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parth\Google Drive\Thesis Book\"/>
    </mc:Choice>
  </mc:AlternateContent>
  <bookViews>
    <workbookView xWindow="0" yWindow="0" windowWidth="28800" windowHeight="12330" tabRatio="945"/>
  </bookViews>
  <sheets>
    <sheet name="3 Subscribers 4 Appliances" sheetId="2" r:id="rId1"/>
    <sheet name="5 Subscribers 3 Appliances " sheetId="1" r:id="rId2"/>
    <sheet name="10 Subscribers 4 Appliances" sheetId="3" r:id="rId3"/>
    <sheet name="20 Subscribers 5 Appliances" sheetId="4" r:id="rId4"/>
    <sheet name="50 Subscribers 6 Applianc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5" l="1"/>
  <c r="D10" i="5"/>
  <c r="D9" i="5"/>
  <c r="D8" i="5"/>
  <c r="D7" i="5"/>
  <c r="D3" i="5"/>
  <c r="D4" i="5"/>
  <c r="F4" i="5" s="1"/>
  <c r="D5" i="5"/>
  <c r="D6" i="5"/>
  <c r="D2" i="5"/>
  <c r="D2" i="4"/>
  <c r="A3" i="5"/>
  <c r="A4" i="5" s="1"/>
  <c r="A5" i="5" s="1"/>
  <c r="A6" i="5" s="1"/>
  <c r="A7" i="5" s="1"/>
  <c r="A8" i="5" s="1"/>
  <c r="A9" i="5" s="1"/>
  <c r="A10" i="5" s="1"/>
  <c r="A11" i="5" s="1"/>
  <c r="D3" i="4"/>
  <c r="D1048576" i="4" s="1"/>
  <c r="G3" i="4" s="1"/>
  <c r="D4" i="4"/>
  <c r="D5" i="4"/>
  <c r="D6" i="4"/>
  <c r="D7" i="4"/>
  <c r="D8" i="4"/>
  <c r="D9" i="4"/>
  <c r="D10" i="4"/>
  <c r="D11" i="4"/>
  <c r="D2" i="3"/>
  <c r="F3" i="3" s="1"/>
  <c r="A3" i="4"/>
  <c r="A4" i="4" s="1"/>
  <c r="A5" i="4" s="1"/>
  <c r="A6" i="4" s="1"/>
  <c r="A7" i="4" s="1"/>
  <c r="A8" i="4" s="1"/>
  <c r="A9" i="4" s="1"/>
  <c r="A10" i="4" s="1"/>
  <c r="A11" i="4" s="1"/>
  <c r="D3" i="3"/>
  <c r="D4" i="3"/>
  <c r="D5" i="3"/>
  <c r="D6" i="3"/>
  <c r="D7" i="3"/>
  <c r="D8" i="3"/>
  <c r="D9" i="3"/>
  <c r="D10" i="3"/>
  <c r="D11" i="3"/>
  <c r="A3" i="3"/>
  <c r="A4" i="3" s="1"/>
  <c r="A5" i="3" s="1"/>
  <c r="A6" i="3" s="1"/>
  <c r="A7" i="3" s="1"/>
  <c r="A8" i="3" s="1"/>
  <c r="A9" i="3" s="1"/>
  <c r="A10" i="3" s="1"/>
  <c r="A11" i="3" s="1"/>
  <c r="D4" i="2"/>
  <c r="D5" i="2"/>
  <c r="D6" i="2"/>
  <c r="D7" i="2"/>
  <c r="D8" i="2"/>
  <c r="D9" i="2"/>
  <c r="D10" i="2"/>
  <c r="D11" i="2"/>
  <c r="D3" i="2"/>
  <c r="D2" i="2"/>
  <c r="F4" i="2" s="1"/>
  <c r="A3" i="2"/>
  <c r="A4" i="2" s="1"/>
  <c r="A5" i="2" s="1"/>
  <c r="A6" i="2" s="1"/>
  <c r="A7" i="2" s="1"/>
  <c r="A8" i="2" s="1"/>
  <c r="A9" i="2" s="1"/>
  <c r="A10" i="2" s="1"/>
  <c r="A11" i="2" s="1"/>
  <c r="D3" i="1"/>
  <c r="D4" i="1"/>
  <c r="D5" i="1"/>
  <c r="D6" i="1"/>
  <c r="D7" i="1"/>
  <c r="D8" i="1"/>
  <c r="D9" i="1"/>
  <c r="D10" i="1"/>
  <c r="D11" i="1"/>
  <c r="D2" i="1"/>
  <c r="F3" i="1" s="1"/>
</calcChain>
</file>

<file path=xl/sharedStrings.xml><?xml version="1.0" encoding="utf-8"?>
<sst xmlns="http://schemas.openxmlformats.org/spreadsheetml/2006/main" count="21" uniqueCount="6">
  <si>
    <t>Sample No.</t>
  </si>
  <si>
    <t xml:space="preserve">Baseline case cost </t>
  </si>
  <si>
    <t>Optimized Cost</t>
  </si>
  <si>
    <t>Percentage  Cost Reduction</t>
  </si>
  <si>
    <t>Percentage of Cost Reduction</t>
  </si>
  <si>
    <t>Average cost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</si>
</sst>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11" fontId="0" fillId="0" borderId="0" xfId="0" applyNumberFormat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Subscribers 4 Appliances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Subscribers 4 Appliances'!$B$1</c:f>
              <c:strCache>
                <c:ptCount val="1"/>
                <c:pt idx="0">
                  <c:v>Baseline case cost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 Subscribers 4 Appliances'!$A$2:$A$11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'3 Subscribers 4 Appliances'!$B$2:$B$11</c:f>
              <c:numCache>
                <c:formatCode>General</c:formatCode>
                <c:ptCount val="10"/>
                <c:pt idx="0">
                  <c:v>157.47929999999999</c:v>
                </c:pt>
                <c:pt idx="1">
                  <c:v>205.00620000000001</c:v>
                </c:pt>
                <c:pt idx="2">
                  <c:v>240.85210000000001</c:v>
                </c:pt>
                <c:pt idx="3">
                  <c:v>413.8091</c:v>
                </c:pt>
                <c:pt idx="4">
                  <c:v>261.61439999999999</c:v>
                </c:pt>
                <c:pt idx="5">
                  <c:v>371.45150000000001</c:v>
                </c:pt>
                <c:pt idx="6">
                  <c:v>190.97450000000001</c:v>
                </c:pt>
                <c:pt idx="7">
                  <c:v>213.852</c:v>
                </c:pt>
                <c:pt idx="8">
                  <c:v>322.52030000000002</c:v>
                </c:pt>
                <c:pt idx="9">
                  <c:v>237.49629999999999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55-4E30-82B5-3E60AD297BFB}"/>
            </c:ext>
          </c:extLst>
        </c:ser>
        <c:ser>
          <c:idx val="1"/>
          <c:order val="1"/>
          <c:tx>
            <c:strRef>
              <c:f>'3 Subscribers 4 Appliances'!$C$1</c:f>
              <c:strCache>
                <c:ptCount val="1"/>
                <c:pt idx="0">
                  <c:v>Optimized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 Subscribers 4 Appliances'!$A$2:$A$11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'3 Subscribers 4 Appliances'!$C$2:$C$11</c:f>
              <c:numCache>
                <c:formatCode>General</c:formatCode>
                <c:ptCount val="10"/>
                <c:pt idx="0">
                  <c:v>127.935</c:v>
                </c:pt>
                <c:pt idx="1">
                  <c:v>130.03200000000001</c:v>
                </c:pt>
                <c:pt idx="2">
                  <c:v>171.78299999999999</c:v>
                </c:pt>
                <c:pt idx="3">
                  <c:v>270.93400000000003</c:v>
                </c:pt>
                <c:pt idx="4">
                  <c:v>169.10300000000001</c:v>
                </c:pt>
                <c:pt idx="5">
                  <c:v>208.845</c:v>
                </c:pt>
                <c:pt idx="6">
                  <c:v>116.33</c:v>
                </c:pt>
                <c:pt idx="7">
                  <c:v>125.816</c:v>
                </c:pt>
                <c:pt idx="8">
                  <c:v>206.24799999999999</c:v>
                </c:pt>
                <c:pt idx="9">
                  <c:v>166.04499999999999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55-4E30-82B5-3E60AD297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820736"/>
        <c:axId val="1050819072"/>
      </c:lineChart>
      <c:catAx>
        <c:axId val="1050820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819072"/>
        <c:crosses val="autoZero"/>
        <c:auto val="1"/>
        <c:lblAlgn val="ctr"/>
        <c:lblOffset val="100"/>
        <c:noMultiLvlLbl val="0"/>
      </c:catAx>
      <c:valAx>
        <c:axId val="105081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Cost</a:t>
                </a:r>
                <a:r>
                  <a:rPr lang="en-US" sz="1200" baseline="0"/>
                  <a:t> in USD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82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 Subscribers 4 Appliances'!$D$1</c:f>
              <c:strCache>
                <c:ptCount val="1"/>
                <c:pt idx="0">
                  <c:v>Percentage of Cost Reduction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 Subscribers 4 Appliances'!$A$2:$A$11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'3 Subscribers 4 Appliances'!$D$2:$D$11</c:f>
              <c:numCache>
                <c:formatCode>General</c:formatCode>
                <c:ptCount val="10"/>
                <c:pt idx="0">
                  <c:v>18.760751413042854</c:v>
                </c:pt>
                <c:pt idx="1">
                  <c:v>36.571674417651757</c:v>
                </c:pt>
                <c:pt idx="2">
                  <c:v>28.676976451523576</c:v>
                </c:pt>
                <c:pt idx="3">
                  <c:v>34.526814417565973</c:v>
                </c:pt>
                <c:pt idx="4">
                  <c:v>35.361738497575047</c:v>
                </c:pt>
                <c:pt idx="5">
                  <c:v>43.7759707525747</c:v>
                </c:pt>
                <c:pt idx="6">
                  <c:v>39.08610835478035</c:v>
                </c:pt>
                <c:pt idx="7">
                  <c:v>41.166788246076727</c:v>
                </c:pt>
                <c:pt idx="8">
                  <c:v>36.051157089956824</c:v>
                </c:pt>
                <c:pt idx="9">
                  <c:v>30.085226590898472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16-4709-A1AC-A565D2523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1026112"/>
        <c:axId val="1101025280"/>
      </c:barChart>
      <c:catAx>
        <c:axId val="1101026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Sample</a:t>
                </a:r>
                <a:r>
                  <a:rPr lang="en-GB" baseline="0"/>
                  <a:t> No.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025280"/>
        <c:crosses val="autoZero"/>
        <c:auto val="1"/>
        <c:lblAlgn val="ctr"/>
        <c:lblOffset val="100"/>
        <c:noMultiLvlLbl val="0"/>
      </c:catAx>
      <c:valAx>
        <c:axId val="110102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Cost</a:t>
                </a:r>
                <a:r>
                  <a:rPr lang="en-GB" baseline="0"/>
                  <a:t> Reduction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02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'5 Subscribers 3 Appliances '!$B$1</c:f>
              <c:strCache>
                <c:ptCount val="1"/>
                <c:pt idx="0">
                  <c:v>Baseline case cost 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'5 Subscribers 3 Appliances '!$B$2:$B$12</c:f>
              <c:numCache>
                <c:formatCode>General</c:formatCode>
                <c:ptCount val="11"/>
                <c:pt idx="0">
                  <c:v>514.26459999999997</c:v>
                </c:pt>
                <c:pt idx="1">
                  <c:v>469.57760000000002</c:v>
                </c:pt>
                <c:pt idx="2">
                  <c:v>305.35579999999999</c:v>
                </c:pt>
                <c:pt idx="3">
                  <c:v>494.23899999999998</c:v>
                </c:pt>
                <c:pt idx="4">
                  <c:v>544.87030000000004</c:v>
                </c:pt>
                <c:pt idx="5">
                  <c:v>376.6687</c:v>
                </c:pt>
                <c:pt idx="6">
                  <c:v>467.02159999999998</c:v>
                </c:pt>
                <c:pt idx="7">
                  <c:v>250.10509999999999</c:v>
                </c:pt>
                <c:pt idx="8">
                  <c:v>301.28559999999999</c:v>
                </c:pt>
                <c:pt idx="9">
                  <c:v>352.3458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B-4549-935C-535E820A5D45}"/>
            </c:ext>
          </c:extLst>
        </c:ser>
        <c:ser>
          <c:idx val="2"/>
          <c:order val="1"/>
          <c:tx>
            <c:strRef>
              <c:f>'5 Subscribers 3 Appliances '!$C$1</c:f>
              <c:strCache>
                <c:ptCount val="1"/>
                <c:pt idx="0">
                  <c:v>Optimized Cost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'5 Subscribers 3 Appliances '!$C$2:$C$12</c:f>
              <c:numCache>
                <c:formatCode>General</c:formatCode>
                <c:ptCount val="11"/>
                <c:pt idx="0">
                  <c:v>321.27199999999999</c:v>
                </c:pt>
                <c:pt idx="1">
                  <c:v>323.46300000000002</c:v>
                </c:pt>
                <c:pt idx="2">
                  <c:v>222.62700000000001</c:v>
                </c:pt>
                <c:pt idx="3">
                  <c:v>289.76100000000002</c:v>
                </c:pt>
                <c:pt idx="4">
                  <c:v>439.54599999999999</c:v>
                </c:pt>
                <c:pt idx="5">
                  <c:v>234.9</c:v>
                </c:pt>
                <c:pt idx="6">
                  <c:v>268.49</c:v>
                </c:pt>
                <c:pt idx="7">
                  <c:v>169.059</c:v>
                </c:pt>
                <c:pt idx="8">
                  <c:v>220.66399999999999</c:v>
                </c:pt>
                <c:pt idx="9">
                  <c:v>216.64400000000001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DB-4549-935C-535E820A5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5703712"/>
        <c:axId val="1035713280"/>
      </c:lineChart>
      <c:catAx>
        <c:axId val="103570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No.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713280"/>
        <c:crosses val="autoZero"/>
        <c:auto val="1"/>
        <c:lblAlgn val="ctr"/>
        <c:lblOffset val="100"/>
        <c:noMultiLvlLbl val="0"/>
      </c:catAx>
      <c:valAx>
        <c:axId val="1035713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in 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70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 Subscribers 3 Appliances '!$D$1</c:f>
              <c:strCache>
                <c:ptCount val="1"/>
                <c:pt idx="0">
                  <c:v>Percentage  Cost Reduction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 Subscribers 3 Appliances 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'5 Subscribers 3 Appliances '!$D$2:$D$12</c:f>
              <c:numCache>
                <c:formatCode>General</c:formatCode>
                <c:ptCount val="11"/>
                <c:pt idx="0">
                  <c:v>37.527879616835378</c:v>
                </c:pt>
                <c:pt idx="1">
                  <c:v>31.116177603020244</c:v>
                </c:pt>
                <c:pt idx="2">
                  <c:v>27.09259165864869</c:v>
                </c:pt>
                <c:pt idx="3">
                  <c:v>41.372291543160287</c:v>
                </c:pt>
                <c:pt idx="4">
                  <c:v>19.330159856391521</c:v>
                </c:pt>
                <c:pt idx="5">
                  <c:v>37.637504788690961</c:v>
                </c:pt>
                <c:pt idx="6">
                  <c:v>42.510153705952781</c:v>
                </c:pt>
                <c:pt idx="7">
                  <c:v>32.404817014926927</c:v>
                </c:pt>
                <c:pt idx="8">
                  <c:v>26.759194598082352</c:v>
                </c:pt>
                <c:pt idx="9">
                  <c:v>38.513812283273985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B-4D76-8688-33D001655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5693472"/>
        <c:axId val="1095694304"/>
      </c:barChart>
      <c:catAx>
        <c:axId val="109569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694304"/>
        <c:crosses val="autoZero"/>
        <c:auto val="1"/>
        <c:lblAlgn val="ctr"/>
        <c:lblOffset val="100"/>
        <c:noMultiLvlLbl val="0"/>
      </c:catAx>
      <c:valAx>
        <c:axId val="109569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69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 Subscribers 4 Appliances'!$D$1</c:f>
              <c:strCache>
                <c:ptCount val="1"/>
                <c:pt idx="0">
                  <c:v>Percentage of Cost Reduction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'10 Subscribers 4 Appliances'!$A$2:$A$11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'10 Subscribers 4 Appliances'!$D$2:$D$11</c:f>
              <c:numCache>
                <c:formatCode>General</c:formatCode>
                <c:ptCount val="10"/>
                <c:pt idx="0">
                  <c:v>34.15639138945884</c:v>
                </c:pt>
                <c:pt idx="1">
                  <c:v>38.986831666894112</c:v>
                </c:pt>
                <c:pt idx="2">
                  <c:v>33.954259534524958</c:v>
                </c:pt>
                <c:pt idx="3">
                  <c:v>35.179220447458277</c:v>
                </c:pt>
                <c:pt idx="4">
                  <c:v>32.082625107351532</c:v>
                </c:pt>
                <c:pt idx="5">
                  <c:v>18.380605822187256</c:v>
                </c:pt>
                <c:pt idx="6">
                  <c:v>35.787378444972518</c:v>
                </c:pt>
                <c:pt idx="7">
                  <c:v>32.738676993794556</c:v>
                </c:pt>
                <c:pt idx="8">
                  <c:v>33.048047343782059</c:v>
                </c:pt>
                <c:pt idx="9">
                  <c:v>34.481865284974091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E-48F1-815F-5804FB21B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1024448"/>
        <c:axId val="1101024864"/>
      </c:barChart>
      <c:catAx>
        <c:axId val="110102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024864"/>
        <c:crosses val="autoZero"/>
        <c:auto val="1"/>
        <c:lblAlgn val="ctr"/>
        <c:lblOffset val="100"/>
        <c:noMultiLvlLbl val="0"/>
      </c:catAx>
      <c:valAx>
        <c:axId val="110102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02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Subscribers 4 Appliances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 Subscribers 4 Appliances'!$A$1</c:f>
              <c:strCache>
                <c:ptCount val="1"/>
                <c:pt idx="0">
                  <c:v>Sample No.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'10 Subscribers 4 Appliances'!$A$2:$A$11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86-47CB-8884-9DEE92ABD35D}"/>
            </c:ext>
          </c:extLst>
        </c:ser>
        <c:ser>
          <c:idx val="1"/>
          <c:order val="1"/>
          <c:tx>
            <c:strRef>
              <c:f>'10 Subscribers 4 Appliances'!$B$1</c:f>
              <c:strCache>
                <c:ptCount val="1"/>
                <c:pt idx="0">
                  <c:v>Baseline case cost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'10 Subscribers 4 Appliances'!$B$2:$B$11</c:f>
              <c:numCache>
                <c:formatCode>General</c:formatCode>
                <c:ptCount val="10"/>
                <c:pt idx="0">
                  <c:v>772.29060000000004</c:v>
                </c:pt>
                <c:pt idx="1">
                  <c:v>953.34010000000001</c:v>
                </c:pt>
                <c:pt idx="2">
                  <c:v>728.58900000000006</c:v>
                </c:pt>
                <c:pt idx="3">
                  <c:v>955.15049999999997</c:v>
                </c:pt>
                <c:pt idx="4">
                  <c:v>631.91930000000002</c:v>
                </c:pt>
                <c:pt idx="5" formatCode="0.00E+00">
                  <c:v>1016.8</c:v>
                </c:pt>
                <c:pt idx="6">
                  <c:v>832.51390000000004</c:v>
                </c:pt>
                <c:pt idx="7">
                  <c:v>702.51220000000001</c:v>
                </c:pt>
                <c:pt idx="8">
                  <c:v>844.27560000000005</c:v>
                </c:pt>
                <c:pt idx="9" formatCode="0.00E+00">
                  <c:v>1544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86-47CB-8884-9DEE92ABD35D}"/>
            </c:ext>
          </c:extLst>
        </c:ser>
        <c:ser>
          <c:idx val="2"/>
          <c:order val="2"/>
          <c:tx>
            <c:strRef>
              <c:f>'10 Subscribers 4 Appliances'!$C$1</c:f>
              <c:strCache>
                <c:ptCount val="1"/>
                <c:pt idx="0">
                  <c:v>Optimized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'10 Subscribers 4 Appliances'!$C$2:$C$11</c:f>
              <c:numCache>
                <c:formatCode>General</c:formatCode>
                <c:ptCount val="10"/>
                <c:pt idx="0">
                  <c:v>508.50400000000002</c:v>
                </c:pt>
                <c:pt idx="1">
                  <c:v>581.66300000000001</c:v>
                </c:pt>
                <c:pt idx="2">
                  <c:v>481.202</c:v>
                </c:pt>
                <c:pt idx="3">
                  <c:v>619.13599999999997</c:v>
                </c:pt>
                <c:pt idx="4">
                  <c:v>429.18299999999999</c:v>
                </c:pt>
                <c:pt idx="5">
                  <c:v>829.90599999999995</c:v>
                </c:pt>
                <c:pt idx="6">
                  <c:v>534.57899999999995</c:v>
                </c:pt>
                <c:pt idx="7">
                  <c:v>472.51900000000001</c:v>
                </c:pt>
                <c:pt idx="8">
                  <c:v>565.25900000000001</c:v>
                </c:pt>
                <c:pt idx="9">
                  <c:v>1011.6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86-47CB-8884-9DEE92ABD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764751"/>
        <c:axId val="2047761423"/>
      </c:lineChart>
      <c:catAx>
        <c:axId val="2047764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761423"/>
        <c:crosses val="autoZero"/>
        <c:auto val="1"/>
        <c:lblAlgn val="ctr"/>
        <c:lblOffset val="100"/>
        <c:noMultiLvlLbl val="0"/>
      </c:catAx>
      <c:valAx>
        <c:axId val="204776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in 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76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 Subscribers 5 Appliances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 Subscribers 5 Appliances'!$A$1</c:f>
              <c:strCache>
                <c:ptCount val="1"/>
                <c:pt idx="0">
                  <c:v>Sample No.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'20 Subscribers 5 Appliances'!$A$2:$A$11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9-4210-BC96-952A5BB51DD2}"/>
            </c:ext>
          </c:extLst>
        </c:ser>
        <c:ser>
          <c:idx val="1"/>
          <c:order val="1"/>
          <c:tx>
            <c:strRef>
              <c:f>'20 Subscribers 5 Appliances'!$B$1</c:f>
              <c:strCache>
                <c:ptCount val="1"/>
                <c:pt idx="0">
                  <c:v>Baseline case cost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'20 Subscribers 5 Appliances'!$B$2:$B$11</c:f>
              <c:numCache>
                <c:formatCode>0.00E+00</c:formatCode>
                <c:ptCount val="10"/>
                <c:pt idx="0">
                  <c:v>2137.1</c:v>
                </c:pt>
                <c:pt idx="1">
                  <c:v>2299.3000000000002</c:v>
                </c:pt>
                <c:pt idx="2">
                  <c:v>2511.4</c:v>
                </c:pt>
                <c:pt idx="3">
                  <c:v>2465.3000000000002</c:v>
                </c:pt>
                <c:pt idx="4">
                  <c:v>1973.1</c:v>
                </c:pt>
                <c:pt idx="5">
                  <c:v>1751.6</c:v>
                </c:pt>
                <c:pt idx="6">
                  <c:v>2746.8</c:v>
                </c:pt>
                <c:pt idx="7">
                  <c:v>2932.2</c:v>
                </c:pt>
                <c:pt idx="8">
                  <c:v>2600.3000000000002</c:v>
                </c:pt>
                <c:pt idx="9">
                  <c:v>3471.8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9-4210-BC96-952A5BB51DD2}"/>
            </c:ext>
          </c:extLst>
        </c:ser>
        <c:ser>
          <c:idx val="2"/>
          <c:order val="2"/>
          <c:tx>
            <c:strRef>
              <c:f>'20 Subscribers 5 Appliances'!$C$1</c:f>
              <c:strCache>
                <c:ptCount val="1"/>
                <c:pt idx="0">
                  <c:v>Optimized Cost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'20 Subscribers 5 Appliances'!$C$2:$C$11</c:f>
              <c:numCache>
                <c:formatCode>General</c:formatCode>
                <c:ptCount val="10"/>
                <c:pt idx="0">
                  <c:v>1469.43</c:v>
                </c:pt>
                <c:pt idx="1">
                  <c:v>1488.03</c:v>
                </c:pt>
                <c:pt idx="2">
                  <c:v>1647.38</c:v>
                </c:pt>
                <c:pt idx="3">
                  <c:v>1612.83</c:v>
                </c:pt>
                <c:pt idx="4">
                  <c:v>1305.04</c:v>
                </c:pt>
                <c:pt idx="5">
                  <c:v>1148.26</c:v>
                </c:pt>
                <c:pt idx="6">
                  <c:v>1729.02</c:v>
                </c:pt>
                <c:pt idx="7">
                  <c:v>2062.89</c:v>
                </c:pt>
                <c:pt idx="8">
                  <c:v>1777.65</c:v>
                </c:pt>
                <c:pt idx="9">
                  <c:v>3192.07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D9-4210-BC96-952A5BB51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1974768"/>
        <c:axId val="1011973520"/>
      </c:lineChart>
      <c:catAx>
        <c:axId val="101197476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973520"/>
        <c:crosses val="autoZero"/>
        <c:auto val="1"/>
        <c:lblAlgn val="ctr"/>
        <c:lblOffset val="100"/>
        <c:noMultiLvlLbl val="0"/>
      </c:catAx>
      <c:valAx>
        <c:axId val="101197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in USD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97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 Subscribers 5 Appliances'!$D$1</c:f>
              <c:strCache>
                <c:ptCount val="1"/>
                <c:pt idx="0">
                  <c:v>Percentage of Cost Reduction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 Subscribers 5 Appliances'!$A$2:$A$11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'20 Subscribers 5 Appliances'!$D$2:$D$11</c:f>
              <c:numCache>
                <c:formatCode>0.00E+00</c:formatCode>
                <c:ptCount val="10"/>
                <c:pt idx="0">
                  <c:v>31.241869823592715</c:v>
                </c:pt>
                <c:pt idx="1">
                  <c:v>35.28334710564085</c:v>
                </c:pt>
                <c:pt idx="2">
                  <c:v>34.403918133312096</c:v>
                </c:pt>
                <c:pt idx="3">
                  <c:v>34.578753092929873</c:v>
                </c:pt>
                <c:pt idx="4">
                  <c:v>33.858395418377178</c:v>
                </c:pt>
                <c:pt idx="5">
                  <c:v>34.445078785110752</c:v>
                </c:pt>
                <c:pt idx="6">
                  <c:v>37.053298383573619</c:v>
                </c:pt>
                <c:pt idx="7">
                  <c:v>29.647022713321057</c:v>
                </c:pt>
                <c:pt idx="8">
                  <c:v>31.636734222974276</c:v>
                </c:pt>
                <c:pt idx="9">
                  <c:v>8.057203755976726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35-4C5B-9AFA-52EAE4AC2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2374192"/>
        <c:axId val="1102373360"/>
      </c:barChart>
      <c:catAx>
        <c:axId val="110237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373360"/>
        <c:crosses val="autoZero"/>
        <c:auto val="1"/>
        <c:lblAlgn val="ctr"/>
        <c:lblOffset val="100"/>
        <c:noMultiLvlLbl val="0"/>
      </c:catAx>
      <c:valAx>
        <c:axId val="110237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37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 Subscribers 6 Appliances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 Subscribers 6 Appliances'!$A$1</c:f>
              <c:strCache>
                <c:ptCount val="1"/>
                <c:pt idx="0">
                  <c:v>Sample No.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'50 Subscribers 6 Appliances'!$A$2:$A$11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561-A397-D71773C3EA1B}"/>
            </c:ext>
          </c:extLst>
        </c:ser>
        <c:ser>
          <c:idx val="1"/>
          <c:order val="1"/>
          <c:tx>
            <c:strRef>
              <c:f>'50 Subscribers 6 Appliances'!$B$1</c:f>
              <c:strCache>
                <c:ptCount val="1"/>
                <c:pt idx="0">
                  <c:v>Baseline case cost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'50 Subscribers 6 Appliances'!$B$2:$B$11</c:f>
              <c:numCache>
                <c:formatCode>0.00E+00</c:formatCode>
                <c:ptCount val="10"/>
                <c:pt idx="0">
                  <c:v>6509.4</c:v>
                </c:pt>
                <c:pt idx="1">
                  <c:v>7282.7</c:v>
                </c:pt>
                <c:pt idx="2">
                  <c:v>7811.4</c:v>
                </c:pt>
                <c:pt idx="3">
                  <c:v>6390.2</c:v>
                </c:pt>
                <c:pt idx="4">
                  <c:v>7106.1</c:v>
                </c:pt>
                <c:pt idx="5">
                  <c:v>6939.3</c:v>
                </c:pt>
                <c:pt idx="6">
                  <c:v>6536.5</c:v>
                </c:pt>
                <c:pt idx="7">
                  <c:v>6370.2</c:v>
                </c:pt>
                <c:pt idx="8">
                  <c:v>7442.3</c:v>
                </c:pt>
                <c:pt idx="9">
                  <c:v>6777.9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FD-4561-A397-D71773C3EA1B}"/>
            </c:ext>
          </c:extLst>
        </c:ser>
        <c:ser>
          <c:idx val="2"/>
          <c:order val="2"/>
          <c:tx>
            <c:strRef>
              <c:f>'50 Subscribers 6 Appliances'!$C$1</c:f>
              <c:strCache>
                <c:ptCount val="1"/>
                <c:pt idx="0">
                  <c:v>Optimized Cost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'50 Subscribers 6 Appliances'!$C$2:$C$11</c:f>
              <c:numCache>
                <c:formatCode>General</c:formatCode>
                <c:ptCount val="10"/>
                <c:pt idx="0">
                  <c:v>4419.88</c:v>
                </c:pt>
                <c:pt idx="1">
                  <c:v>5669.79</c:v>
                </c:pt>
                <c:pt idx="2">
                  <c:v>5883.39</c:v>
                </c:pt>
                <c:pt idx="3">
                  <c:v>4081.8</c:v>
                </c:pt>
                <c:pt idx="4">
                  <c:v>4640.3100000000004</c:v>
                </c:pt>
                <c:pt idx="5">
                  <c:v>5152.0200000000004</c:v>
                </c:pt>
                <c:pt idx="6">
                  <c:v>4343.16</c:v>
                </c:pt>
                <c:pt idx="7">
                  <c:v>4495.87</c:v>
                </c:pt>
                <c:pt idx="8">
                  <c:v>5085.97</c:v>
                </c:pt>
                <c:pt idx="9">
                  <c:v>4377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D-4561-A397-D71773C3E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3086880"/>
        <c:axId val="1093085216"/>
      </c:lineChart>
      <c:catAx>
        <c:axId val="109308688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085216"/>
        <c:crosses val="autoZero"/>
        <c:auto val="1"/>
        <c:lblAlgn val="ctr"/>
        <c:lblOffset val="100"/>
        <c:noMultiLvlLbl val="0"/>
      </c:catAx>
      <c:valAx>
        <c:axId val="109308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08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'50 Subscribers 6 Appliances'!$D$1</c:f>
              <c:strCache>
                <c:ptCount val="1"/>
                <c:pt idx="0">
                  <c:v>Percentage of Cost Reduction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'50 Subscribers 6 Appliances'!$A$2:$A$11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'50 Subscribers 6 Appliances'!$D$2:$D$11</c:f>
              <c:numCache>
                <c:formatCode>0.00E+00</c:formatCode>
                <c:ptCount val="10"/>
                <c:pt idx="0">
                  <c:v>32.100039942237373</c:v>
                </c:pt>
                <c:pt idx="1">
                  <c:v>22.147143229846073</c:v>
                </c:pt>
                <c:pt idx="2">
                  <c:v>24.682003226054221</c:v>
                </c:pt>
                <c:pt idx="3">
                  <c:v>36.124064974492185</c:v>
                </c:pt>
                <c:pt idx="4">
                  <c:v>34.699624266475283</c:v>
                </c:pt>
                <c:pt idx="5">
                  <c:v>25.75591197959448</c:v>
                </c:pt>
                <c:pt idx="6">
                  <c:v>33.555266579973996</c:v>
                </c:pt>
                <c:pt idx="7">
                  <c:v>29.423408998147625</c:v>
                </c:pt>
                <c:pt idx="8">
                  <c:v>31.661314378619512</c:v>
                </c:pt>
                <c:pt idx="9">
                  <c:v>35.422475988137919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E8-4467-AAB8-62298345E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7268880"/>
        <c:axId val="1050821152"/>
      </c:barChart>
      <c:catAx>
        <c:axId val="104726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821152"/>
        <c:crosses val="autoZero"/>
        <c:auto val="1"/>
        <c:lblAlgn val="ctr"/>
        <c:lblOffset val="100"/>
        <c:noMultiLvlLbl val="0"/>
      </c:catAx>
      <c:valAx>
        <c:axId val="10508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26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385762</xdr:colOff>
      <xdr:row>16</xdr:row>
      <xdr:rowOff>152399</xdr:rowOff>
    </xdr:from>
    <xdr:to>
      <xdr:col>17</xdr:col>
      <xdr:colOff>133350</xdr:colOff>
      <xdr:row>31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747712</xdr:colOff>
      <xdr:row>15</xdr:row>
      <xdr:rowOff>66675</xdr:rowOff>
    </xdr:from>
    <xdr:to>
      <xdr:col>5</xdr:col>
      <xdr:colOff>71437</xdr:colOff>
      <xdr:row>29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18</xdr:row>
      <xdr:rowOff>133349</xdr:rowOff>
    </xdr:from>
    <xdr:to>
      <xdr:col>19</xdr:col>
      <xdr:colOff>266700</xdr:colOff>
      <xdr:row>32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133351</xdr:colOff>
      <xdr:row>18</xdr:row>
      <xdr:rowOff>1</xdr:rowOff>
    </xdr:from>
    <xdr:to>
      <xdr:col>7</xdr:col>
      <xdr:colOff>428626</xdr:colOff>
      <xdr:row>33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681037</xdr:colOff>
      <xdr:row>15</xdr:row>
      <xdr:rowOff>133350</xdr:rowOff>
    </xdr:from>
    <xdr:to>
      <xdr:col>6</xdr:col>
      <xdr:colOff>309562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557212</xdr:colOff>
      <xdr:row>8</xdr:row>
      <xdr:rowOff>180975</xdr:rowOff>
    </xdr:from>
    <xdr:to>
      <xdr:col>16</xdr:col>
      <xdr:colOff>252412</xdr:colOff>
      <xdr:row>23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328612</xdr:colOff>
      <xdr:row>7</xdr:row>
      <xdr:rowOff>133350</xdr:rowOff>
    </xdr:from>
    <xdr:to>
      <xdr:col>18</xdr:col>
      <xdr:colOff>23812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309562</xdr:colOff>
      <xdr:row>14</xdr:row>
      <xdr:rowOff>133350</xdr:rowOff>
    </xdr:from>
    <xdr:to>
      <xdr:col>7</xdr:col>
      <xdr:colOff>452437</xdr:colOff>
      <xdr:row>29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452437</xdr:colOff>
      <xdr:row>6</xdr:row>
      <xdr:rowOff>161925</xdr:rowOff>
    </xdr:from>
    <xdr:to>
      <xdr:col>17</xdr:col>
      <xdr:colOff>147637</xdr:colOff>
      <xdr:row>21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757237</xdr:colOff>
      <xdr:row>15</xdr:row>
      <xdr:rowOff>28575</xdr:rowOff>
    </xdr:from>
    <xdr:to>
      <xdr:col>8</xdr:col>
      <xdr:colOff>290512</xdr:colOff>
      <xdr:row>29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3" sqref="H13"/>
    </sheetView>
  </sheetViews>
  <sheetFormatPr defaultRowHeight="15" x14ac:dyDescent="0.25"/>
  <cols>
    <col min="1" max="1" width="13.7109375" customWidth="1"/>
    <col min="2" max="2" width="16.85546875" customWidth="1"/>
    <col min="3" max="3" width="15" customWidth="1"/>
    <col min="4" max="4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157.47929999999999</v>
      </c>
      <c r="C2">
        <v>127.935</v>
      </c>
      <c r="D2">
        <f>100*(B2-C2)/B2</f>
        <v>18.760751413042854</v>
      </c>
    </row>
    <row r="3" spans="1:6" x14ac:dyDescent="0.25">
      <c r="A3">
        <f>1+A2</f>
        <v>2</v>
      </c>
      <c r="B3">
        <v>205.00620000000001</v>
      </c>
      <c r="C3">
        <v>130.03200000000001</v>
      </c>
      <c r="D3">
        <f>100*(B3-C3)/B3</f>
        <v>36.571674417651757</v>
      </c>
    </row>
    <row r="4" spans="1:6" x14ac:dyDescent="0.25">
      <c r="A4">
        <f t="shared" ref="A4:A11" si="0">1+A3</f>
        <v>3</v>
      </c>
      <c r="B4">
        <v>240.85210000000001</v>
      </c>
      <c r="C4" s="2">
        <v>171.78299999999999</v>
      </c>
      <c r="D4">
        <f t="shared" ref="D4:D11" si="1">100*(B4-C4)/B4</f>
        <v>28.676976451523576</v>
      </c>
      <c r="F4">
        <f>AVERAGE(D:D)</f>
        <v>34.406320623164625</v>
      </c>
    </row>
    <row r="5" spans="1:6" x14ac:dyDescent="0.25">
      <c r="A5">
        <f t="shared" si="0"/>
        <v>4</v>
      </c>
      <c r="B5">
        <v>413.8091</v>
      </c>
      <c r="C5">
        <v>270.93400000000003</v>
      </c>
      <c r="D5">
        <f t="shared" si="1"/>
        <v>34.526814417565973</v>
      </c>
    </row>
    <row r="6" spans="1:6" x14ac:dyDescent="0.25">
      <c r="A6">
        <f t="shared" si="0"/>
        <v>5</v>
      </c>
      <c r="B6">
        <v>261.61439999999999</v>
      </c>
      <c r="C6">
        <v>169.10300000000001</v>
      </c>
      <c r="D6">
        <f t="shared" si="1"/>
        <v>35.361738497575047</v>
      </c>
    </row>
    <row r="7" spans="1:6" x14ac:dyDescent="0.25">
      <c r="A7">
        <f t="shared" si="0"/>
        <v>6</v>
      </c>
      <c r="B7">
        <v>371.45150000000001</v>
      </c>
      <c r="C7">
        <v>208.845</v>
      </c>
      <c r="D7">
        <f t="shared" si="1"/>
        <v>43.7759707525747</v>
      </c>
    </row>
    <row r="8" spans="1:6" x14ac:dyDescent="0.25">
      <c r="A8">
        <f t="shared" si="0"/>
        <v>7</v>
      </c>
      <c r="B8">
        <v>190.97450000000001</v>
      </c>
      <c r="C8">
        <v>116.33</v>
      </c>
      <c r="D8">
        <f t="shared" si="1"/>
        <v>39.08610835478035</v>
      </c>
    </row>
    <row r="9" spans="1:6" x14ac:dyDescent="0.25">
      <c r="A9">
        <f t="shared" si="0"/>
        <v>8</v>
      </c>
      <c r="B9">
        <v>213.852</v>
      </c>
      <c r="C9">
        <v>125.816</v>
      </c>
      <c r="D9">
        <f t="shared" si="1"/>
        <v>41.166788246076727</v>
      </c>
    </row>
    <row r="10" spans="1:6" x14ac:dyDescent="0.25">
      <c r="A10">
        <f t="shared" si="0"/>
        <v>9</v>
      </c>
      <c r="B10">
        <v>322.52030000000002</v>
      </c>
      <c r="C10">
        <v>206.24799999999999</v>
      </c>
      <c r="D10">
        <f t="shared" si="1"/>
        <v>36.051157089956824</v>
      </c>
    </row>
    <row r="11" spans="1:6" x14ac:dyDescent="0.25">
      <c r="A11">
        <f t="shared" si="0"/>
        <v>10</v>
      </c>
      <c r="B11">
        <v>237.49629999999999</v>
      </c>
      <c r="C11">
        <v>166.04499999999999</v>
      </c>
      <c r="D11">
        <f t="shared" si="1"/>
        <v>30.085226590898472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J7" sqref="J7"/>
    </sheetView>
  </sheetViews>
  <sheetFormatPr defaultRowHeight="15" x14ac:dyDescent="0.25"/>
  <cols>
    <col min="1" max="1" width="13.7109375" customWidth="1"/>
    <col min="2" max="2" width="16.85546875" customWidth="1"/>
    <col min="3" max="3" width="15" customWidth="1"/>
    <col min="4" max="4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1</v>
      </c>
      <c r="B2">
        <v>514.26459999999997</v>
      </c>
      <c r="C2" s="1">
        <v>321.27199999999999</v>
      </c>
      <c r="D2">
        <f>100*(B2-C2)/B2</f>
        <v>37.527879616835378</v>
      </c>
    </row>
    <row r="3" spans="1:6" x14ac:dyDescent="0.25">
      <c r="A3">
        <v>2</v>
      </c>
      <c r="B3">
        <v>469.57760000000002</v>
      </c>
      <c r="C3">
        <v>323.46300000000002</v>
      </c>
      <c r="D3">
        <f t="shared" ref="D3:D11" si="0">100*(B3-C3)/B3</f>
        <v>31.116177603020244</v>
      </c>
      <c r="F3">
        <f>AVERAGE(D:D)</f>
        <v>33.426458266898308</v>
      </c>
    </row>
    <row r="4" spans="1:6" x14ac:dyDescent="0.25">
      <c r="A4">
        <v>3</v>
      </c>
      <c r="B4">
        <v>305.35579999999999</v>
      </c>
      <c r="C4" s="1">
        <v>222.62700000000001</v>
      </c>
      <c r="D4">
        <f t="shared" si="0"/>
        <v>27.09259165864869</v>
      </c>
    </row>
    <row r="5" spans="1:6" x14ac:dyDescent="0.25">
      <c r="A5">
        <v>4</v>
      </c>
      <c r="B5">
        <v>494.23899999999998</v>
      </c>
      <c r="C5">
        <v>289.76100000000002</v>
      </c>
      <c r="D5">
        <f t="shared" si="0"/>
        <v>41.372291543160287</v>
      </c>
    </row>
    <row r="6" spans="1:6" x14ac:dyDescent="0.25">
      <c r="A6">
        <v>5</v>
      </c>
      <c r="B6">
        <v>544.87030000000004</v>
      </c>
      <c r="C6" s="1">
        <v>439.54599999999999</v>
      </c>
      <c r="D6">
        <f t="shared" si="0"/>
        <v>19.330159856391521</v>
      </c>
    </row>
    <row r="7" spans="1:6" x14ac:dyDescent="0.25">
      <c r="A7">
        <v>6</v>
      </c>
      <c r="B7">
        <v>376.6687</v>
      </c>
      <c r="C7">
        <v>234.9</v>
      </c>
      <c r="D7">
        <f t="shared" si="0"/>
        <v>37.637504788690961</v>
      </c>
    </row>
    <row r="8" spans="1:6" x14ac:dyDescent="0.25">
      <c r="A8">
        <v>7</v>
      </c>
      <c r="B8">
        <v>467.02159999999998</v>
      </c>
      <c r="C8" s="1">
        <v>268.49</v>
      </c>
      <c r="D8">
        <f t="shared" si="0"/>
        <v>42.510153705952781</v>
      </c>
    </row>
    <row r="9" spans="1:6" x14ac:dyDescent="0.25">
      <c r="A9">
        <v>8</v>
      </c>
      <c r="B9">
        <v>250.10509999999999</v>
      </c>
      <c r="C9">
        <v>169.059</v>
      </c>
      <c r="D9">
        <f t="shared" si="0"/>
        <v>32.404817014926927</v>
      </c>
    </row>
    <row r="10" spans="1:6" x14ac:dyDescent="0.25">
      <c r="A10">
        <v>9</v>
      </c>
      <c r="B10">
        <v>301.28559999999999</v>
      </c>
      <c r="C10" s="1">
        <v>220.66399999999999</v>
      </c>
      <c r="D10">
        <f t="shared" si="0"/>
        <v>26.759194598082352</v>
      </c>
    </row>
    <row r="11" spans="1:6" x14ac:dyDescent="0.25">
      <c r="A11">
        <v>10</v>
      </c>
      <c r="B11">
        <v>352.3458</v>
      </c>
      <c r="C11">
        <v>216.64400000000001</v>
      </c>
      <c r="D11">
        <f t="shared" si="0"/>
        <v>38.513812283273985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2" sqref="H12"/>
    </sheetView>
  </sheetViews>
  <sheetFormatPr defaultRowHeight="15" x14ac:dyDescent="0.25"/>
  <cols>
    <col min="1" max="1" width="13.7109375" customWidth="1"/>
    <col min="2" max="2" width="16.85546875" customWidth="1"/>
    <col min="3" max="3" width="15" customWidth="1"/>
    <col min="4" max="4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772.29060000000004</v>
      </c>
      <c r="C2">
        <v>508.50400000000002</v>
      </c>
      <c r="D2">
        <f>100*(B2-C2)/B2</f>
        <v>34.15639138945884</v>
      </c>
    </row>
    <row r="3" spans="1:6" x14ac:dyDescent="0.25">
      <c r="A3">
        <f>1+A2</f>
        <v>2</v>
      </c>
      <c r="B3">
        <v>953.34010000000001</v>
      </c>
      <c r="C3">
        <v>581.66300000000001</v>
      </c>
      <c r="D3">
        <f t="shared" ref="D3:D11" si="0">100*(B3-C3)/B3</f>
        <v>38.986831666894112</v>
      </c>
      <c r="F3">
        <f>AVERAGE(D:D)</f>
        <v>32.87959020353982</v>
      </c>
    </row>
    <row r="4" spans="1:6" x14ac:dyDescent="0.25">
      <c r="A4">
        <f t="shared" ref="A4:A11" si="1">1+A3</f>
        <v>3</v>
      </c>
      <c r="B4" s="2">
        <v>728.58900000000006</v>
      </c>
      <c r="C4" s="1">
        <v>481.202</v>
      </c>
      <c r="D4">
        <f t="shared" si="0"/>
        <v>33.954259534524958</v>
      </c>
    </row>
    <row r="5" spans="1:6" x14ac:dyDescent="0.25">
      <c r="A5">
        <f t="shared" si="1"/>
        <v>4</v>
      </c>
      <c r="B5">
        <v>955.15049999999997</v>
      </c>
      <c r="C5" s="1">
        <v>619.13599999999997</v>
      </c>
      <c r="D5">
        <f t="shared" si="0"/>
        <v>35.179220447458277</v>
      </c>
    </row>
    <row r="6" spans="1:6" x14ac:dyDescent="0.25">
      <c r="A6">
        <f t="shared" si="1"/>
        <v>5</v>
      </c>
      <c r="B6">
        <v>631.91930000000002</v>
      </c>
      <c r="C6">
        <v>429.18299999999999</v>
      </c>
      <c r="D6">
        <f t="shared" si="0"/>
        <v>32.082625107351532</v>
      </c>
    </row>
    <row r="7" spans="1:6" x14ac:dyDescent="0.25">
      <c r="A7">
        <f t="shared" si="1"/>
        <v>6</v>
      </c>
      <c r="B7" s="3">
        <v>1016.8</v>
      </c>
      <c r="C7">
        <v>829.90599999999995</v>
      </c>
      <c r="D7">
        <f t="shared" si="0"/>
        <v>18.380605822187256</v>
      </c>
    </row>
    <row r="8" spans="1:6" x14ac:dyDescent="0.25">
      <c r="A8">
        <f t="shared" si="1"/>
        <v>7</v>
      </c>
      <c r="B8">
        <v>832.51390000000004</v>
      </c>
      <c r="C8">
        <v>534.57899999999995</v>
      </c>
      <c r="D8">
        <f t="shared" si="0"/>
        <v>35.787378444972518</v>
      </c>
    </row>
    <row r="9" spans="1:6" x14ac:dyDescent="0.25">
      <c r="A9">
        <f t="shared" si="1"/>
        <v>8</v>
      </c>
      <c r="B9">
        <v>702.51220000000001</v>
      </c>
      <c r="C9">
        <v>472.51900000000001</v>
      </c>
      <c r="D9">
        <f t="shared" si="0"/>
        <v>32.738676993794556</v>
      </c>
    </row>
    <row r="10" spans="1:6" x14ac:dyDescent="0.25">
      <c r="A10">
        <f t="shared" si="1"/>
        <v>9</v>
      </c>
      <c r="B10">
        <v>844.27560000000005</v>
      </c>
      <c r="C10">
        <v>565.25900000000001</v>
      </c>
      <c r="D10">
        <f t="shared" si="0"/>
        <v>33.048047343782059</v>
      </c>
    </row>
    <row r="11" spans="1:6" x14ac:dyDescent="0.25">
      <c r="A11">
        <f t="shared" si="1"/>
        <v>10</v>
      </c>
      <c r="B11" s="3">
        <v>1544</v>
      </c>
      <c r="C11">
        <v>1011.6</v>
      </c>
      <c r="D11">
        <f t="shared" si="0"/>
        <v>34.481865284974091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workbookViewId="0">
      <selection activeCell="B18" sqref="B18"/>
    </sheetView>
  </sheetViews>
  <sheetFormatPr defaultRowHeight="15" x14ac:dyDescent="0.25"/>
  <cols>
    <col min="1" max="1" width="13.7109375" customWidth="1"/>
    <col min="2" max="2" width="16.85546875" customWidth="1"/>
    <col min="3" max="3" width="15" customWidth="1"/>
    <col min="4" max="4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F1" t="s">
        <v>5</v>
      </c>
    </row>
    <row r="2" spans="1:7" x14ac:dyDescent="0.25">
      <c r="A2">
        <v>1</v>
      </c>
      <c r="B2" s="3">
        <v>2137.1</v>
      </c>
      <c r="C2" s="1">
        <v>1469.43</v>
      </c>
      <c r="D2" s="3">
        <f>100*(B2-C2)/B2</f>
        <v>31.241869823592715</v>
      </c>
    </row>
    <row r="3" spans="1:7" x14ac:dyDescent="0.25">
      <c r="A3">
        <f>1+A2</f>
        <v>2</v>
      </c>
      <c r="B3" s="3">
        <v>2299.3000000000002</v>
      </c>
      <c r="C3">
        <v>1488.03</v>
      </c>
      <c r="D3" s="3">
        <f t="shared" ref="D3:D11" si="0">100*(B3-C3)/B3</f>
        <v>35.28334710564085</v>
      </c>
      <c r="G3">
        <f>AVERAGE(D:D)</f>
        <v>31.020562143480912</v>
      </c>
    </row>
    <row r="4" spans="1:7" x14ac:dyDescent="0.25">
      <c r="A4">
        <f t="shared" ref="A4:A11" si="1">1+A3</f>
        <v>3</v>
      </c>
      <c r="B4" s="3">
        <v>2511.4</v>
      </c>
      <c r="C4">
        <v>1647.38</v>
      </c>
      <c r="D4" s="3">
        <f t="shared" si="0"/>
        <v>34.403918133312096</v>
      </c>
    </row>
    <row r="5" spans="1:7" x14ac:dyDescent="0.25">
      <c r="A5">
        <f t="shared" si="1"/>
        <v>4</v>
      </c>
      <c r="B5" s="4">
        <v>2465.3000000000002</v>
      </c>
      <c r="C5">
        <v>1612.83</v>
      </c>
      <c r="D5" s="3">
        <f t="shared" si="0"/>
        <v>34.578753092929873</v>
      </c>
    </row>
    <row r="6" spans="1:7" x14ac:dyDescent="0.25">
      <c r="A6">
        <f t="shared" si="1"/>
        <v>5</v>
      </c>
      <c r="B6" s="3">
        <v>1973.1</v>
      </c>
      <c r="C6">
        <v>1305.04</v>
      </c>
      <c r="D6" s="3">
        <f t="shared" si="0"/>
        <v>33.858395418377178</v>
      </c>
    </row>
    <row r="7" spans="1:7" x14ac:dyDescent="0.25">
      <c r="A7">
        <f t="shared" si="1"/>
        <v>6</v>
      </c>
      <c r="B7" s="3">
        <v>1751.6</v>
      </c>
      <c r="C7" s="2">
        <v>1148.26</v>
      </c>
      <c r="D7" s="3">
        <f t="shared" si="0"/>
        <v>34.445078785110752</v>
      </c>
    </row>
    <row r="8" spans="1:7" x14ac:dyDescent="0.25">
      <c r="A8">
        <f t="shared" si="1"/>
        <v>7</v>
      </c>
      <c r="B8" s="3">
        <v>2746.8</v>
      </c>
      <c r="C8">
        <v>1729.02</v>
      </c>
      <c r="D8" s="3">
        <f t="shared" si="0"/>
        <v>37.053298383573619</v>
      </c>
    </row>
    <row r="9" spans="1:7" x14ac:dyDescent="0.25">
      <c r="A9">
        <f t="shared" si="1"/>
        <v>8</v>
      </c>
      <c r="B9" s="3">
        <v>2932.2</v>
      </c>
      <c r="C9">
        <v>2062.89</v>
      </c>
      <c r="D9" s="3">
        <f t="shared" si="0"/>
        <v>29.647022713321057</v>
      </c>
    </row>
    <row r="10" spans="1:7" x14ac:dyDescent="0.25">
      <c r="A10">
        <f t="shared" si="1"/>
        <v>9</v>
      </c>
      <c r="B10" s="3">
        <v>2600.3000000000002</v>
      </c>
      <c r="C10">
        <v>1777.65</v>
      </c>
      <c r="D10" s="3">
        <f t="shared" si="0"/>
        <v>31.636734222974276</v>
      </c>
    </row>
    <row r="11" spans="1:7" x14ac:dyDescent="0.25">
      <c r="A11">
        <f t="shared" si="1"/>
        <v>10</v>
      </c>
      <c r="B11" s="3">
        <v>3471.8</v>
      </c>
      <c r="C11">
        <v>3192.07</v>
      </c>
      <c r="D11" s="3">
        <f t="shared" si="0"/>
        <v>8.057203755976726</v>
      </c>
    </row>
    <row r="1048576" spans="4:4" x14ac:dyDescent="0.25">
      <c r="D1048576" s="3">
        <f>AVERAGE(D2:D1048575)</f>
        <v>31.020562143480912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8" sqref="H8"/>
    </sheetView>
  </sheetViews>
  <sheetFormatPr defaultRowHeight="15" x14ac:dyDescent="0.25"/>
  <cols>
    <col min="1" max="1" width="13.7109375" customWidth="1"/>
    <col min="2" max="2" width="16.85546875" customWidth="1"/>
    <col min="3" max="3" width="15" customWidth="1"/>
    <col min="4" max="4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 s="3">
        <v>6509.4</v>
      </c>
      <c r="C2">
        <v>4419.88</v>
      </c>
      <c r="D2" s="3">
        <f>100*(B2-C2)/B2</f>
        <v>32.100039942237373</v>
      </c>
    </row>
    <row r="3" spans="1:6" x14ac:dyDescent="0.25">
      <c r="A3">
        <f>1+A2</f>
        <v>2</v>
      </c>
      <c r="B3" s="3">
        <v>7282.7</v>
      </c>
      <c r="C3">
        <v>5669.79</v>
      </c>
      <c r="D3" s="3">
        <f t="shared" ref="D3:D6" si="0">100*(B3-C3)/B3</f>
        <v>22.147143229846073</v>
      </c>
    </row>
    <row r="4" spans="1:6" x14ac:dyDescent="0.25">
      <c r="A4">
        <f t="shared" ref="A4:A11" si="1">1+A3</f>
        <v>3</v>
      </c>
      <c r="B4" s="3">
        <v>7811.4</v>
      </c>
      <c r="C4">
        <v>5883.39</v>
      </c>
      <c r="D4" s="3">
        <f t="shared" si="0"/>
        <v>24.682003226054221</v>
      </c>
      <c r="F4">
        <f>AVERAGE(D:D)</f>
        <v>30.557125356357869</v>
      </c>
    </row>
    <row r="5" spans="1:6" x14ac:dyDescent="0.25">
      <c r="A5">
        <f t="shared" si="1"/>
        <v>4</v>
      </c>
      <c r="B5" s="3">
        <v>6390.2</v>
      </c>
      <c r="C5">
        <v>4081.8</v>
      </c>
      <c r="D5" s="3">
        <f t="shared" si="0"/>
        <v>36.124064974492185</v>
      </c>
    </row>
    <row r="6" spans="1:6" x14ac:dyDescent="0.25">
      <c r="A6">
        <f t="shared" si="1"/>
        <v>5</v>
      </c>
      <c r="B6" s="3">
        <v>7106.1</v>
      </c>
      <c r="C6">
        <v>4640.3100000000004</v>
      </c>
      <c r="D6" s="3">
        <f t="shared" si="0"/>
        <v>34.699624266475283</v>
      </c>
    </row>
    <row r="7" spans="1:6" x14ac:dyDescent="0.25">
      <c r="A7">
        <f t="shared" si="1"/>
        <v>6</v>
      </c>
      <c r="B7" s="3">
        <v>6939.3</v>
      </c>
      <c r="C7">
        <v>5152.0200000000004</v>
      </c>
      <c r="D7" s="3">
        <f>100*(B7-C7)/B7</f>
        <v>25.75591197959448</v>
      </c>
    </row>
    <row r="8" spans="1:6" x14ac:dyDescent="0.25">
      <c r="A8">
        <f t="shared" si="1"/>
        <v>7</v>
      </c>
      <c r="B8" s="3">
        <v>6536.5</v>
      </c>
      <c r="C8">
        <v>4343.16</v>
      </c>
      <c r="D8" s="3">
        <f>100*(B8-C8)/B8</f>
        <v>33.555266579973996</v>
      </c>
    </row>
    <row r="9" spans="1:6" x14ac:dyDescent="0.25">
      <c r="A9">
        <f t="shared" si="1"/>
        <v>8</v>
      </c>
      <c r="B9" s="3">
        <v>6370.2</v>
      </c>
      <c r="C9">
        <v>4495.87</v>
      </c>
      <c r="D9" s="3">
        <f>100*(B9-C9)/B9</f>
        <v>29.423408998147625</v>
      </c>
    </row>
    <row r="10" spans="1:6" x14ac:dyDescent="0.25">
      <c r="A10">
        <f t="shared" si="1"/>
        <v>9</v>
      </c>
      <c r="B10" s="3">
        <v>7442.3</v>
      </c>
      <c r="C10">
        <v>5085.97</v>
      </c>
      <c r="D10" s="3">
        <f>100*(B10-C10)/B10</f>
        <v>31.661314378619512</v>
      </c>
    </row>
    <row r="11" spans="1:6" x14ac:dyDescent="0.25">
      <c r="A11">
        <f t="shared" si="1"/>
        <v>10</v>
      </c>
      <c r="B11" s="3">
        <v>6777.9</v>
      </c>
      <c r="C11">
        <v>4377</v>
      </c>
      <c r="D11" s="3">
        <f>100*(B11-C11)/B11</f>
        <v>35.422475988137919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 Subscribers 4 Appliances</vt:lpstr>
      <vt:lpstr>5 Subscribers 3 Appliances </vt:lpstr>
      <vt:lpstr>10 Subscribers 4 Appliances</vt:lpstr>
      <vt:lpstr>20 Subscribers 5 Appliances</vt:lpstr>
      <vt:lpstr>50 Subscribers 6 Appliances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Shuvangkar</dc:creator>
  <cp:lastModifiedBy>Partha Protim Saha</cp:lastModifiedBy>
  <dcterms:created xsi:type="dcterms:W3CDTF">2017-02-16T18:08:39Z</dcterms:created>
  <dcterms:modified xsi:type="dcterms:W3CDTF">2017-09-20T08:04:40Z</dcterms:modified>
</cp:coreProperties>
</file>