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Dante\Documents\AI Architecture\src\demand\Input\"/>
    </mc:Choice>
  </mc:AlternateContent>
  <xr:revisionPtr revIDLastSave="0" documentId="8_{1F149063-E15B-44CF-B822-D1FE6CBB7781}" xr6:coauthVersionLast="47" xr6:coauthVersionMax="47" xr10:uidLastSave="{00000000-0000-0000-0000-000000000000}"/>
  <bookViews>
    <workbookView xWindow="17985" yWindow="1590" windowWidth="9495" windowHeight="11700" firstSheet="4" activeTab="5" xr2:uid="{DE3DC0D0-8CC2-4255-9F3C-E2CAF866A6DC}"/>
  </bookViews>
  <sheets>
    <sheet name="Nodes" sheetId="1" r:id="rId1"/>
    <sheet name="nodal_split_meta_data" sheetId="2" r:id="rId2"/>
    <sheet name="Data Collection" sheetId="3" r:id="rId3"/>
    <sheet name="Sheet3" sheetId="6" r:id="rId4"/>
    <sheet name="Sheet2" sheetId="5" r:id="rId5"/>
    <sheet name="Sheet1" sheetId="4" r:id="rId6"/>
  </sheets>
  <definedNames>
    <definedName name="_xlnm._FilterDatabase" localSheetId="1" hidden="1">nodal_split_meta_data!$A$1:$F$88</definedName>
    <definedName name="Slicer_Country">#N/A</definedName>
    <definedName name="Slicer_Node">#N/A</definedName>
    <definedName name="Slicer_Year">#N/A</definedName>
  </definedNames>
  <calcPr calcId="191029"/>
  <pivotCaches>
    <pivotCache cacheId="1"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2"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2"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2" i="3"/>
  <c r="A33" i="2"/>
  <c r="A34" i="2"/>
  <c r="A7" i="2"/>
  <c r="A8" i="2"/>
  <c r="A16" i="2"/>
  <c r="A17" i="2"/>
  <c r="A21" i="2"/>
  <c r="A26" i="2"/>
  <c r="A28" i="2"/>
  <c r="A29" i="2"/>
  <c r="A30" i="2"/>
  <c r="A35" i="2"/>
  <c r="A36" i="2"/>
  <c r="A37" i="2"/>
  <c r="A44" i="2"/>
  <c r="A45" i="2"/>
  <c r="A46" i="2"/>
  <c r="A47" i="2"/>
  <c r="A51" i="2"/>
  <c r="A61" i="2"/>
  <c r="A62" i="2"/>
  <c r="A63" i="2"/>
  <c r="A68" i="2"/>
  <c r="A70" i="2"/>
  <c r="A71" i="2"/>
  <c r="A81" i="2"/>
  <c r="C88" i="2"/>
  <c r="E88" i="2"/>
  <c r="F88" i="2" s="1"/>
  <c r="C44" i="2"/>
  <c r="C45" i="2"/>
  <c r="C46" i="2"/>
  <c r="C47" i="2"/>
  <c r="A88" i="2" l="1"/>
  <c r="F67" i="2"/>
  <c r="E5" i="2"/>
  <c r="E6" i="2"/>
  <c r="E9" i="2"/>
  <c r="E10" i="2"/>
  <c r="E11" i="2"/>
  <c r="E12" i="2"/>
  <c r="E13" i="2"/>
  <c r="E14" i="2"/>
  <c r="E15" i="2"/>
  <c r="F18" i="2"/>
  <c r="E20" i="2"/>
  <c r="E22" i="2"/>
  <c r="E23" i="2"/>
  <c r="E24" i="2"/>
  <c r="E27" i="2"/>
  <c r="E31" i="2"/>
  <c r="E32" i="2"/>
  <c r="E38" i="2"/>
  <c r="E39" i="2"/>
  <c r="E40" i="2"/>
  <c r="E41" i="2"/>
  <c r="E42" i="2"/>
  <c r="E43" i="2"/>
  <c r="E48" i="2"/>
  <c r="E49" i="2"/>
  <c r="E50" i="2"/>
  <c r="E52" i="2"/>
  <c r="E53" i="2"/>
  <c r="E54" i="2"/>
  <c r="E55" i="2"/>
  <c r="E56" i="2"/>
  <c r="E57" i="2"/>
  <c r="E58" i="2"/>
  <c r="E59" i="2"/>
  <c r="E60" i="2"/>
  <c r="E64" i="2"/>
  <c r="E65" i="2"/>
  <c r="E66" i="2"/>
  <c r="F68" i="2"/>
  <c r="E69" i="2"/>
  <c r="F70" i="2"/>
  <c r="F71" i="2"/>
  <c r="E72" i="2"/>
  <c r="E73" i="2"/>
  <c r="E74" i="2"/>
  <c r="E75" i="2"/>
  <c r="E76" i="2"/>
  <c r="E77" i="2"/>
  <c r="E78" i="2"/>
  <c r="E79" i="2"/>
  <c r="E80" i="2"/>
  <c r="E82" i="2"/>
  <c r="E83" i="2"/>
  <c r="E84" i="2"/>
  <c r="E85" i="2"/>
  <c r="E86" i="2"/>
  <c r="E87" i="2"/>
  <c r="E2" i="2"/>
  <c r="E3" i="2"/>
  <c r="E4" i="2"/>
  <c r="F85" i="2" l="1"/>
  <c r="A85" i="2"/>
  <c r="F43" i="2"/>
  <c r="A43" i="2"/>
  <c r="F80" i="2"/>
  <c r="A80" i="2"/>
  <c r="F38" i="2"/>
  <c r="A38" i="2"/>
  <c r="F40" i="2"/>
  <c r="A40" i="2"/>
  <c r="F79" i="2"/>
  <c r="A79" i="2"/>
  <c r="F41" i="2"/>
  <c r="A41" i="2"/>
  <c r="F86" i="2"/>
  <c r="A86" i="2"/>
  <c r="F65" i="2"/>
  <c r="A65" i="2"/>
  <c r="F11" i="2"/>
  <c r="A11" i="2"/>
  <c r="F12" i="2"/>
  <c r="A12" i="2"/>
  <c r="F32" i="2"/>
  <c r="A32" i="2"/>
  <c r="F14" i="2"/>
  <c r="A14" i="2"/>
  <c r="F9" i="2"/>
  <c r="A9" i="2"/>
  <c r="F78" i="2"/>
  <c r="A78" i="2"/>
  <c r="F76" i="2"/>
  <c r="A76" i="2"/>
  <c r="F74" i="2"/>
  <c r="A74" i="2"/>
  <c r="F23" i="2"/>
  <c r="A23" i="2"/>
  <c r="F20" i="2"/>
  <c r="A20" i="2"/>
  <c r="F10" i="2"/>
  <c r="A10" i="2"/>
  <c r="F58" i="2"/>
  <c r="A58" i="2"/>
  <c r="F6" i="2"/>
  <c r="A6" i="2"/>
  <c r="F49" i="2"/>
  <c r="A49" i="2"/>
  <c r="F82" i="2"/>
  <c r="A82" i="2"/>
  <c r="F39" i="2"/>
  <c r="A39" i="2"/>
  <c r="F77" i="2"/>
  <c r="A77" i="2"/>
  <c r="F27" i="2"/>
  <c r="A27" i="2"/>
  <c r="F22" i="2"/>
  <c r="A22" i="2"/>
  <c r="F13" i="2"/>
  <c r="A13" i="2"/>
  <c r="F60" i="2"/>
  <c r="A60" i="2"/>
  <c r="F84" i="2"/>
  <c r="A84" i="2"/>
  <c r="F72" i="2"/>
  <c r="A72" i="2"/>
  <c r="F5" i="2"/>
  <c r="A5" i="2"/>
  <c r="F83" i="2"/>
  <c r="A83" i="2"/>
  <c r="F66" i="2"/>
  <c r="A66" i="2"/>
  <c r="F56" i="2"/>
  <c r="A56" i="2"/>
  <c r="F75" i="2"/>
  <c r="A75" i="2"/>
  <c r="F15" i="2"/>
  <c r="A15" i="2"/>
  <c r="F57" i="2"/>
  <c r="A57" i="2"/>
  <c r="F87" i="2"/>
  <c r="A87" i="2"/>
  <c r="F42" i="2"/>
  <c r="A42" i="2"/>
  <c r="F31" i="2"/>
  <c r="A31" i="2"/>
  <c r="F69" i="2"/>
  <c r="A69" i="2"/>
  <c r="F4" i="2"/>
  <c r="A4" i="2"/>
  <c r="F53" i="2"/>
  <c r="A53" i="2"/>
  <c r="F73" i="2"/>
  <c r="A73" i="2"/>
  <c r="F64" i="2"/>
  <c r="A64" i="2"/>
  <c r="F54" i="2"/>
  <c r="A54" i="2"/>
  <c r="F3" i="2"/>
  <c r="A3" i="2"/>
  <c r="F52" i="2"/>
  <c r="A52" i="2"/>
  <c r="F48" i="2"/>
  <c r="A48" i="2"/>
  <c r="F24" i="2"/>
  <c r="A24" i="2"/>
  <c r="F19" i="2"/>
  <c r="A19" i="2"/>
  <c r="D26" i="3" s="1"/>
  <c r="F59" i="2"/>
  <c r="A59" i="2"/>
  <c r="F55" i="2"/>
  <c r="A55" i="2"/>
  <c r="F2" i="2"/>
  <c r="A2" i="2"/>
  <c r="F50" i="2"/>
  <c r="A50" i="2"/>
  <c r="C87" i="2"/>
  <c r="C86" i="2"/>
  <c r="C85" i="2"/>
  <c r="C84" i="2"/>
  <c r="C83" i="2"/>
  <c r="C82" i="2"/>
  <c r="C81" i="2"/>
  <c r="C80" i="2"/>
  <c r="C79" i="2"/>
  <c r="C78" i="2"/>
  <c r="C77" i="2"/>
  <c r="C76" i="2"/>
  <c r="C75" i="2"/>
  <c r="C74" i="2"/>
  <c r="C73" i="2"/>
  <c r="C72" i="2"/>
  <c r="C71" i="2"/>
  <c r="C70" i="2"/>
  <c r="C69" i="2"/>
  <c r="C68" i="2"/>
  <c r="C67" i="2"/>
  <c r="C66" i="2"/>
  <c r="C65" i="2"/>
  <c r="C64" i="2"/>
  <c r="C63" i="2"/>
  <c r="C62" i="2"/>
  <c r="C60" i="2"/>
  <c r="C59" i="2"/>
  <c r="C58" i="2"/>
  <c r="C57" i="2"/>
  <c r="C56" i="2"/>
  <c r="C55" i="2"/>
  <c r="C54" i="2"/>
  <c r="C53" i="2"/>
  <c r="C52" i="2"/>
  <c r="C51" i="2"/>
  <c r="C50" i="2"/>
  <c r="C49" i="2"/>
  <c r="C48"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3" i="3" l="1"/>
  <c r="G35" i="3"/>
  <c r="G67" i="3"/>
  <c r="G99" i="3"/>
  <c r="G131" i="3"/>
  <c r="G140" i="3"/>
  <c r="G118" i="3"/>
  <c r="G57" i="3"/>
  <c r="G127" i="3"/>
  <c r="G128" i="3"/>
  <c r="G4" i="3"/>
  <c r="G36" i="3"/>
  <c r="G68" i="3"/>
  <c r="G100" i="3"/>
  <c r="G132" i="3"/>
  <c r="G108" i="3"/>
  <c r="G96" i="3"/>
  <c r="G5" i="3"/>
  <c r="G37" i="3"/>
  <c r="G69" i="3"/>
  <c r="G101" i="3"/>
  <c r="G133" i="3"/>
  <c r="G76" i="3"/>
  <c r="G6" i="3"/>
  <c r="G38" i="3"/>
  <c r="G70" i="3"/>
  <c r="G102" i="3"/>
  <c r="G134" i="3"/>
  <c r="G22" i="3"/>
  <c r="G121" i="3"/>
  <c r="G93" i="3"/>
  <c r="G95" i="3"/>
  <c r="G7" i="3"/>
  <c r="G39" i="3"/>
  <c r="G71" i="3"/>
  <c r="G103" i="3"/>
  <c r="G135" i="3"/>
  <c r="G44" i="3"/>
  <c r="G119" i="3"/>
  <c r="G25" i="3"/>
  <c r="G92" i="3"/>
  <c r="G64" i="3"/>
  <c r="G8" i="3"/>
  <c r="G40" i="3"/>
  <c r="G72" i="3"/>
  <c r="G104" i="3"/>
  <c r="G136" i="3"/>
  <c r="G2" i="3"/>
  <c r="G9" i="3"/>
  <c r="G41" i="3"/>
  <c r="G73" i="3"/>
  <c r="G105" i="3"/>
  <c r="G137" i="3"/>
  <c r="G87" i="3"/>
  <c r="G10" i="3"/>
  <c r="G42" i="3"/>
  <c r="G74" i="3"/>
  <c r="G106" i="3"/>
  <c r="G138" i="3"/>
  <c r="G139" i="3"/>
  <c r="G11" i="3"/>
  <c r="G43" i="3"/>
  <c r="G75" i="3"/>
  <c r="G107" i="3"/>
  <c r="G143" i="3"/>
  <c r="G23" i="3"/>
  <c r="G88" i="3"/>
  <c r="G126" i="3"/>
  <c r="G12" i="3"/>
  <c r="G125" i="3"/>
  <c r="G13" i="3"/>
  <c r="G45" i="3"/>
  <c r="G77" i="3"/>
  <c r="G109" i="3"/>
  <c r="G141" i="3"/>
  <c r="G54" i="3"/>
  <c r="G120" i="3"/>
  <c r="G14" i="3"/>
  <c r="G46" i="3"/>
  <c r="G78" i="3"/>
  <c r="G110" i="3"/>
  <c r="G142" i="3"/>
  <c r="G32" i="3"/>
  <c r="G15" i="3"/>
  <c r="G47" i="3"/>
  <c r="G79" i="3"/>
  <c r="G111" i="3"/>
  <c r="G30" i="3"/>
  <c r="G16" i="3"/>
  <c r="G48" i="3"/>
  <c r="G80" i="3"/>
  <c r="G112" i="3"/>
  <c r="G144" i="3"/>
  <c r="G60" i="3"/>
  <c r="G33" i="3"/>
  <c r="G17" i="3"/>
  <c r="G49" i="3"/>
  <c r="G81" i="3"/>
  <c r="G113" i="3"/>
  <c r="G145" i="3"/>
  <c r="G86" i="3"/>
  <c r="G56" i="3"/>
  <c r="G28" i="3"/>
  <c r="G31" i="3"/>
  <c r="G97" i="3"/>
  <c r="G18" i="3"/>
  <c r="G50" i="3"/>
  <c r="G82" i="3"/>
  <c r="G114" i="3"/>
  <c r="G55" i="3"/>
  <c r="G89" i="3"/>
  <c r="G19" i="3"/>
  <c r="G51" i="3"/>
  <c r="G83" i="3"/>
  <c r="G115" i="3"/>
  <c r="G94" i="3"/>
  <c r="G20" i="3"/>
  <c r="G52" i="3"/>
  <c r="G84" i="3"/>
  <c r="G116" i="3"/>
  <c r="G117" i="3"/>
  <c r="G21" i="3"/>
  <c r="G53" i="3"/>
  <c r="G85" i="3"/>
  <c r="G24" i="3"/>
  <c r="G62" i="3"/>
  <c r="G61" i="3"/>
  <c r="G26" i="3"/>
  <c r="G58" i="3"/>
  <c r="G90" i="3"/>
  <c r="G122" i="3"/>
  <c r="G27" i="3"/>
  <c r="G59" i="3"/>
  <c r="G91" i="3"/>
  <c r="G123" i="3"/>
  <c r="G63" i="3"/>
  <c r="G124" i="3"/>
  <c r="G129" i="3"/>
  <c r="G29" i="3"/>
  <c r="G65" i="3"/>
  <c r="G34" i="3"/>
  <c r="G66" i="3"/>
  <c r="G98" i="3"/>
  <c r="G130" i="3"/>
  <c r="D3" i="3"/>
  <c r="D2" i="3"/>
  <c r="D4" i="3"/>
  <c r="D5" i="3"/>
  <c r="D6" i="3"/>
  <c r="D7" i="3"/>
  <c r="D8" i="3"/>
  <c r="D9" i="3"/>
  <c r="D11" i="3"/>
  <c r="D13" i="3"/>
  <c r="D15" i="3"/>
  <c r="D17" i="3"/>
  <c r="D89" i="3"/>
  <c r="D75" i="3"/>
  <c r="D103" i="3"/>
  <c r="D45" i="3"/>
  <c r="D108" i="3"/>
  <c r="D74" i="3"/>
  <c r="D23" i="3"/>
  <c r="D145" i="3"/>
  <c r="D91" i="3"/>
  <c r="D48" i="3"/>
  <c r="D65" i="3"/>
  <c r="D61" i="3"/>
  <c r="D43" i="3"/>
  <c r="D71" i="3"/>
  <c r="D101" i="3"/>
  <c r="D14" i="3"/>
  <c r="D32" i="3"/>
  <c r="D111" i="3"/>
  <c r="D62" i="3"/>
  <c r="D128" i="3"/>
  <c r="D53" i="3"/>
  <c r="D39" i="3"/>
  <c r="D131" i="3"/>
  <c r="D47" i="3"/>
  <c r="D142" i="3"/>
  <c r="D10" i="3"/>
  <c r="D29" i="3"/>
  <c r="D21" i="3"/>
  <c r="D132" i="3"/>
  <c r="D68" i="3"/>
  <c r="D20" i="3"/>
  <c r="D80" i="3"/>
  <c r="D81" i="3"/>
  <c r="D63" i="3"/>
  <c r="D28" i="3"/>
  <c r="D19" i="3"/>
  <c r="D54" i="3"/>
  <c r="D99" i="3"/>
  <c r="D44" i="3"/>
  <c r="D38" i="3"/>
  <c r="D137" i="3"/>
  <c r="D52" i="3"/>
  <c r="D113" i="3"/>
  <c r="D41" i="3"/>
  <c r="D141" i="3"/>
  <c r="D76" i="3"/>
  <c r="D83" i="3"/>
  <c r="D124" i="3"/>
  <c r="D129" i="3"/>
  <c r="D49" i="3"/>
  <c r="D82" i="3"/>
  <c r="D67" i="3"/>
  <c r="D106" i="3"/>
  <c r="D126" i="3"/>
  <c r="D85" i="3"/>
  <c r="D59" i="3"/>
  <c r="D33" i="3"/>
  <c r="D125" i="3"/>
  <c r="D120" i="3"/>
  <c r="D92" i="3"/>
  <c r="D87" i="3"/>
  <c r="D73" i="3"/>
  <c r="D12" i="3"/>
  <c r="D18" i="3"/>
  <c r="D31" i="3"/>
  <c r="D35" i="3"/>
  <c r="D27" i="3"/>
  <c r="D69" i="3"/>
  <c r="D46" i="3"/>
  <c r="D84" i="3"/>
  <c r="D144" i="3"/>
  <c r="D16" i="3"/>
  <c r="D143" i="3"/>
  <c r="D140" i="3"/>
  <c r="D136" i="3"/>
  <c r="D72" i="3"/>
  <c r="D22" i="3"/>
  <c r="D56" i="3"/>
  <c r="D135" i="3"/>
  <c r="D55" i="3"/>
  <c r="D24" i="3"/>
  <c r="D107" i="3"/>
  <c r="D134" i="3"/>
  <c r="D58" i="3"/>
  <c r="D116" i="3"/>
  <c r="D133" i="3"/>
  <c r="D90" i="3"/>
  <c r="D122" i="3"/>
  <c r="D88" i="3"/>
  <c r="D138" i="3"/>
  <c r="D102" i="3"/>
  <c r="D42" i="3"/>
  <c r="D97" i="3"/>
  <c r="D37" i="3"/>
  <c r="D118" i="3"/>
  <c r="D104" i="3"/>
  <c r="D40" i="3"/>
  <c r="D60" i="3"/>
  <c r="D66" i="3"/>
  <c r="D70" i="3"/>
  <c r="D115" i="3"/>
  <c r="D34" i="3"/>
  <c r="D64" i="3"/>
  <c r="D30" i="3"/>
  <c r="D50" i="3"/>
  <c r="D105" i="3"/>
  <c r="D114" i="3"/>
  <c r="D93" i="3"/>
  <c r="D86" i="3"/>
  <c r="D57" i="3"/>
  <c r="D98" i="3"/>
  <c r="D25" i="3"/>
  <c r="D95" i="3"/>
  <c r="D100" i="3"/>
  <c r="D130" i="3"/>
  <c r="D77" i="3"/>
  <c r="D127" i="3"/>
  <c r="D36" i="3"/>
  <c r="D110" i="3"/>
  <c r="D109" i="3"/>
  <c r="D123" i="3"/>
  <c r="D119" i="3"/>
  <c r="D96" i="3"/>
  <c r="D112" i="3"/>
  <c r="D117" i="3"/>
  <c r="D78" i="3"/>
  <c r="D51" i="3"/>
  <c r="D121" i="3"/>
  <c r="D94" i="3"/>
  <c r="D139" i="3"/>
  <c r="D79"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8" i="1"/>
  <c r="C49" i="1"/>
  <c r="C50" i="1"/>
  <c r="C51" i="1"/>
  <c r="C52" i="1"/>
  <c r="C53" i="1"/>
  <c r="C54" i="1"/>
  <c r="C55" i="1"/>
  <c r="C56" i="1"/>
  <c r="C57" i="1"/>
  <c r="C58" i="1"/>
  <c r="C59" i="1"/>
  <c r="C60" i="1"/>
  <c r="C62" i="1"/>
  <c r="C63" i="1"/>
  <c r="C64" i="1"/>
  <c r="C65" i="1"/>
  <c r="C66" i="1"/>
  <c r="C67" i="1"/>
  <c r="C68" i="1"/>
  <c r="C69" i="1"/>
  <c r="C70" i="1"/>
  <c r="C71" i="1"/>
  <c r="C72" i="1"/>
  <c r="C73" i="1"/>
  <c r="C74" i="1"/>
  <c r="C75" i="1"/>
  <c r="C76" i="1"/>
  <c r="C77" i="1"/>
  <c r="C78" i="1"/>
  <c r="C79" i="1"/>
  <c r="C80" i="1"/>
  <c r="C81" i="1"/>
  <c r="C82" i="1"/>
  <c r="C83" i="1"/>
  <c r="C84" i="1"/>
  <c r="C85" i="1"/>
  <c r="C86" i="1"/>
  <c r="C8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2" i="1"/>
  <c r="B63" i="1"/>
  <c r="B64" i="1"/>
  <c r="B65" i="1"/>
  <c r="B66" i="1"/>
  <c r="B67" i="1"/>
  <c r="B68" i="1"/>
  <c r="B69" i="1"/>
  <c r="B70" i="1"/>
  <c r="B71" i="1"/>
  <c r="B72" i="1"/>
  <c r="B73" i="1"/>
  <c r="B74" i="1"/>
  <c r="B75" i="1"/>
  <c r="B76" i="1"/>
  <c r="B77" i="1"/>
  <c r="B78" i="1"/>
  <c r="B79" i="1"/>
  <c r="B80" i="1"/>
  <c r="B81" i="1"/>
  <c r="B82" i="1"/>
  <c r="B83" i="1"/>
  <c r="B84" i="1"/>
  <c r="B85" i="1"/>
  <c r="B86" i="1"/>
  <c r="B87" i="1"/>
  <c r="B88" i="1"/>
  <c r="B2" i="1"/>
</calcChain>
</file>

<file path=xl/sharedStrings.xml><?xml version="1.0" encoding="utf-8"?>
<sst xmlns="http://schemas.openxmlformats.org/spreadsheetml/2006/main" count="1486" uniqueCount="183">
  <si>
    <t>ALh2</t>
  </si>
  <si>
    <t>ATh2</t>
  </si>
  <si>
    <t>ATh2Z1</t>
  </si>
  <si>
    <t>BAh2</t>
  </si>
  <si>
    <t>BEh2</t>
  </si>
  <si>
    <t>BEH2Mo</t>
  </si>
  <si>
    <t>BEh2Z1</t>
  </si>
  <si>
    <t>BGh2</t>
  </si>
  <si>
    <t>BGh2Z1</t>
  </si>
  <si>
    <t>CHh2</t>
  </si>
  <si>
    <t>CYh2</t>
  </si>
  <si>
    <t>CZh2</t>
  </si>
  <si>
    <t>CZh2Z1</t>
  </si>
  <si>
    <t>DEh2</t>
  </si>
  <si>
    <t>DEh2ba</t>
  </si>
  <si>
    <t>DEh2bp</t>
  </si>
  <si>
    <t>DEh2Z1a</t>
  </si>
  <si>
    <t>DEh2Z1b</t>
  </si>
  <si>
    <t>DKh2</t>
  </si>
  <si>
    <t>DKh2Z1</t>
  </si>
  <si>
    <t>EEh2</t>
  </si>
  <si>
    <t>EEh2Z1</t>
  </si>
  <si>
    <t>ESh2</t>
  </si>
  <si>
    <t>ESh2Z1a</t>
  </si>
  <si>
    <t>ESh2Z1b</t>
  </si>
  <si>
    <t>FIh2</t>
  </si>
  <si>
    <t>FIh2Al</t>
  </si>
  <si>
    <t>FIh2N</t>
  </si>
  <si>
    <t>FIh2S</t>
  </si>
  <si>
    <t>FIh2SZ1</t>
  </si>
  <si>
    <t>FRh2</t>
  </si>
  <si>
    <t>FRh2N</t>
  </si>
  <si>
    <t>FRh2S</t>
  </si>
  <si>
    <t>FRh2SW</t>
  </si>
  <si>
    <t>FRh2Va</t>
  </si>
  <si>
    <t>FRh2Z1</t>
  </si>
  <si>
    <t>GRh2</t>
  </si>
  <si>
    <t>GRh2Z1</t>
  </si>
  <si>
    <t>HRh2</t>
  </si>
  <si>
    <t>HRh2Z1</t>
  </si>
  <si>
    <t>HUh2</t>
  </si>
  <si>
    <t>HUh2Z1</t>
  </si>
  <si>
    <t>IB-ITh2</t>
  </si>
  <si>
    <t>IB-SKh2C</t>
  </si>
  <si>
    <t>IB-SKh2E</t>
  </si>
  <si>
    <t>IB-SKh2W</t>
  </si>
  <si>
    <t>IEh2</t>
  </si>
  <si>
    <t>IEh2Z1</t>
  </si>
  <si>
    <t>ITh2</t>
  </si>
  <si>
    <t>ITh2Z1</t>
  </si>
  <si>
    <t>LTh2</t>
  </si>
  <si>
    <t>LTh2Z1</t>
  </si>
  <si>
    <t>LUh2</t>
  </si>
  <si>
    <t>LUh2Z1</t>
  </si>
  <si>
    <t>LVh2</t>
  </si>
  <si>
    <t>LVh2Z1</t>
  </si>
  <si>
    <t>MDh2</t>
  </si>
  <si>
    <t>MKh2</t>
  </si>
  <si>
    <t>MTh2</t>
  </si>
  <si>
    <t>NLh2</t>
  </si>
  <si>
    <t>NLh2Z1</t>
  </si>
  <si>
    <t>NOhe</t>
  </si>
  <si>
    <t>PLh2N</t>
  </si>
  <si>
    <t>PLh2nbc</t>
  </si>
  <si>
    <t>PLh2NZ1a</t>
  </si>
  <si>
    <t>PLh2NZ1b</t>
  </si>
  <si>
    <t>PLh2S</t>
  </si>
  <si>
    <t>PLh2SZ1a</t>
  </si>
  <si>
    <t>PLh2SZ1b</t>
  </si>
  <si>
    <t>PTh2</t>
  </si>
  <si>
    <t>PTh2Z1</t>
  </si>
  <si>
    <t>ROh2</t>
  </si>
  <si>
    <t>ROh2Z1</t>
  </si>
  <si>
    <t>RSh2</t>
  </si>
  <si>
    <t>SEh2</t>
  </si>
  <si>
    <t>SEh2Z1</t>
  </si>
  <si>
    <t>SIh2</t>
  </si>
  <si>
    <t>SIh2Z1</t>
  </si>
  <si>
    <t>SKh2E</t>
  </si>
  <si>
    <t>SKh2EZ1</t>
  </si>
  <si>
    <t>SKh2W</t>
  </si>
  <si>
    <t>SKh2WZ1</t>
  </si>
  <si>
    <t>UKh2</t>
  </si>
  <si>
    <t>UKh2/INT</t>
  </si>
  <si>
    <t>UKh2Z1</t>
  </si>
  <si>
    <t>Y-NOh2</t>
  </si>
  <si>
    <t>Node</t>
  </si>
  <si>
    <t>Country</t>
  </si>
  <si>
    <t>Home Node</t>
  </si>
  <si>
    <t>NOh2</t>
  </si>
  <si>
    <t>SKh2</t>
  </si>
  <si>
    <t>Zone</t>
  </si>
  <si>
    <t>Albania</t>
  </si>
  <si>
    <t>Austria</t>
  </si>
  <si>
    <t>Bosnia and Herzegovina</t>
  </si>
  <si>
    <t>Belgium</t>
  </si>
  <si>
    <t>Bulgaria</t>
  </si>
  <si>
    <t>Switzerland</t>
  </si>
  <si>
    <t>Cyprus</t>
  </si>
  <si>
    <t>Germany</t>
  </si>
  <si>
    <t>Denmark</t>
  </si>
  <si>
    <t>Estonia</t>
  </si>
  <si>
    <t>Spain</t>
  </si>
  <si>
    <t>Finland</t>
  </si>
  <si>
    <t>France</t>
  </si>
  <si>
    <t>Greece</t>
  </si>
  <si>
    <t>Croatia</t>
  </si>
  <si>
    <t>Hungary</t>
  </si>
  <si>
    <t>Ireland</t>
  </si>
  <si>
    <t>Italy</t>
  </si>
  <si>
    <t>Lithuania</t>
  </si>
  <si>
    <t>Luxembourg</t>
  </si>
  <si>
    <t>Latvia</t>
  </si>
  <si>
    <t>Moldova</t>
  </si>
  <si>
    <t>North Macedonia</t>
  </si>
  <si>
    <t>Malta</t>
  </si>
  <si>
    <t>Netherlands</t>
  </si>
  <si>
    <t>Norway</t>
  </si>
  <si>
    <t>Poland</t>
  </si>
  <si>
    <t>Portugal</t>
  </si>
  <si>
    <t>Romania</t>
  </si>
  <si>
    <t>Serbia</t>
  </si>
  <si>
    <t>Sweden</t>
  </si>
  <si>
    <t>Slovenia</t>
  </si>
  <si>
    <t>Slovakia</t>
  </si>
  <si>
    <t>United Kingdom</t>
  </si>
  <si>
    <t>Incomplete or invalid code</t>
  </si>
  <si>
    <t>Year</t>
  </si>
  <si>
    <t>Share</t>
  </si>
  <si>
    <t>Czechia</t>
  </si>
  <si>
    <t>Demand Split</t>
  </si>
  <si>
    <t>Northern Ireland</t>
  </si>
  <si>
    <t>NI</t>
  </si>
  <si>
    <t>NIh2</t>
  </si>
  <si>
    <t>CountryCode</t>
  </si>
  <si>
    <t>AT</t>
  </si>
  <si>
    <t>BE</t>
  </si>
  <si>
    <t>CZ</t>
  </si>
  <si>
    <t>DE</t>
  </si>
  <si>
    <t>DK</t>
  </si>
  <si>
    <t>ES</t>
  </si>
  <si>
    <t>FI</t>
  </si>
  <si>
    <t>FR</t>
  </si>
  <si>
    <t>GR</t>
  </si>
  <si>
    <t>HR</t>
  </si>
  <si>
    <t>HU</t>
  </si>
  <si>
    <t>IT</t>
  </si>
  <si>
    <t>LT</t>
  </si>
  <si>
    <t>LU</t>
  </si>
  <si>
    <t>NL</t>
  </si>
  <si>
    <t>PL</t>
  </si>
  <si>
    <t>PT</t>
  </si>
  <si>
    <t>SK</t>
  </si>
  <si>
    <t>Zone Count</t>
  </si>
  <si>
    <t>Child Name</t>
  </si>
  <si>
    <t>Sum of Value</t>
  </si>
  <si>
    <t>AL</t>
  </si>
  <si>
    <t>BA</t>
  </si>
  <si>
    <t>BG</t>
  </si>
  <si>
    <t>CH</t>
  </si>
  <si>
    <t>CY</t>
  </si>
  <si>
    <t>EE</t>
  </si>
  <si>
    <t>IE</t>
  </si>
  <si>
    <t>LV</t>
  </si>
  <si>
    <t>MD</t>
  </si>
  <si>
    <t>MK</t>
  </si>
  <si>
    <t>MT</t>
  </si>
  <si>
    <t>RO</t>
  </si>
  <si>
    <t>RS</t>
  </si>
  <si>
    <t>SE</t>
  </si>
  <si>
    <t>SI</t>
  </si>
  <si>
    <t>UK</t>
  </si>
  <si>
    <t>NO</t>
  </si>
  <si>
    <t>Row Labels</t>
  </si>
  <si>
    <t>Grand Total</t>
  </si>
  <si>
    <t>Sum of TYNDP 2024 Share</t>
  </si>
  <si>
    <t>Sum of Scenario 2026 Share</t>
  </si>
  <si>
    <t>Population Share</t>
  </si>
  <si>
    <t>Industrial Share</t>
  </si>
  <si>
    <t>Tertiary Share</t>
  </si>
  <si>
    <t>Agriculture Share</t>
  </si>
  <si>
    <t>TYNDP 2024 Total Share</t>
  </si>
  <si>
    <t>Scenario 2026 Total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</si>
</sst>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000000"/>
      <name val="Calibri"/>
      <family val="2"/>
    </font>
    <font>
      <sz val="8"/>
      <name val="Aptos Narrow"/>
      <family val="2"/>
      <scheme val="minor"/>
    </font>
    <font>
      <sz val="11"/>
      <color theme="1"/>
      <name val="Aptos Narrow"/>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1" fillId="0" borderId="0" xfId="0" applyFont="1"/>
    <xf numFmtId="0" fontId="4" fillId="0" borderId="1" xfId="0" applyFont="1" applyBorder="1" applyAlignment="1">
      <alignment horizontal="center" vertical="top"/>
    </xf>
    <xf numFmtId="0" fontId="1" fillId="2" borderId="0" xfId="0" applyFont="1" applyFill="1"/>
    <xf numFmtId="0" fontId="0" fillId="2" borderId="0" xfId="0" applyFill="1"/>
    <xf numFmtId="0" fontId="1" fillId="3" borderId="0" xfId="0" applyFont="1" applyFill="1"/>
    <xf numFmtId="0" fontId="0" fillId="3" borderId="0" xfId="0" applyFill="1"/>
    <xf numFmtId="0" fontId="1" fillId="0" borderId="2" xfId="0" applyFont="1" applyBorder="1"/>
    <xf numFmtId="0" fontId="0" fillId="0" borderId="3" xfId="0" applyBorder="1"/>
    <xf numFmtId="0" fontId="1" fillId="4" borderId="0" xfId="0" applyFont="1" applyFill="1"/>
    <xf numFmtId="0" fontId="0" fillId="4" borderId="0" xfId="0" applyFill="1"/>
    <xf numFmtId="0" fontId="1" fillId="4" borderId="4" xfId="0" applyFont="1" applyFill="1" applyBorder="1"/>
    <xf numFmtId="0" fontId="1" fillId="4" borderId="5" xfId="0" applyFont="1" applyFill="1" applyBorder="1"/>
    <xf numFmtId="0" fontId="0" fillId="4" borderId="6" xfId="0" applyFill="1" applyBorder="1"/>
    <xf numFmtId="9" fontId="0" fillId="0" borderId="0" xfId="1" applyFont="1"/>
    <xf numFmtId="9" fontId="0" fillId="0" borderId="0" xfId="1" applyFont="1" applyBorder="1"/>
    <xf numFmtId="9" fontId="0" fillId="4" borderId="0" xfId="1" applyFont="1" applyFill="1" applyBorder="1"/>
    <xf numFmtId="9" fontId="0" fillId="3" borderId="0" xfId="1" applyFont="1" applyFill="1"/>
    <xf numFmtId="9" fontId="0" fillId="0" borderId="3" xfId="1" applyFont="1" applyBorder="1"/>
    <xf numFmtId="9" fontId="0" fillId="4" borderId="0" xfId="1" applyFont="1" applyFill="1"/>
    <xf numFmtId="0" fontId="0" fillId="0" borderId="0" xfId="0" pivotButton="1"/>
    <xf numFmtId="2" fontId="0" fillId="0" borderId="0" xfId="0" applyNumberFormat="1"/>
    <xf numFmtId="0" fontId="0" fillId="0" borderId="0" xfId="0" applyAlignment="1">
      <alignment horizontal="left"/>
    </xf>
    <xf numFmtId="0" fontId="0" fillId="0" borderId="0" xfId="0" applyAlignment="1">
      <alignment horizontal="left" inden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[scenario_2026_nodes.xlsx]Sheet3!PivotTable4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TYNDP 2024 Share</c:v>
                </c:pt>
              </c:strCache>
            </c:strRef>
          </c:tx>
          <c:spPr>
            <a:solidFill>
              <a:schemeClr val="accent1"/>
            </a:solidFill>
            <a:ln>
              <a:noFill/>
            </a:ln>
            <a:effectLst/>
          </c:spPr>
          <c:invertIfNegative val="0"/>
          <c:cat>
            <c:multiLvlStrRef>
              <c:f>Sheet3!$A$2:$A$115</c:f>
              <c:multiLvlStrCache>
                <c:ptCount val="78"/>
                <c:lvl>
                  <c:pt idx="0">
                    <c:v>ALh2</c:v>
                  </c:pt>
                  <c:pt idx="1">
                    <c:v>ATh2</c:v>
                  </c:pt>
                  <c:pt idx="2">
                    <c:v>ATh2Z1</c:v>
                  </c:pt>
                  <c:pt idx="3">
                    <c:v>BAh2</c:v>
                  </c:pt>
                  <c:pt idx="4">
                    <c:v>BEh2</c:v>
                  </c:pt>
                  <c:pt idx="5">
                    <c:v>BEH2Mo</c:v>
                  </c:pt>
                  <c:pt idx="6">
                    <c:v>BEh2Z1</c:v>
                  </c:pt>
                  <c:pt idx="7">
                    <c:v>BGh2</c:v>
                  </c:pt>
                  <c:pt idx="8">
                    <c:v>BGh2Z1</c:v>
                  </c:pt>
                  <c:pt idx="9">
                    <c:v>CHh2</c:v>
                  </c:pt>
                  <c:pt idx="10">
                    <c:v>CYh2</c:v>
                  </c:pt>
                  <c:pt idx="11">
                    <c:v>CZh2</c:v>
                  </c:pt>
                  <c:pt idx="12">
                    <c:v>CZh2Z1</c:v>
                  </c:pt>
                  <c:pt idx="13">
                    <c:v>DEh2</c:v>
                  </c:pt>
                  <c:pt idx="14">
                    <c:v>DEh2bp</c:v>
                  </c:pt>
                  <c:pt idx="15">
                    <c:v>DEh2Z1a</c:v>
                  </c:pt>
                  <c:pt idx="16">
                    <c:v>DEh2Z1b</c:v>
                  </c:pt>
                  <c:pt idx="17">
                    <c:v>DKh2</c:v>
                  </c:pt>
                  <c:pt idx="18">
                    <c:v>DKh2Z1</c:v>
                  </c:pt>
                  <c:pt idx="19">
                    <c:v>EEh2</c:v>
                  </c:pt>
                  <c:pt idx="20">
                    <c:v>EEh2Z1</c:v>
                  </c:pt>
                  <c:pt idx="21">
                    <c:v>ESh2</c:v>
                  </c:pt>
                  <c:pt idx="22">
                    <c:v>ESh2Z1a</c:v>
                  </c:pt>
                  <c:pt idx="23">
                    <c:v>ESh2Z1b</c:v>
                  </c:pt>
                  <c:pt idx="24">
                    <c:v>FIh2</c:v>
                  </c:pt>
                  <c:pt idx="25">
                    <c:v>FIh2Al</c:v>
                  </c:pt>
                  <c:pt idx="26">
                    <c:v>FIh2N</c:v>
                  </c:pt>
                  <c:pt idx="27">
                    <c:v>FIh2S</c:v>
                  </c:pt>
                  <c:pt idx="28">
                    <c:v>FIh2SZ1</c:v>
                  </c:pt>
                  <c:pt idx="29">
                    <c:v>FRh2</c:v>
                  </c:pt>
                  <c:pt idx="30">
                    <c:v>FRh2N</c:v>
                  </c:pt>
                  <c:pt idx="31">
                    <c:v>FRh2S</c:v>
                  </c:pt>
                  <c:pt idx="32">
                    <c:v>FRh2SW</c:v>
                  </c:pt>
                  <c:pt idx="33">
                    <c:v>FRh2Va</c:v>
                  </c:pt>
                  <c:pt idx="34">
                    <c:v>FRh2Z1</c:v>
                  </c:pt>
                  <c:pt idx="35">
                    <c:v>GRh2</c:v>
                  </c:pt>
                  <c:pt idx="36">
                    <c:v>GRh2Z1</c:v>
                  </c:pt>
                  <c:pt idx="37">
                    <c:v>HRh2</c:v>
                  </c:pt>
                  <c:pt idx="38">
                    <c:v>HRh2Z1</c:v>
                  </c:pt>
                  <c:pt idx="39">
                    <c:v>HUh2</c:v>
                  </c:pt>
                  <c:pt idx="40">
                    <c:v>HUh2Z1</c:v>
                  </c:pt>
                  <c:pt idx="41">
                    <c:v>IEh2</c:v>
                  </c:pt>
                  <c:pt idx="42">
                    <c:v>IEh2Z1</c:v>
                  </c:pt>
                  <c:pt idx="43">
                    <c:v>ITh2</c:v>
                  </c:pt>
                  <c:pt idx="44">
                    <c:v>ITh2Z1</c:v>
                  </c:pt>
                  <c:pt idx="45">
                    <c:v>LTh2</c:v>
                  </c:pt>
                  <c:pt idx="46">
                    <c:v>LTh2Z1</c:v>
                  </c:pt>
                  <c:pt idx="47">
                    <c:v>LUh2</c:v>
                  </c:pt>
                  <c:pt idx="48">
                    <c:v>LUh2Z1</c:v>
                  </c:pt>
                  <c:pt idx="49">
                    <c:v>LVh2</c:v>
                  </c:pt>
                  <c:pt idx="50">
                    <c:v>LVh2Z1</c:v>
                  </c:pt>
                  <c:pt idx="51">
                    <c:v>MDh2</c:v>
                  </c:pt>
                  <c:pt idx="52">
                    <c:v>MKh2</c:v>
                  </c:pt>
                  <c:pt idx="53">
                    <c:v>MTh2</c:v>
                  </c:pt>
                  <c:pt idx="54">
                    <c:v>NIh2</c:v>
                  </c:pt>
                  <c:pt idx="55">
                    <c:v>NLh2</c:v>
                  </c:pt>
                  <c:pt idx="56">
                    <c:v>NLh2Z1</c:v>
                  </c:pt>
                  <c:pt idx="57">
                    <c:v>NOhe</c:v>
                  </c:pt>
                  <c:pt idx="58">
                    <c:v>PLh2N</c:v>
                  </c:pt>
                  <c:pt idx="59">
                    <c:v>PLh2nbc</c:v>
                  </c:pt>
                  <c:pt idx="60">
                    <c:v>PLh2NZ1a</c:v>
                  </c:pt>
                  <c:pt idx="61">
                    <c:v>PLh2NZ1b</c:v>
                  </c:pt>
                  <c:pt idx="62">
                    <c:v>PLh2S</c:v>
                  </c:pt>
                  <c:pt idx="63">
                    <c:v>PLh2SZ1a</c:v>
                  </c:pt>
                  <c:pt idx="64">
                    <c:v>PLh2SZ1b</c:v>
                  </c:pt>
                  <c:pt idx="65">
                    <c:v>PTh2</c:v>
                  </c:pt>
                  <c:pt idx="66">
                    <c:v>PTh2Z1</c:v>
                  </c:pt>
                  <c:pt idx="67">
                    <c:v>ROh2</c:v>
                  </c:pt>
                  <c:pt idx="68">
                    <c:v>ROh2Z1</c:v>
                  </c:pt>
                  <c:pt idx="69">
                    <c:v>RSh2</c:v>
                  </c:pt>
                  <c:pt idx="70">
                    <c:v>SEh2</c:v>
                  </c:pt>
                  <c:pt idx="71">
                    <c:v>SEh2Z1</c:v>
                  </c:pt>
                  <c:pt idx="72">
                    <c:v>SIh2</c:v>
                  </c:pt>
                  <c:pt idx="73">
                    <c:v>SIh2Z1</c:v>
                  </c:pt>
                  <c:pt idx="74">
                    <c:v>SKh2E</c:v>
                  </c:pt>
                  <c:pt idx="75">
                    <c:v>SKh2EZ1</c:v>
                  </c:pt>
                  <c:pt idx="76">
                    <c:v>SKh2W</c:v>
                  </c:pt>
                  <c:pt idx="77">
                    <c:v>SKh2WZ1</c:v>
                  </c:pt>
                </c:lvl>
                <c:lvl>
                  <c:pt idx="0">
                    <c:v>AL</c:v>
                  </c:pt>
                  <c:pt idx="1">
                    <c:v>AT</c:v>
                  </c:pt>
                  <c:pt idx="3">
                    <c:v>BA</c:v>
                  </c:pt>
                  <c:pt idx="4">
                    <c:v>BE</c:v>
                  </c:pt>
                  <c:pt idx="7">
                    <c:v>BG</c:v>
                  </c:pt>
                  <c:pt idx="9">
                    <c:v>CH</c:v>
                  </c:pt>
                  <c:pt idx="10">
                    <c:v>CY</c:v>
                  </c:pt>
                  <c:pt idx="11">
                    <c:v>CZ</c:v>
                  </c:pt>
                  <c:pt idx="13">
                    <c:v>DE</c:v>
                  </c:pt>
                  <c:pt idx="17">
                    <c:v>DK</c:v>
                  </c:pt>
                  <c:pt idx="19">
                    <c:v>EE</c:v>
                  </c:pt>
                  <c:pt idx="21">
                    <c:v>ES</c:v>
                  </c:pt>
                  <c:pt idx="24">
                    <c:v>FI</c:v>
                  </c:pt>
                  <c:pt idx="29">
                    <c:v>FR</c:v>
                  </c:pt>
                  <c:pt idx="35">
                    <c:v>GR</c:v>
                  </c:pt>
                  <c:pt idx="37">
                    <c:v>HR</c:v>
                  </c:pt>
                  <c:pt idx="39">
                    <c:v>HU</c:v>
                  </c:pt>
                  <c:pt idx="41">
                    <c:v>IE</c:v>
                  </c:pt>
                  <c:pt idx="43">
                    <c:v>IT</c:v>
                  </c:pt>
                  <c:pt idx="45">
                    <c:v>LT</c:v>
                  </c:pt>
                  <c:pt idx="47">
                    <c:v>LU</c:v>
                  </c:pt>
                  <c:pt idx="49">
                    <c:v>LV</c:v>
                  </c:pt>
                  <c:pt idx="51">
                    <c:v>MD</c:v>
                  </c:pt>
                  <c:pt idx="52">
                    <c:v>MK</c:v>
                  </c:pt>
                  <c:pt idx="53">
                    <c:v>MT</c:v>
                  </c:pt>
                  <c:pt idx="54">
                    <c:v>NI</c:v>
                  </c:pt>
                  <c:pt idx="55">
                    <c:v>NL</c:v>
                  </c:pt>
                  <c:pt idx="57">
                    <c:v>NO</c:v>
                  </c:pt>
                  <c:pt idx="58">
                    <c:v>PL</c:v>
                  </c:pt>
                  <c:pt idx="65">
                    <c:v>PT</c:v>
                  </c:pt>
                  <c:pt idx="67">
                    <c:v>RO</c:v>
                  </c:pt>
                  <c:pt idx="69">
                    <c:v>RS</c:v>
                  </c:pt>
                  <c:pt idx="70">
                    <c:v>SE</c:v>
                  </c:pt>
                  <c:pt idx="72">
                    <c:v>SI</c:v>
                  </c:pt>
                  <c:pt idx="74">
                    <c:v>SK</c:v>
                  </c:pt>
                </c:lvl>
              </c:multiLvlStrCache>
            </c:multiLvlStrRef>
          </c:cat>
          <c:val>
            <c:numRef>
              <c:f>Sheet3!$B$2:$B$115</c:f>
              <c:numCache>
                <c:formatCode>0.00</c:formatCode>
                <c:ptCount val="78"/>
                <c:pt idx="0">
                  <c:v>0</c:v>
                </c:pt>
                <c:pt idx="1">
                  <c:v>0.56005077346834498</c:v>
                </c:pt>
                <c:pt idx="2">
                  <c:v>0.43994922653165403</c:v>
                </c:pt>
                <c:pt idx="3">
                  <c:v>0</c:v>
                </c:pt>
                <c:pt idx="4">
                  <c:v>0.63537342193595103</c:v>
                </c:pt>
                <c:pt idx="5">
                  <c:v>4.1299239727770595E-2</c:v>
                </c:pt>
                <c:pt idx="6">
                  <c:v>0.32332733833627797</c:v>
                </c:pt>
                <c:pt idx="7">
                  <c:v>0.71039851839905888</c:v>
                </c:pt>
                <c:pt idx="8">
                  <c:v>0.28960148160094001</c:v>
                </c:pt>
                <c:pt idx="9">
                  <c:v>0</c:v>
                </c:pt>
                <c:pt idx="10">
                  <c:v>1</c:v>
                </c:pt>
                <c:pt idx="11">
                  <c:v>0.76275575546688801</c:v>
                </c:pt>
                <c:pt idx="12">
                  <c:v>0.23724424453311102</c:v>
                </c:pt>
                <c:pt idx="13">
                  <c:v>0.67020118249500893</c:v>
                </c:pt>
                <c:pt idx="14">
                  <c:v>0</c:v>
                </c:pt>
                <c:pt idx="15">
                  <c:v>0</c:v>
                </c:pt>
                <c:pt idx="16">
                  <c:v>0.32979881750498996</c:v>
                </c:pt>
                <c:pt idx="17">
                  <c:v>0.95966921637487501</c:v>
                </c:pt>
                <c:pt idx="18">
                  <c:v>4.0330783625124995E-2</c:v>
                </c:pt>
                <c:pt idx="19">
                  <c:v>0.821440452931534</c:v>
                </c:pt>
                <c:pt idx="20">
                  <c:v>0.178559547068465</c:v>
                </c:pt>
                <c:pt idx="21">
                  <c:v>0.62210568842403602</c:v>
                </c:pt>
                <c:pt idx="22">
                  <c:v>0</c:v>
                </c:pt>
                <c:pt idx="23">
                  <c:v>0.37789431157596298</c:v>
                </c:pt>
                <c:pt idx="24">
                  <c:v>0.15128735514435498</c:v>
                </c:pt>
                <c:pt idx="25">
                  <c:v>0</c:v>
                </c:pt>
                <c:pt idx="26">
                  <c:v>2.6084049815395801E-2</c:v>
                </c:pt>
                <c:pt idx="27">
                  <c:v>0.34430901798413599</c:v>
                </c:pt>
                <c:pt idx="28">
                  <c:v>0.478319577056112</c:v>
                </c:pt>
                <c:pt idx="29">
                  <c:v>0.64315303515756594</c:v>
                </c:pt>
                <c:pt idx="30">
                  <c:v>0</c:v>
                </c:pt>
                <c:pt idx="31">
                  <c:v>2.0526184721086096E-2</c:v>
                </c:pt>
                <c:pt idx="32">
                  <c:v>2.0526184721086096E-2</c:v>
                </c:pt>
                <c:pt idx="33">
                  <c:v>0</c:v>
                </c:pt>
                <c:pt idx="34">
                  <c:v>0.315794595400261</c:v>
                </c:pt>
                <c:pt idx="35">
                  <c:v>0.88049319931002901</c:v>
                </c:pt>
                <c:pt idx="36">
                  <c:v>0.11950680068997099</c:v>
                </c:pt>
                <c:pt idx="37">
                  <c:v>0.63812891587723097</c:v>
                </c:pt>
                <c:pt idx="38">
                  <c:v>0.36187108412276797</c:v>
                </c:pt>
                <c:pt idx="39">
                  <c:v>0.59271137404663099</c:v>
                </c:pt>
                <c:pt idx="40">
                  <c:v>0.40728862595336801</c:v>
                </c:pt>
                <c:pt idx="41">
                  <c:v>0.63661002781712706</c:v>
                </c:pt>
                <c:pt idx="42">
                  <c:v>0.36338997218287195</c:v>
                </c:pt>
                <c:pt idx="43">
                  <c:v>0.73082662822522393</c:v>
                </c:pt>
                <c:pt idx="44">
                  <c:v>0.26917337177477502</c:v>
                </c:pt>
                <c:pt idx="45">
                  <c:v>0.69231438903339093</c:v>
                </c:pt>
                <c:pt idx="46">
                  <c:v>0.30768561096660801</c:v>
                </c:pt>
                <c:pt idx="47">
                  <c:v>1</c:v>
                </c:pt>
                <c:pt idx="48">
                  <c:v>0</c:v>
                </c:pt>
                <c:pt idx="49">
                  <c:v>1</c:v>
                </c:pt>
                <c:pt idx="50">
                  <c:v>0</c:v>
                </c:pt>
                <c:pt idx="51">
                  <c:v>0</c:v>
                </c:pt>
                <c:pt idx="52">
                  <c:v>0</c:v>
                </c:pt>
                <c:pt idx="53">
                  <c:v>1</c:v>
                </c:pt>
                <c:pt idx="54">
                  <c:v>0</c:v>
                </c:pt>
                <c:pt idx="55">
                  <c:v>0.51596839552137508</c:v>
                </c:pt>
                <c:pt idx="56">
                  <c:v>0.48403160447862398</c:v>
                </c:pt>
                <c:pt idx="57">
                  <c:v>0</c:v>
                </c:pt>
                <c:pt idx="58">
                  <c:v>0.341768940594188</c:v>
                </c:pt>
                <c:pt idx="59">
                  <c:v>0</c:v>
                </c:pt>
                <c:pt idx="60">
                  <c:v>0</c:v>
                </c:pt>
                <c:pt idx="61">
                  <c:v>0.25823104688394199</c:v>
                </c:pt>
                <c:pt idx="62">
                  <c:v>0.22784598126590702</c:v>
                </c:pt>
                <c:pt idx="63">
                  <c:v>0</c:v>
                </c:pt>
                <c:pt idx="64">
                  <c:v>0.17215403125596102</c:v>
                </c:pt>
                <c:pt idx="65">
                  <c:v>0.85415054763704301</c:v>
                </c:pt>
                <c:pt idx="66">
                  <c:v>0.14584945236295599</c:v>
                </c:pt>
                <c:pt idx="67">
                  <c:v>0.63220101315408594</c:v>
                </c:pt>
                <c:pt idx="68">
                  <c:v>0.367798986845913</c:v>
                </c:pt>
                <c:pt idx="69">
                  <c:v>0</c:v>
                </c:pt>
                <c:pt idx="70">
                  <c:v>0.58537122577212097</c:v>
                </c:pt>
                <c:pt idx="71">
                  <c:v>0.41462877422787797</c:v>
                </c:pt>
                <c:pt idx="72">
                  <c:v>0.69541781827878202</c:v>
                </c:pt>
                <c:pt idx="73">
                  <c:v>0.30458218172121698</c:v>
                </c:pt>
                <c:pt idx="74">
                  <c:v>0.26254788423966596</c:v>
                </c:pt>
                <c:pt idx="75">
                  <c:v>7.0785449093667102E-2</c:v>
                </c:pt>
                <c:pt idx="76">
                  <c:v>0.52509576847933193</c:v>
                </c:pt>
                <c:pt idx="77">
                  <c:v>0.14157089818733401</c:v>
                </c:pt>
              </c:numCache>
            </c:numRef>
          </c:val>
          <c:extLst>
            <c:ext xmlns:c16="http://schemas.microsoft.com/office/drawing/2014/chart" uri="{C3380CC4-5D6E-409C-BE32-E72D297353CC}">
              <c16:uniqueId val="{00000000-3CE8-4D7D-8809-D3D443A3F8AF}"/>
            </c:ext>
          </c:extLst>
        </c:ser>
        <c:ser>
          <c:idx val="1"/>
          <c:order val="1"/>
          <c:tx>
            <c:strRef>
              <c:f>Sheet3!$C$1</c:f>
              <c:strCache>
                <c:ptCount val="1"/>
                <c:pt idx="0">
                  <c:v>Sum of Scenario 2026 Share</c:v>
                </c:pt>
              </c:strCache>
            </c:strRef>
          </c:tx>
          <c:spPr>
            <a:solidFill>
              <a:schemeClr val="accent2"/>
            </a:solidFill>
            <a:ln>
              <a:noFill/>
            </a:ln>
            <a:effectLst/>
          </c:spPr>
          <c:invertIfNegative val="0"/>
          <c:cat>
            <c:multiLvlStrRef>
              <c:f>Sheet3!$A$2:$A$115</c:f>
              <c:multiLvlStrCache>
                <c:ptCount val="78"/>
                <c:lvl>
                  <c:pt idx="0">
                    <c:v>ALh2</c:v>
                  </c:pt>
                  <c:pt idx="1">
                    <c:v>ATh2</c:v>
                  </c:pt>
                  <c:pt idx="2">
                    <c:v>ATh2Z1</c:v>
                  </c:pt>
                  <c:pt idx="3">
                    <c:v>BAh2</c:v>
                  </c:pt>
                  <c:pt idx="4">
                    <c:v>BEh2</c:v>
                  </c:pt>
                  <c:pt idx="5">
                    <c:v>BEH2Mo</c:v>
                  </c:pt>
                  <c:pt idx="6">
                    <c:v>BEh2Z1</c:v>
                  </c:pt>
                  <c:pt idx="7">
                    <c:v>BGh2</c:v>
                  </c:pt>
                  <c:pt idx="8">
                    <c:v>BGh2Z1</c:v>
                  </c:pt>
                  <c:pt idx="9">
                    <c:v>CHh2</c:v>
                  </c:pt>
                  <c:pt idx="10">
                    <c:v>CYh2</c:v>
                  </c:pt>
                  <c:pt idx="11">
                    <c:v>CZh2</c:v>
                  </c:pt>
                  <c:pt idx="12">
                    <c:v>CZh2Z1</c:v>
                  </c:pt>
                  <c:pt idx="13">
                    <c:v>DEh2</c:v>
                  </c:pt>
                  <c:pt idx="14">
                    <c:v>DEh2bp</c:v>
                  </c:pt>
                  <c:pt idx="15">
                    <c:v>DEh2Z1a</c:v>
                  </c:pt>
                  <c:pt idx="16">
                    <c:v>DEh2Z1b</c:v>
                  </c:pt>
                  <c:pt idx="17">
                    <c:v>DKh2</c:v>
                  </c:pt>
                  <c:pt idx="18">
                    <c:v>DKh2Z1</c:v>
                  </c:pt>
                  <c:pt idx="19">
                    <c:v>EEh2</c:v>
                  </c:pt>
                  <c:pt idx="20">
                    <c:v>EEh2Z1</c:v>
                  </c:pt>
                  <c:pt idx="21">
                    <c:v>ESh2</c:v>
                  </c:pt>
                  <c:pt idx="22">
                    <c:v>ESh2Z1a</c:v>
                  </c:pt>
                  <c:pt idx="23">
                    <c:v>ESh2Z1b</c:v>
                  </c:pt>
                  <c:pt idx="24">
                    <c:v>FIh2</c:v>
                  </c:pt>
                  <c:pt idx="25">
                    <c:v>FIh2Al</c:v>
                  </c:pt>
                  <c:pt idx="26">
                    <c:v>FIh2N</c:v>
                  </c:pt>
                  <c:pt idx="27">
                    <c:v>FIh2S</c:v>
                  </c:pt>
                  <c:pt idx="28">
                    <c:v>FIh2SZ1</c:v>
                  </c:pt>
                  <c:pt idx="29">
                    <c:v>FRh2</c:v>
                  </c:pt>
                  <c:pt idx="30">
                    <c:v>FRh2N</c:v>
                  </c:pt>
                  <c:pt idx="31">
                    <c:v>FRh2S</c:v>
                  </c:pt>
                  <c:pt idx="32">
                    <c:v>FRh2SW</c:v>
                  </c:pt>
                  <c:pt idx="33">
                    <c:v>FRh2Va</c:v>
                  </c:pt>
                  <c:pt idx="34">
                    <c:v>FRh2Z1</c:v>
                  </c:pt>
                  <c:pt idx="35">
                    <c:v>GRh2</c:v>
                  </c:pt>
                  <c:pt idx="36">
                    <c:v>GRh2Z1</c:v>
                  </c:pt>
                  <c:pt idx="37">
                    <c:v>HRh2</c:v>
                  </c:pt>
                  <c:pt idx="38">
                    <c:v>HRh2Z1</c:v>
                  </c:pt>
                  <c:pt idx="39">
                    <c:v>HUh2</c:v>
                  </c:pt>
                  <c:pt idx="40">
                    <c:v>HUh2Z1</c:v>
                  </c:pt>
                  <c:pt idx="41">
                    <c:v>IEh2</c:v>
                  </c:pt>
                  <c:pt idx="42">
                    <c:v>IEh2Z1</c:v>
                  </c:pt>
                  <c:pt idx="43">
                    <c:v>ITh2</c:v>
                  </c:pt>
                  <c:pt idx="44">
                    <c:v>ITh2Z1</c:v>
                  </c:pt>
                  <c:pt idx="45">
                    <c:v>LTh2</c:v>
                  </c:pt>
                  <c:pt idx="46">
                    <c:v>LTh2Z1</c:v>
                  </c:pt>
                  <c:pt idx="47">
                    <c:v>LUh2</c:v>
                  </c:pt>
                  <c:pt idx="48">
                    <c:v>LUh2Z1</c:v>
                  </c:pt>
                  <c:pt idx="49">
                    <c:v>LVh2</c:v>
                  </c:pt>
                  <c:pt idx="50">
                    <c:v>LVh2Z1</c:v>
                  </c:pt>
                  <c:pt idx="51">
                    <c:v>MDh2</c:v>
                  </c:pt>
                  <c:pt idx="52">
                    <c:v>MKh2</c:v>
                  </c:pt>
                  <c:pt idx="53">
                    <c:v>MTh2</c:v>
                  </c:pt>
                  <c:pt idx="54">
                    <c:v>NIh2</c:v>
                  </c:pt>
                  <c:pt idx="55">
                    <c:v>NLh2</c:v>
                  </c:pt>
                  <c:pt idx="56">
                    <c:v>NLh2Z1</c:v>
                  </c:pt>
                  <c:pt idx="57">
                    <c:v>NOhe</c:v>
                  </c:pt>
                  <c:pt idx="58">
                    <c:v>PLh2N</c:v>
                  </c:pt>
                  <c:pt idx="59">
                    <c:v>PLh2nbc</c:v>
                  </c:pt>
                  <c:pt idx="60">
                    <c:v>PLh2NZ1a</c:v>
                  </c:pt>
                  <c:pt idx="61">
                    <c:v>PLh2NZ1b</c:v>
                  </c:pt>
                  <c:pt idx="62">
                    <c:v>PLh2S</c:v>
                  </c:pt>
                  <c:pt idx="63">
                    <c:v>PLh2SZ1a</c:v>
                  </c:pt>
                  <c:pt idx="64">
                    <c:v>PLh2SZ1b</c:v>
                  </c:pt>
                  <c:pt idx="65">
                    <c:v>PTh2</c:v>
                  </c:pt>
                  <c:pt idx="66">
                    <c:v>PTh2Z1</c:v>
                  </c:pt>
                  <c:pt idx="67">
                    <c:v>ROh2</c:v>
                  </c:pt>
                  <c:pt idx="68">
                    <c:v>ROh2Z1</c:v>
                  </c:pt>
                  <c:pt idx="69">
                    <c:v>RSh2</c:v>
                  </c:pt>
                  <c:pt idx="70">
                    <c:v>SEh2</c:v>
                  </c:pt>
                  <c:pt idx="71">
                    <c:v>SEh2Z1</c:v>
                  </c:pt>
                  <c:pt idx="72">
                    <c:v>SIh2</c:v>
                  </c:pt>
                  <c:pt idx="73">
                    <c:v>SIh2Z1</c:v>
                  </c:pt>
                  <c:pt idx="74">
                    <c:v>SKh2E</c:v>
                  </c:pt>
                  <c:pt idx="75">
                    <c:v>SKh2EZ1</c:v>
                  </c:pt>
                  <c:pt idx="76">
                    <c:v>SKh2W</c:v>
                  </c:pt>
                  <c:pt idx="77">
                    <c:v>SKh2WZ1</c:v>
                  </c:pt>
                </c:lvl>
                <c:lvl>
                  <c:pt idx="0">
                    <c:v>AL</c:v>
                  </c:pt>
                  <c:pt idx="1">
                    <c:v>AT</c:v>
                  </c:pt>
                  <c:pt idx="3">
                    <c:v>BA</c:v>
                  </c:pt>
                  <c:pt idx="4">
                    <c:v>BE</c:v>
                  </c:pt>
                  <c:pt idx="7">
                    <c:v>BG</c:v>
                  </c:pt>
                  <c:pt idx="9">
                    <c:v>CH</c:v>
                  </c:pt>
                  <c:pt idx="10">
                    <c:v>CY</c:v>
                  </c:pt>
                  <c:pt idx="11">
                    <c:v>CZ</c:v>
                  </c:pt>
                  <c:pt idx="13">
                    <c:v>DE</c:v>
                  </c:pt>
                  <c:pt idx="17">
                    <c:v>DK</c:v>
                  </c:pt>
                  <c:pt idx="19">
                    <c:v>EE</c:v>
                  </c:pt>
                  <c:pt idx="21">
                    <c:v>ES</c:v>
                  </c:pt>
                  <c:pt idx="24">
                    <c:v>FI</c:v>
                  </c:pt>
                  <c:pt idx="29">
                    <c:v>FR</c:v>
                  </c:pt>
                  <c:pt idx="35">
                    <c:v>GR</c:v>
                  </c:pt>
                  <c:pt idx="37">
                    <c:v>HR</c:v>
                  </c:pt>
                  <c:pt idx="39">
                    <c:v>HU</c:v>
                  </c:pt>
                  <c:pt idx="41">
                    <c:v>IE</c:v>
                  </c:pt>
                  <c:pt idx="43">
                    <c:v>IT</c:v>
                  </c:pt>
                  <c:pt idx="45">
                    <c:v>LT</c:v>
                  </c:pt>
                  <c:pt idx="47">
                    <c:v>LU</c:v>
                  </c:pt>
                  <c:pt idx="49">
                    <c:v>LV</c:v>
                  </c:pt>
                  <c:pt idx="51">
                    <c:v>MD</c:v>
                  </c:pt>
                  <c:pt idx="52">
                    <c:v>MK</c:v>
                  </c:pt>
                  <c:pt idx="53">
                    <c:v>MT</c:v>
                  </c:pt>
                  <c:pt idx="54">
                    <c:v>NI</c:v>
                  </c:pt>
                  <c:pt idx="55">
                    <c:v>NL</c:v>
                  </c:pt>
                  <c:pt idx="57">
                    <c:v>NO</c:v>
                  </c:pt>
                  <c:pt idx="58">
                    <c:v>PL</c:v>
                  </c:pt>
                  <c:pt idx="65">
                    <c:v>PT</c:v>
                  </c:pt>
                  <c:pt idx="67">
                    <c:v>RO</c:v>
                  </c:pt>
                  <c:pt idx="69">
                    <c:v>RS</c:v>
                  </c:pt>
                  <c:pt idx="70">
                    <c:v>SE</c:v>
                  </c:pt>
                  <c:pt idx="72">
                    <c:v>SI</c:v>
                  </c:pt>
                  <c:pt idx="74">
                    <c:v>SK</c:v>
                  </c:pt>
                </c:lvl>
              </c:multiLvlStrCache>
            </c:multiLvlStrRef>
          </c:cat>
          <c:val>
            <c:numRef>
              <c:f>Sheet3!$C$2:$C$115</c:f>
              <c:numCache>
                <c:formatCode>General</c:formatCode>
                <c:ptCount val="78"/>
                <c:pt idx="0">
                  <c:v>0</c:v>
                </c:pt>
                <c:pt idx="1">
                  <c:v>0.9</c:v>
                </c:pt>
                <c:pt idx="2">
                  <c:v>0.1</c:v>
                </c:pt>
                <c:pt idx="3">
                  <c:v>0</c:v>
                </c:pt>
                <c:pt idx="4">
                  <c:v>1</c:v>
                </c:pt>
                <c:pt idx="5">
                  <c:v>0</c:v>
                </c:pt>
                <c:pt idx="6">
                  <c:v>0</c:v>
                </c:pt>
                <c:pt idx="7">
                  <c:v>0</c:v>
                </c:pt>
                <c:pt idx="8">
                  <c:v>0</c:v>
                </c:pt>
                <c:pt idx="9">
                  <c:v>0</c:v>
                </c:pt>
                <c:pt idx="10">
                  <c:v>0</c:v>
                </c:pt>
                <c:pt idx="11">
                  <c:v>0.9</c:v>
                </c:pt>
                <c:pt idx="12">
                  <c:v>0.1</c:v>
                </c:pt>
                <c:pt idx="13">
                  <c:v>0.35</c:v>
                </c:pt>
                <c:pt idx="14">
                  <c:v>0</c:v>
                </c:pt>
                <c:pt idx="15">
                  <c:v>0</c:v>
                </c:pt>
                <c:pt idx="16">
                  <c:v>0.65</c:v>
                </c:pt>
                <c:pt idx="17">
                  <c:v>1</c:v>
                </c:pt>
                <c:pt idx="18">
                  <c:v>0</c:v>
                </c:pt>
                <c:pt idx="19">
                  <c:v>0</c:v>
                </c:pt>
                <c:pt idx="20">
                  <c:v>0</c:v>
                </c:pt>
                <c:pt idx="21">
                  <c:v>1</c:v>
                </c:pt>
                <c:pt idx="22">
                  <c:v>0</c:v>
                </c:pt>
                <c:pt idx="23">
                  <c:v>0</c:v>
                </c:pt>
                <c:pt idx="24">
                  <c:v>0</c:v>
                </c:pt>
                <c:pt idx="25">
                  <c:v>0</c:v>
                </c:pt>
                <c:pt idx="26">
                  <c:v>0</c:v>
                </c:pt>
                <c:pt idx="27">
                  <c:v>0</c:v>
                </c:pt>
                <c:pt idx="28">
                  <c:v>1</c:v>
                </c:pt>
                <c:pt idx="29">
                  <c:v>1</c:v>
                </c:pt>
                <c:pt idx="30">
                  <c:v>0</c:v>
                </c:pt>
                <c:pt idx="31">
                  <c:v>0</c:v>
                </c:pt>
                <c:pt idx="32">
                  <c:v>0</c:v>
                </c:pt>
                <c:pt idx="33">
                  <c:v>0</c:v>
                </c:pt>
                <c:pt idx="34">
                  <c:v>0</c:v>
                </c:pt>
                <c:pt idx="35">
                  <c:v>0.9</c:v>
                </c:pt>
                <c:pt idx="36">
                  <c:v>0.1</c:v>
                </c:pt>
                <c:pt idx="37">
                  <c:v>1</c:v>
                </c:pt>
                <c:pt idx="38">
                  <c:v>0</c:v>
                </c:pt>
                <c:pt idx="39">
                  <c:v>0.99260999999999999</c:v>
                </c:pt>
                <c:pt idx="40">
                  <c:v>7.3899999999999999E-3</c:v>
                </c:pt>
                <c:pt idx="41">
                  <c:v>0</c:v>
                </c:pt>
                <c:pt idx="42">
                  <c:v>0</c:v>
                </c:pt>
                <c:pt idx="43">
                  <c:v>1</c:v>
                </c:pt>
                <c:pt idx="44">
                  <c:v>0</c:v>
                </c:pt>
                <c:pt idx="45">
                  <c:v>0</c:v>
                </c:pt>
                <c:pt idx="46">
                  <c:v>1</c:v>
                </c:pt>
                <c:pt idx="47">
                  <c:v>0.9</c:v>
                </c:pt>
                <c:pt idx="48">
                  <c:v>0.1</c:v>
                </c:pt>
                <c:pt idx="49">
                  <c:v>0</c:v>
                </c:pt>
                <c:pt idx="50">
                  <c:v>0</c:v>
                </c:pt>
                <c:pt idx="51">
                  <c:v>0</c:v>
                </c:pt>
                <c:pt idx="52">
                  <c:v>0</c:v>
                </c:pt>
                <c:pt idx="53">
                  <c:v>0</c:v>
                </c:pt>
                <c:pt idx="54">
                  <c:v>0</c:v>
                </c:pt>
                <c:pt idx="55">
                  <c:v>1</c:v>
                </c:pt>
                <c:pt idx="56">
                  <c:v>0</c:v>
                </c:pt>
                <c:pt idx="57">
                  <c:v>0</c:v>
                </c:pt>
                <c:pt idx="58">
                  <c:v>0</c:v>
                </c:pt>
                <c:pt idx="59">
                  <c:v>0</c:v>
                </c:pt>
                <c:pt idx="60">
                  <c:v>0</c:v>
                </c:pt>
                <c:pt idx="61">
                  <c:v>1</c:v>
                </c:pt>
                <c:pt idx="62">
                  <c:v>0</c:v>
                </c:pt>
                <c:pt idx="63">
                  <c:v>0</c:v>
                </c:pt>
                <c:pt idx="64">
                  <c:v>0</c:v>
                </c:pt>
                <c:pt idx="65">
                  <c:v>0.85</c:v>
                </c:pt>
                <c:pt idx="66">
                  <c:v>0.15</c:v>
                </c:pt>
                <c:pt idx="67">
                  <c:v>0</c:v>
                </c:pt>
                <c:pt idx="68">
                  <c:v>0</c:v>
                </c:pt>
                <c:pt idx="69">
                  <c:v>0</c:v>
                </c:pt>
                <c:pt idx="70">
                  <c:v>0</c:v>
                </c:pt>
                <c:pt idx="71">
                  <c:v>0</c:v>
                </c:pt>
                <c:pt idx="72">
                  <c:v>0</c:v>
                </c:pt>
                <c:pt idx="73">
                  <c:v>0</c:v>
                </c:pt>
                <c:pt idx="74">
                  <c:v>1</c:v>
                </c:pt>
                <c:pt idx="75">
                  <c:v>0</c:v>
                </c:pt>
                <c:pt idx="76">
                  <c:v>0</c:v>
                </c:pt>
                <c:pt idx="77">
                  <c:v>0</c:v>
                </c:pt>
              </c:numCache>
            </c:numRef>
          </c:val>
          <c:extLst>
            <c:ext xmlns:c16="http://schemas.microsoft.com/office/drawing/2014/chart" uri="{C3380CC4-5D6E-409C-BE32-E72D297353CC}">
              <c16:uniqueId val="{00000002-3CE8-4D7D-8809-D3D443A3F8AF}"/>
            </c:ext>
          </c:extLst>
        </c:ser>
        <c:dLbls>
          <c:showLegendKey val="0"/>
          <c:showVal val="0"/>
          <c:showCatName val="0"/>
          <c:showSerName val="0"/>
          <c:showPercent val="0"/>
          <c:showBubbleSize val="0"/>
        </c:dLbls>
        <c:gapWidth val="219"/>
        <c:overlap val="-27"/>
        <c:axId val="1354575263"/>
        <c:axId val="1354574783"/>
      </c:barChart>
      <c:catAx>
        <c:axId val="13545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74783"/>
        <c:crosses val="autoZero"/>
        <c:auto val="1"/>
        <c:lblAlgn val="ctr"/>
        <c:lblOffset val="100"/>
        <c:noMultiLvlLbl val="0"/>
      </c:catAx>
      <c:valAx>
        <c:axId val="1354574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7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47624</xdr:colOff>
      <xdr:row>0</xdr:row>
      <xdr:rowOff>28575</xdr:rowOff>
    </xdr:from>
    <xdr:to>
      <xdr:col>29</xdr:col>
      <xdr:colOff>38100</xdr:colOff>
      <xdr:row>19</xdr:row>
      <xdr:rowOff>161925</xdr:rowOff>
    </xdr:to>
    <xdr:graphicFrame macro="">
      <xdr:nvGraphicFramePr>
        <xdr:cNvPr id="2" name="Chart 1">
          <a:extLst>
            <a:ext uri="{FF2B5EF4-FFF2-40B4-BE49-F238E27FC236}">
              <a16:creationId xmlns:a16="http://schemas.microsoft.com/office/drawing/2014/main" id="{CB71E255-A718-5B4B-3373-A5403F8E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466725</xdr:colOff>
      <xdr:row>21</xdr:row>
      <xdr:rowOff>142875</xdr:rowOff>
    </xdr:from>
    <xdr:to>
      <xdr:col>7</xdr:col>
      <xdr:colOff>466725</xdr:colOff>
      <xdr:row>35</xdr:row>
      <xdr:rowOff>142875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7EB31BC-7D64-E942-90A2-61D2A7221E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34000" y="41433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21</xdr:row>
      <xdr:rowOff>133350</xdr:rowOff>
    </xdr:from>
    <xdr:to>
      <xdr:col>10</xdr:col>
      <xdr:colOff>495300</xdr:colOff>
      <xdr:row>35</xdr:row>
      <xdr:rowOff>133350</xdr:rowOff>
    </xdr:to>
    <mc:AlternateContent xmlns:mc="http://schemas.openxmlformats.org/markup-compatibility/2006" xmlns:a14="http://schemas.microsoft.com/office/drawing/2010/main">
      <mc:Choice Requires="a14">
        <xdr:graphicFrame macro="">
          <xdr:nvGraphicFramePr>
            <xdr:cNvPr id="4" name="Node">
              <a:extLst>
                <a:ext uri="{FF2B5EF4-FFF2-40B4-BE49-F238E27FC236}">
                  <a16:creationId xmlns:a16="http://schemas.microsoft.com/office/drawing/2014/main" id="{D17F4ECB-CC87-503B-5932-18559C3819BC}"/>
                </a:ext>
              </a:extLst>
            </xdr:cNvPr>
            <xdr:cNvGraphicFramePr/>
          </xdr:nvGraphicFramePr>
          <xdr:xfrm>
            <a:off x="0" y="0"/>
            <a:ext cx="0" cy="0"/>
          </xdr:xfrm>
          <a:graphic>
            <a:graphicData uri="http://schemas.microsoft.com/office/drawing/2010/slicer">
              <sle:slicer xmlns:sle="http://schemas.microsoft.com/office/drawing/2010/slicer" name="Node"/>
            </a:graphicData>
          </a:graphic>
        </xdr:graphicFrame>
      </mc:Choice>
      <mc:Fallback xmlns="">
        <xdr:sp macro="" textlink="">
          <xdr:nvSpPr>
            <xdr:cNvPr id="0" name=""/>
            <xdr:cNvSpPr>
              <a:spLocks noTextEdit="1"/>
            </xdr:cNvSpPr>
          </xdr:nvSpPr>
          <xdr:spPr>
            <a:xfrm>
              <a:off x="7191375" y="41338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21</xdr:row>
      <xdr:rowOff>114300</xdr:rowOff>
    </xdr:from>
    <xdr:to>
      <xdr:col>13</xdr:col>
      <xdr:colOff>514350</xdr:colOff>
      <xdr:row>35</xdr:row>
      <xdr:rowOff>114300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F4DAB600-C30A-5ED7-44A3-CC43573080B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39225" y="41148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TSOE" refreshedDate="45880.531296643516" createdVersion="8" refreshedVersion="8" minRefreshableVersion="3" recordCount="315" xr:uid="{D9C9823A-9CA7-481C-B207-3B42AEBF40A5}">
  <cacheSource type="worksheet">
    <worksheetSource ref="A1:F316" sheet="Sheet2"/>
  </cacheSource>
  <cacheFields count="5">
    <cacheField name="Country" numFmtId="0">
      <sharedItems count="36">
        <s v="AL"/>
        <s v="AT"/>
        <s v="BA"/>
        <s v="BE"/>
        <s v="BG"/>
        <s v="CH"/>
        <s v="CY"/>
        <s v="CZ"/>
        <s v="DE"/>
        <s v="DK"/>
        <s v="EE"/>
        <s v="ES"/>
        <s v="FI"/>
        <s v="FR"/>
        <s v="GR"/>
        <s v="HR"/>
        <s v="HU"/>
        <s v="IE"/>
        <s v="IT"/>
        <s v="LT"/>
        <s v="LU"/>
        <s v="LV"/>
        <s v="MD"/>
        <s v="MK"/>
        <s v="MT"/>
        <s v="NI"/>
        <s v="NL"/>
        <s v="NO"/>
        <s v="PL"/>
        <s v="PT"/>
        <s v="RO"/>
        <s v="RS"/>
        <s v="SE"/>
        <s v="SI"/>
        <s v="SK"/>
        <s v="UK"/>
      </sharedItems>
    </cacheField>
    <cacheField name="Node" numFmtId="0">
      <sharedItems count="79">
        <s v="ALh2"/>
        <s v="ATh2"/>
        <s v="ATh2Z1"/>
        <s v="BAh2"/>
        <s v="BEh2"/>
        <s v="BEH2Mo"/>
        <s v="BEh2Z1"/>
        <s v="BGh2"/>
        <s v="BGh2Z1"/>
        <s v="CHh2"/>
        <s v="CYh2"/>
        <s v="CZh2"/>
        <s v="CZh2Z1"/>
        <s v="DEh2"/>
        <s v="DEh2bp"/>
        <s v="DEh2Z1a"/>
        <s v="DEh2Z1b"/>
        <s v="DKh2"/>
        <s v="DKh2Z1"/>
        <s v="EEh2"/>
        <s v="EEh2Z1"/>
        <s v="ESh2"/>
        <s v="ESh2Z1a"/>
        <s v="ESh2Z1b"/>
        <s v="FIh2"/>
        <s v="FIh2Al"/>
        <s v="FIh2N"/>
        <s v="FIh2S"/>
        <s v="FIh2SZ1"/>
        <s v="FRh2"/>
        <s v="FRh2N"/>
        <s v="FRh2S"/>
        <s v="FRh2SW"/>
        <s v="FRh2Va"/>
        <s v="FRh2Z1"/>
        <s v="GRh2"/>
        <s v="GRh2Z1"/>
        <s v="HRh2"/>
        <s v="HRh2Z1"/>
        <s v="HUh2"/>
        <s v="HUh2Z1"/>
        <s v="IEh2"/>
        <s v="IEh2Z1"/>
        <s v="ITh2"/>
        <s v="ITh2Z1"/>
        <s v="LTh2"/>
        <s v="LTh2Z1"/>
        <s v="LUh2"/>
        <s v="LUh2Z1"/>
        <s v="LVh2"/>
        <s v="LVh2Z1"/>
        <s v="MDh2"/>
        <s v="MKh2"/>
        <s v="MTh2"/>
        <s v="NIh2"/>
        <s v="NLh2"/>
        <s v="NLh2Z1"/>
        <s v="NOhe"/>
        <s v="PLh2N"/>
        <s v="PLh2nbc"/>
        <s v="PLh2NZ1a"/>
        <s v="PLh2NZ1b"/>
        <s v="PLh2S"/>
        <s v="PLh2SZ1a"/>
        <s v="PLh2SZ1b"/>
        <s v="PTh2"/>
        <s v="PTh2Z1"/>
        <s v="ROh2"/>
        <s v="ROh2Z1"/>
        <s v="RSh2"/>
        <s v="SEh2"/>
        <s v="SEh2Z1"/>
        <s v="SIh2"/>
        <s v="SIh2Z1"/>
        <s v="SKh2E"/>
        <s v="SKh2EZ1"/>
        <s v="SKh2W"/>
        <s v="SKh2WZ1"/>
        <s v="UKh2"/>
      </sharedItems>
    </cacheField>
    <cacheField name="Year" numFmtId="0">
      <sharedItems containsSemiMixedTypes="0" containsString="0" containsNumber="1" containsInteger="1" minValue="2030" maxValue="2050" count="4">
        <n v="2030"/>
        <n v="2035"/>
        <n v="2040"/>
        <n v="2050"/>
      </sharedItems>
    </cacheField>
    <cacheField name="TYNDP 2024 Share" numFmtId="2">
      <sharedItems containsSemiMixedTypes="0" containsString="0" containsNumber="1" minValue="0" maxValue="1"/>
    </cacheField>
    <cacheField name="Scenario 2026 Share" numFmtId="0">
      <sharedItems containsSemiMixedTypes="0" containsString="0" containsNumber="1" minValue="0" maxValue="1"/>
    </cacheField>
  </cacheFields>
  <extLst>
    <ext xmlns:x14="http://schemas.microsoft.com/office/spreadsheetml/2009/9/main" uri="{725AE2AE-9491-48be-B2B4-4EB974FC3084}">
      <x14:pivotCacheDefinition pivotCacheId="1758417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n v="0"/>
    <n v="0"/>
  </r>
  <r>
    <x v="1"/>
    <x v="1"/>
    <x v="0"/>
    <n v="0.56005077346834498"/>
    <n v="0.9"/>
  </r>
  <r>
    <x v="1"/>
    <x v="2"/>
    <x v="0"/>
    <n v="0.43994922653165403"/>
    <n v="0.1"/>
  </r>
  <r>
    <x v="2"/>
    <x v="3"/>
    <x v="0"/>
    <n v="0"/>
    <n v="0"/>
  </r>
  <r>
    <x v="3"/>
    <x v="4"/>
    <x v="0"/>
    <n v="0.63537342193595103"/>
    <n v="1"/>
  </r>
  <r>
    <x v="3"/>
    <x v="5"/>
    <x v="0"/>
    <n v="4.1299239727770595E-2"/>
    <n v="0"/>
  </r>
  <r>
    <x v="3"/>
    <x v="6"/>
    <x v="0"/>
    <n v="0.32332733833627797"/>
    <n v="0"/>
  </r>
  <r>
    <x v="4"/>
    <x v="7"/>
    <x v="0"/>
    <n v="0.71039851839905888"/>
    <n v="0"/>
  </r>
  <r>
    <x v="4"/>
    <x v="8"/>
    <x v="0"/>
    <n v="0.28960148160094001"/>
    <n v="0"/>
  </r>
  <r>
    <x v="5"/>
    <x v="9"/>
    <x v="0"/>
    <n v="0"/>
    <n v="0"/>
  </r>
  <r>
    <x v="6"/>
    <x v="10"/>
    <x v="0"/>
    <n v="1"/>
    <n v="0"/>
  </r>
  <r>
    <x v="7"/>
    <x v="11"/>
    <x v="0"/>
    <n v="0.76275575546688801"/>
    <n v="0.9"/>
  </r>
  <r>
    <x v="7"/>
    <x v="12"/>
    <x v="0"/>
    <n v="0.23724424453311102"/>
    <n v="0.1"/>
  </r>
  <r>
    <x v="8"/>
    <x v="13"/>
    <x v="0"/>
    <n v="0.67020118249500893"/>
    <n v="0.35"/>
  </r>
  <r>
    <x v="8"/>
    <x v="14"/>
    <x v="0"/>
    <n v="0"/>
    <n v="0"/>
  </r>
  <r>
    <x v="8"/>
    <x v="15"/>
    <x v="0"/>
    <n v="0"/>
    <n v="0"/>
  </r>
  <r>
    <x v="8"/>
    <x v="16"/>
    <x v="0"/>
    <n v="0.32979881750498996"/>
    <n v="0.65"/>
  </r>
  <r>
    <x v="9"/>
    <x v="17"/>
    <x v="0"/>
    <n v="0.95966921637487501"/>
    <n v="1"/>
  </r>
  <r>
    <x v="9"/>
    <x v="18"/>
    <x v="0"/>
    <n v="4.0330783625124995E-2"/>
    <n v="0"/>
  </r>
  <r>
    <x v="10"/>
    <x v="19"/>
    <x v="0"/>
    <n v="0.821440452931534"/>
    <n v="0"/>
  </r>
  <r>
    <x v="10"/>
    <x v="20"/>
    <x v="0"/>
    <n v="0.178559547068465"/>
    <n v="0"/>
  </r>
  <r>
    <x v="11"/>
    <x v="21"/>
    <x v="0"/>
    <n v="0.62210568842403602"/>
    <n v="1"/>
  </r>
  <r>
    <x v="11"/>
    <x v="22"/>
    <x v="0"/>
    <n v="0"/>
    <n v="0"/>
  </r>
  <r>
    <x v="11"/>
    <x v="23"/>
    <x v="0"/>
    <n v="0.37789431157596298"/>
    <n v="0"/>
  </r>
  <r>
    <x v="12"/>
    <x v="24"/>
    <x v="0"/>
    <n v="0.15128735514435498"/>
    <n v="0"/>
  </r>
  <r>
    <x v="12"/>
    <x v="25"/>
    <x v="0"/>
    <n v="0"/>
    <n v="0"/>
  </r>
  <r>
    <x v="12"/>
    <x v="26"/>
    <x v="0"/>
    <n v="2.6084049815395801E-2"/>
    <n v="0"/>
  </r>
  <r>
    <x v="12"/>
    <x v="27"/>
    <x v="0"/>
    <n v="0.34430901798413599"/>
    <n v="0"/>
  </r>
  <r>
    <x v="12"/>
    <x v="28"/>
    <x v="0"/>
    <n v="0.478319577056112"/>
    <n v="1"/>
  </r>
  <r>
    <x v="13"/>
    <x v="29"/>
    <x v="0"/>
    <n v="0.64315303515756594"/>
    <n v="1"/>
  </r>
  <r>
    <x v="13"/>
    <x v="30"/>
    <x v="0"/>
    <n v="0"/>
    <n v="0"/>
  </r>
  <r>
    <x v="13"/>
    <x v="31"/>
    <x v="0"/>
    <n v="2.0526184721086096E-2"/>
    <n v="0"/>
  </r>
  <r>
    <x v="13"/>
    <x v="32"/>
    <x v="0"/>
    <n v="2.0526184721086096E-2"/>
    <n v="0"/>
  </r>
  <r>
    <x v="13"/>
    <x v="33"/>
    <x v="0"/>
    <n v="0"/>
    <n v="0"/>
  </r>
  <r>
    <x v="13"/>
    <x v="34"/>
    <x v="0"/>
    <n v="0.315794595400261"/>
    <n v="0"/>
  </r>
  <r>
    <x v="14"/>
    <x v="35"/>
    <x v="0"/>
    <n v="0.88049319931002901"/>
    <n v="0.9"/>
  </r>
  <r>
    <x v="14"/>
    <x v="36"/>
    <x v="0"/>
    <n v="0.11950680068997099"/>
    <n v="0.1"/>
  </r>
  <r>
    <x v="15"/>
    <x v="37"/>
    <x v="0"/>
    <n v="0.63812891587723097"/>
    <n v="1"/>
  </r>
  <r>
    <x v="15"/>
    <x v="38"/>
    <x v="0"/>
    <n v="0.36187108412276797"/>
    <n v="0"/>
  </r>
  <r>
    <x v="16"/>
    <x v="39"/>
    <x v="0"/>
    <n v="0.59271137404663099"/>
    <n v="0.99260999999999999"/>
  </r>
  <r>
    <x v="16"/>
    <x v="40"/>
    <x v="0"/>
    <n v="0.40728862595336801"/>
    <n v="7.3899999999999999E-3"/>
  </r>
  <r>
    <x v="17"/>
    <x v="41"/>
    <x v="0"/>
    <n v="0.63661002781712706"/>
    <n v="0"/>
  </r>
  <r>
    <x v="17"/>
    <x v="42"/>
    <x v="0"/>
    <n v="0.36338997218287195"/>
    <n v="0"/>
  </r>
  <r>
    <x v="18"/>
    <x v="43"/>
    <x v="0"/>
    <n v="0.73082662822522393"/>
    <n v="1"/>
  </r>
  <r>
    <x v="18"/>
    <x v="44"/>
    <x v="0"/>
    <n v="0.26917337177477502"/>
    <n v="0"/>
  </r>
  <r>
    <x v="19"/>
    <x v="45"/>
    <x v="0"/>
    <n v="0.69231438903339093"/>
    <n v="0"/>
  </r>
  <r>
    <x v="19"/>
    <x v="46"/>
    <x v="0"/>
    <n v="0.30768561096660801"/>
    <n v="1"/>
  </r>
  <r>
    <x v="20"/>
    <x v="47"/>
    <x v="0"/>
    <n v="1"/>
    <n v="0.9"/>
  </r>
  <r>
    <x v="20"/>
    <x v="48"/>
    <x v="0"/>
    <n v="0"/>
    <n v="0.1"/>
  </r>
  <r>
    <x v="21"/>
    <x v="49"/>
    <x v="0"/>
    <n v="1"/>
    <n v="0"/>
  </r>
  <r>
    <x v="21"/>
    <x v="50"/>
    <x v="0"/>
    <n v="0"/>
    <n v="0"/>
  </r>
  <r>
    <x v="22"/>
    <x v="51"/>
    <x v="0"/>
    <n v="0"/>
    <n v="0"/>
  </r>
  <r>
    <x v="23"/>
    <x v="52"/>
    <x v="0"/>
    <n v="0"/>
    <n v="0"/>
  </r>
  <r>
    <x v="24"/>
    <x v="53"/>
    <x v="0"/>
    <n v="1"/>
    <n v="0"/>
  </r>
  <r>
    <x v="25"/>
    <x v="54"/>
    <x v="0"/>
    <n v="0"/>
    <n v="0"/>
  </r>
  <r>
    <x v="26"/>
    <x v="55"/>
    <x v="0"/>
    <n v="0.51596839552137508"/>
    <n v="1"/>
  </r>
  <r>
    <x v="26"/>
    <x v="56"/>
    <x v="0"/>
    <n v="0.48403160447862398"/>
    <n v="0"/>
  </r>
  <r>
    <x v="27"/>
    <x v="57"/>
    <x v="0"/>
    <n v="0"/>
    <n v="0"/>
  </r>
  <r>
    <x v="28"/>
    <x v="58"/>
    <x v="0"/>
    <n v="0.341768940594188"/>
    <n v="0"/>
  </r>
  <r>
    <x v="28"/>
    <x v="59"/>
    <x v="0"/>
    <n v="0"/>
    <n v="0"/>
  </r>
  <r>
    <x v="28"/>
    <x v="60"/>
    <x v="0"/>
    <n v="0"/>
    <n v="0"/>
  </r>
  <r>
    <x v="28"/>
    <x v="61"/>
    <x v="0"/>
    <n v="0.25823104688394199"/>
    <n v="1"/>
  </r>
  <r>
    <x v="28"/>
    <x v="62"/>
    <x v="0"/>
    <n v="0.22784598126590702"/>
    <n v="0"/>
  </r>
  <r>
    <x v="28"/>
    <x v="63"/>
    <x v="0"/>
    <n v="0"/>
    <n v="0"/>
  </r>
  <r>
    <x v="28"/>
    <x v="64"/>
    <x v="0"/>
    <n v="0.17215403125596102"/>
    <n v="0"/>
  </r>
  <r>
    <x v="29"/>
    <x v="65"/>
    <x v="0"/>
    <n v="0.85415054763704301"/>
    <n v="0.85"/>
  </r>
  <r>
    <x v="29"/>
    <x v="66"/>
    <x v="0"/>
    <n v="0.14584945236295599"/>
    <n v="0.15"/>
  </r>
  <r>
    <x v="30"/>
    <x v="67"/>
    <x v="0"/>
    <n v="0.63220101315408594"/>
    <n v="0"/>
  </r>
  <r>
    <x v="30"/>
    <x v="68"/>
    <x v="0"/>
    <n v="0.367798986845913"/>
    <n v="0"/>
  </r>
  <r>
    <x v="31"/>
    <x v="69"/>
    <x v="0"/>
    <n v="0"/>
    <n v="0"/>
  </r>
  <r>
    <x v="32"/>
    <x v="70"/>
    <x v="0"/>
    <n v="0.58537122577212097"/>
    <n v="0"/>
  </r>
  <r>
    <x v="32"/>
    <x v="71"/>
    <x v="0"/>
    <n v="0.41462877422787797"/>
    <n v="0"/>
  </r>
  <r>
    <x v="33"/>
    <x v="72"/>
    <x v="0"/>
    <n v="0.69541781827878202"/>
    <n v="0"/>
  </r>
  <r>
    <x v="33"/>
    <x v="73"/>
    <x v="0"/>
    <n v="0.30458218172121698"/>
    <n v="0"/>
  </r>
  <r>
    <x v="34"/>
    <x v="74"/>
    <x v="0"/>
    <n v="0.26254788423966596"/>
    <n v="1"/>
  </r>
  <r>
    <x v="34"/>
    <x v="75"/>
    <x v="0"/>
    <n v="7.0785449093667102E-2"/>
    <n v="0"/>
  </r>
  <r>
    <x v="34"/>
    <x v="76"/>
    <x v="0"/>
    <n v="0.52509576847933193"/>
    <n v="0"/>
  </r>
  <r>
    <x v="34"/>
    <x v="77"/>
    <x v="0"/>
    <n v="0.14157089818733401"/>
    <n v="0"/>
  </r>
  <r>
    <x v="0"/>
    <x v="0"/>
    <x v="1"/>
    <n v="0"/>
    <n v="0"/>
  </r>
  <r>
    <x v="1"/>
    <x v="1"/>
    <x v="1"/>
    <n v="0.56005077346834498"/>
    <n v="0.9"/>
  </r>
  <r>
    <x v="1"/>
    <x v="2"/>
    <x v="1"/>
    <n v="0.43994922653165403"/>
    <n v="0.1"/>
  </r>
  <r>
    <x v="2"/>
    <x v="3"/>
    <x v="1"/>
    <n v="0"/>
    <n v="0"/>
  </r>
  <r>
    <x v="3"/>
    <x v="4"/>
    <x v="1"/>
    <n v="0.63537342193595103"/>
    <n v="1"/>
  </r>
  <r>
    <x v="3"/>
    <x v="5"/>
    <x v="1"/>
    <n v="4.1299239727770595E-2"/>
    <n v="0"/>
  </r>
  <r>
    <x v="3"/>
    <x v="6"/>
    <x v="1"/>
    <n v="0.32332733833627797"/>
    <n v="0"/>
  </r>
  <r>
    <x v="4"/>
    <x v="7"/>
    <x v="1"/>
    <n v="0.71039851839905888"/>
    <n v="0"/>
  </r>
  <r>
    <x v="4"/>
    <x v="8"/>
    <x v="1"/>
    <n v="0.28960148160094001"/>
    <n v="0"/>
  </r>
  <r>
    <x v="5"/>
    <x v="9"/>
    <x v="1"/>
    <n v="0"/>
    <n v="0"/>
  </r>
  <r>
    <x v="6"/>
    <x v="10"/>
    <x v="1"/>
    <n v="1"/>
    <n v="0"/>
  </r>
  <r>
    <x v="7"/>
    <x v="11"/>
    <x v="1"/>
    <n v="0.76275575546688801"/>
    <n v="0.9"/>
  </r>
  <r>
    <x v="7"/>
    <x v="12"/>
    <x v="1"/>
    <n v="0.23724424453311102"/>
    <n v="0.1"/>
  </r>
  <r>
    <x v="8"/>
    <x v="13"/>
    <x v="1"/>
    <n v="0.67020118249500893"/>
    <n v="0.7"/>
  </r>
  <r>
    <x v="8"/>
    <x v="14"/>
    <x v="1"/>
    <n v="0"/>
    <n v="0"/>
  </r>
  <r>
    <x v="8"/>
    <x v="15"/>
    <x v="1"/>
    <n v="0"/>
    <n v="0"/>
  </r>
  <r>
    <x v="8"/>
    <x v="16"/>
    <x v="1"/>
    <n v="0.32979881750498996"/>
    <n v="0.3"/>
  </r>
  <r>
    <x v="9"/>
    <x v="17"/>
    <x v="1"/>
    <n v="0.95966921637487501"/>
    <n v="1"/>
  </r>
  <r>
    <x v="9"/>
    <x v="18"/>
    <x v="1"/>
    <n v="4.0330783625124995E-2"/>
    <n v="0"/>
  </r>
  <r>
    <x v="10"/>
    <x v="19"/>
    <x v="1"/>
    <n v="0.821440452931534"/>
    <n v="0"/>
  </r>
  <r>
    <x v="10"/>
    <x v="20"/>
    <x v="1"/>
    <n v="0.178559547068465"/>
    <n v="0"/>
  </r>
  <r>
    <x v="11"/>
    <x v="21"/>
    <x v="1"/>
    <n v="0.62210568842403602"/>
    <n v="1"/>
  </r>
  <r>
    <x v="11"/>
    <x v="22"/>
    <x v="1"/>
    <n v="0"/>
    <n v="0"/>
  </r>
  <r>
    <x v="11"/>
    <x v="23"/>
    <x v="1"/>
    <n v="0.37789431157596298"/>
    <n v="0"/>
  </r>
  <r>
    <x v="12"/>
    <x v="24"/>
    <x v="1"/>
    <n v="0.15128735514435498"/>
    <n v="1"/>
  </r>
  <r>
    <x v="12"/>
    <x v="25"/>
    <x v="1"/>
    <n v="0"/>
    <n v="0"/>
  </r>
  <r>
    <x v="12"/>
    <x v="26"/>
    <x v="1"/>
    <n v="2.6084049815395801E-2"/>
    <n v="0"/>
  </r>
  <r>
    <x v="12"/>
    <x v="27"/>
    <x v="1"/>
    <n v="0.34430901798413599"/>
    <n v="0"/>
  </r>
  <r>
    <x v="12"/>
    <x v="28"/>
    <x v="1"/>
    <n v="0.478319577056112"/>
    <n v="0"/>
  </r>
  <r>
    <x v="13"/>
    <x v="29"/>
    <x v="1"/>
    <n v="0.64315303515756594"/>
    <n v="1"/>
  </r>
  <r>
    <x v="13"/>
    <x v="30"/>
    <x v="1"/>
    <n v="0"/>
    <n v="0"/>
  </r>
  <r>
    <x v="13"/>
    <x v="31"/>
    <x v="1"/>
    <n v="2.0526184721086096E-2"/>
    <n v="0"/>
  </r>
  <r>
    <x v="13"/>
    <x v="32"/>
    <x v="1"/>
    <n v="2.0526184721086096E-2"/>
    <n v="0"/>
  </r>
  <r>
    <x v="13"/>
    <x v="33"/>
    <x v="1"/>
    <n v="0"/>
    <n v="0"/>
  </r>
  <r>
    <x v="13"/>
    <x v="34"/>
    <x v="1"/>
    <n v="0.315794595400261"/>
    <n v="0"/>
  </r>
  <r>
    <x v="14"/>
    <x v="35"/>
    <x v="1"/>
    <n v="0.88049319931002901"/>
    <n v="0.9"/>
  </r>
  <r>
    <x v="14"/>
    <x v="36"/>
    <x v="1"/>
    <n v="0.11950680068997099"/>
    <n v="0.1"/>
  </r>
  <r>
    <x v="15"/>
    <x v="37"/>
    <x v="1"/>
    <n v="0.63812891587723097"/>
    <n v="1"/>
  </r>
  <r>
    <x v="15"/>
    <x v="38"/>
    <x v="1"/>
    <n v="0.36187108412276797"/>
    <n v="0"/>
  </r>
  <r>
    <x v="16"/>
    <x v="39"/>
    <x v="1"/>
    <n v="0.59271137404663099"/>
    <n v="0.99504999999999999"/>
  </r>
  <r>
    <x v="16"/>
    <x v="40"/>
    <x v="1"/>
    <n v="0.40728862595336801"/>
    <n v="4.9500000000000004E-3"/>
  </r>
  <r>
    <x v="17"/>
    <x v="41"/>
    <x v="1"/>
    <n v="0.63661002781712706"/>
    <n v="0"/>
  </r>
  <r>
    <x v="17"/>
    <x v="42"/>
    <x v="1"/>
    <n v="0.36338997218287195"/>
    <n v="0"/>
  </r>
  <r>
    <x v="18"/>
    <x v="43"/>
    <x v="1"/>
    <n v="0.73082662822522393"/>
    <n v="1"/>
  </r>
  <r>
    <x v="18"/>
    <x v="44"/>
    <x v="1"/>
    <n v="0.26917337177477502"/>
    <n v="0"/>
  </r>
  <r>
    <x v="19"/>
    <x v="45"/>
    <x v="1"/>
    <n v="0.69231438903339093"/>
    <n v="0"/>
  </r>
  <r>
    <x v="19"/>
    <x v="46"/>
    <x v="1"/>
    <n v="0.30768561096660801"/>
    <n v="1"/>
  </r>
  <r>
    <x v="20"/>
    <x v="47"/>
    <x v="1"/>
    <n v="1"/>
    <n v="0.9"/>
  </r>
  <r>
    <x v="20"/>
    <x v="48"/>
    <x v="1"/>
    <n v="0"/>
    <n v="0.1"/>
  </r>
  <r>
    <x v="21"/>
    <x v="49"/>
    <x v="1"/>
    <n v="1"/>
    <n v="0"/>
  </r>
  <r>
    <x v="21"/>
    <x v="50"/>
    <x v="1"/>
    <n v="0"/>
    <n v="0"/>
  </r>
  <r>
    <x v="22"/>
    <x v="51"/>
    <x v="1"/>
    <n v="0"/>
    <n v="0"/>
  </r>
  <r>
    <x v="23"/>
    <x v="52"/>
    <x v="1"/>
    <n v="0"/>
    <n v="0"/>
  </r>
  <r>
    <x v="24"/>
    <x v="53"/>
    <x v="1"/>
    <n v="1"/>
    <n v="0"/>
  </r>
  <r>
    <x v="25"/>
    <x v="54"/>
    <x v="1"/>
    <n v="0"/>
    <n v="0"/>
  </r>
  <r>
    <x v="26"/>
    <x v="55"/>
    <x v="1"/>
    <n v="0.51596839552137508"/>
    <n v="1"/>
  </r>
  <r>
    <x v="26"/>
    <x v="56"/>
    <x v="1"/>
    <n v="0.48403160447862398"/>
    <n v="0"/>
  </r>
  <r>
    <x v="27"/>
    <x v="57"/>
    <x v="1"/>
    <n v="0"/>
    <n v="0"/>
  </r>
  <r>
    <x v="28"/>
    <x v="58"/>
    <x v="1"/>
    <n v="0.341768940594188"/>
    <n v="0"/>
  </r>
  <r>
    <x v="28"/>
    <x v="59"/>
    <x v="1"/>
    <n v="0"/>
    <n v="0"/>
  </r>
  <r>
    <x v="28"/>
    <x v="60"/>
    <x v="1"/>
    <n v="0"/>
    <n v="0"/>
  </r>
  <r>
    <x v="28"/>
    <x v="61"/>
    <x v="1"/>
    <n v="0.25823104688394199"/>
    <n v="1"/>
  </r>
  <r>
    <x v="28"/>
    <x v="62"/>
    <x v="1"/>
    <n v="0.22784598126590702"/>
    <n v="0"/>
  </r>
  <r>
    <x v="28"/>
    <x v="63"/>
    <x v="1"/>
    <n v="0"/>
    <n v="0"/>
  </r>
  <r>
    <x v="28"/>
    <x v="64"/>
    <x v="1"/>
    <n v="0.17215403125596102"/>
    <n v="0"/>
  </r>
  <r>
    <x v="29"/>
    <x v="65"/>
    <x v="1"/>
    <n v="0.85415054763704301"/>
    <n v="0.92"/>
  </r>
  <r>
    <x v="29"/>
    <x v="66"/>
    <x v="1"/>
    <n v="0.14584945236295599"/>
    <n v="0.08"/>
  </r>
  <r>
    <x v="30"/>
    <x v="67"/>
    <x v="1"/>
    <n v="0.63220101315408594"/>
    <n v="0"/>
  </r>
  <r>
    <x v="30"/>
    <x v="68"/>
    <x v="1"/>
    <n v="0.367798986845913"/>
    <n v="0"/>
  </r>
  <r>
    <x v="31"/>
    <x v="69"/>
    <x v="1"/>
    <n v="0"/>
    <n v="0"/>
  </r>
  <r>
    <x v="32"/>
    <x v="70"/>
    <x v="1"/>
    <n v="0.58537122577212097"/>
    <n v="0"/>
  </r>
  <r>
    <x v="32"/>
    <x v="71"/>
    <x v="1"/>
    <n v="0.41462877422787797"/>
    <n v="0"/>
  </r>
  <r>
    <x v="33"/>
    <x v="72"/>
    <x v="1"/>
    <n v="0.69541781827878202"/>
    <n v="0"/>
  </r>
  <r>
    <x v="33"/>
    <x v="73"/>
    <x v="1"/>
    <n v="0.30458218172121698"/>
    <n v="0"/>
  </r>
  <r>
    <x v="34"/>
    <x v="74"/>
    <x v="1"/>
    <n v="0.26254788423966596"/>
    <n v="1"/>
  </r>
  <r>
    <x v="34"/>
    <x v="75"/>
    <x v="1"/>
    <n v="7.0785449093667102E-2"/>
    <n v="0"/>
  </r>
  <r>
    <x v="34"/>
    <x v="76"/>
    <x v="1"/>
    <n v="0.52509576847933193"/>
    <n v="0"/>
  </r>
  <r>
    <x v="34"/>
    <x v="77"/>
    <x v="1"/>
    <n v="0.14157089818733401"/>
    <n v="0"/>
  </r>
  <r>
    <x v="35"/>
    <x v="78"/>
    <x v="1"/>
    <n v="0.5"/>
    <n v="0"/>
  </r>
  <r>
    <x v="0"/>
    <x v="0"/>
    <x v="2"/>
    <n v="0"/>
    <n v="0"/>
  </r>
  <r>
    <x v="1"/>
    <x v="1"/>
    <x v="2"/>
    <n v="0.81480000000000008"/>
    <n v="0.9"/>
  </r>
  <r>
    <x v="1"/>
    <x v="2"/>
    <x v="2"/>
    <n v="0.1852"/>
    <n v="0.1"/>
  </r>
  <r>
    <x v="2"/>
    <x v="3"/>
    <x v="2"/>
    <n v="0"/>
    <n v="0"/>
  </r>
  <r>
    <x v="3"/>
    <x v="4"/>
    <x v="2"/>
    <n v="0.78260000000000007"/>
    <n v="1"/>
  </r>
  <r>
    <x v="3"/>
    <x v="5"/>
    <x v="2"/>
    <n v="3.2599999999999997E-2"/>
    <n v="0"/>
  </r>
  <r>
    <x v="3"/>
    <x v="6"/>
    <x v="2"/>
    <n v="0.18479999999999999"/>
    <n v="0"/>
  </r>
  <r>
    <x v="4"/>
    <x v="7"/>
    <x v="2"/>
    <n v="0.87580000000000002"/>
    <n v="0"/>
  </r>
  <r>
    <x v="4"/>
    <x v="8"/>
    <x v="2"/>
    <n v="0.1242"/>
    <n v="0"/>
  </r>
  <r>
    <x v="5"/>
    <x v="9"/>
    <x v="2"/>
    <n v="0"/>
    <n v="0"/>
  </r>
  <r>
    <x v="6"/>
    <x v="10"/>
    <x v="2"/>
    <n v="1"/>
    <n v="0"/>
  </r>
  <r>
    <x v="7"/>
    <x v="11"/>
    <x v="2"/>
    <n v="0.8345999999999999"/>
    <n v="0.9"/>
  </r>
  <r>
    <x v="7"/>
    <x v="12"/>
    <x v="2"/>
    <n v="0.16539999999999999"/>
    <n v="0.1"/>
  </r>
  <r>
    <x v="8"/>
    <x v="13"/>
    <x v="2"/>
    <n v="0.89610000000000001"/>
    <n v="0.9"/>
  </r>
  <r>
    <x v="8"/>
    <x v="14"/>
    <x v="2"/>
    <n v="0"/>
    <n v="0"/>
  </r>
  <r>
    <x v="8"/>
    <x v="15"/>
    <x v="2"/>
    <n v="0"/>
    <n v="0"/>
  </r>
  <r>
    <x v="8"/>
    <x v="16"/>
    <x v="2"/>
    <n v="0.10390000000000001"/>
    <n v="0.1"/>
  </r>
  <r>
    <x v="9"/>
    <x v="17"/>
    <x v="2"/>
    <n v="1"/>
    <n v="1"/>
  </r>
  <r>
    <x v="9"/>
    <x v="18"/>
    <x v="2"/>
    <n v="0"/>
    <n v="0"/>
  </r>
  <r>
    <x v="10"/>
    <x v="19"/>
    <x v="2"/>
    <n v="0.88280000000000003"/>
    <n v="0"/>
  </r>
  <r>
    <x v="10"/>
    <x v="20"/>
    <x v="2"/>
    <n v="0.11720000000000001"/>
    <n v="0"/>
  </r>
  <r>
    <x v="11"/>
    <x v="21"/>
    <x v="2"/>
    <n v="0.82629999999999992"/>
    <n v="1"/>
  </r>
  <r>
    <x v="11"/>
    <x v="22"/>
    <x v="2"/>
    <n v="0"/>
    <n v="0"/>
  </r>
  <r>
    <x v="11"/>
    <x v="23"/>
    <x v="2"/>
    <n v="0.17370000000000002"/>
    <n v="0"/>
  </r>
  <r>
    <x v="12"/>
    <x v="24"/>
    <x v="2"/>
    <n v="0.2213"/>
    <n v="1"/>
  </r>
  <r>
    <x v="12"/>
    <x v="25"/>
    <x v="2"/>
    <n v="0"/>
    <n v="0"/>
  </r>
  <r>
    <x v="12"/>
    <x v="26"/>
    <x v="2"/>
    <n v="3.8100000000000002E-2"/>
    <n v="0"/>
  </r>
  <r>
    <x v="12"/>
    <x v="27"/>
    <x v="2"/>
    <n v="0.50350000000000006"/>
    <n v="0"/>
  </r>
  <r>
    <x v="12"/>
    <x v="28"/>
    <x v="2"/>
    <n v="0.23710000000000001"/>
    <n v="0"/>
  </r>
  <r>
    <x v="13"/>
    <x v="29"/>
    <x v="2"/>
    <n v="0.84699999999999998"/>
    <n v="1"/>
  </r>
  <r>
    <x v="13"/>
    <x v="30"/>
    <x v="2"/>
    <n v="0"/>
    <n v="0"/>
  </r>
  <r>
    <x v="13"/>
    <x v="31"/>
    <x v="2"/>
    <n v="2.7000000000000003E-2"/>
    <n v="0"/>
  </r>
  <r>
    <x v="13"/>
    <x v="32"/>
    <x v="2"/>
    <n v="2.7000000000000003E-2"/>
    <n v="0"/>
  </r>
  <r>
    <x v="13"/>
    <x v="33"/>
    <x v="2"/>
    <n v="0"/>
    <n v="0"/>
  </r>
  <r>
    <x v="13"/>
    <x v="34"/>
    <x v="2"/>
    <n v="9.9000000000000005E-2"/>
    <n v="0"/>
  </r>
  <r>
    <x v="14"/>
    <x v="35"/>
    <x v="2"/>
    <n v="0.92220000000000002"/>
    <n v="0.9"/>
  </r>
  <r>
    <x v="14"/>
    <x v="36"/>
    <x v="2"/>
    <n v="7.7800000000000008E-2"/>
    <n v="0.1"/>
  </r>
  <r>
    <x v="15"/>
    <x v="37"/>
    <x v="2"/>
    <n v="0.8337"/>
    <n v="0.9"/>
  </r>
  <r>
    <x v="15"/>
    <x v="38"/>
    <x v="2"/>
    <n v="0.1663"/>
    <n v="0.1"/>
  </r>
  <r>
    <x v="16"/>
    <x v="39"/>
    <x v="2"/>
    <n v="0.86409999999999998"/>
    <n v="0.99687000000000003"/>
  </r>
  <r>
    <x v="16"/>
    <x v="40"/>
    <x v="2"/>
    <n v="0.13589999999999999"/>
    <n v="3.13E-3"/>
  </r>
  <r>
    <x v="17"/>
    <x v="41"/>
    <x v="2"/>
    <n v="0.87109999999999999"/>
    <n v="0"/>
  </r>
  <r>
    <x v="17"/>
    <x v="42"/>
    <x v="2"/>
    <n v="0.12890000000000001"/>
    <n v="0"/>
  </r>
  <r>
    <x v="18"/>
    <x v="43"/>
    <x v="2"/>
    <n v="0.84279999999999999"/>
    <n v="1"/>
  </r>
  <r>
    <x v="18"/>
    <x v="44"/>
    <x v="2"/>
    <n v="0.15720000000000001"/>
    <n v="0"/>
  </r>
  <r>
    <x v="19"/>
    <x v="45"/>
    <x v="2"/>
    <n v="0.76590000000000003"/>
    <n v="0"/>
  </r>
  <r>
    <x v="19"/>
    <x v="46"/>
    <x v="2"/>
    <n v="0.2341"/>
    <n v="1"/>
  </r>
  <r>
    <x v="20"/>
    <x v="47"/>
    <x v="2"/>
    <n v="1"/>
    <n v="0.9"/>
  </r>
  <r>
    <x v="20"/>
    <x v="48"/>
    <x v="2"/>
    <n v="0"/>
    <n v="0.1"/>
  </r>
  <r>
    <x v="21"/>
    <x v="49"/>
    <x v="2"/>
    <n v="1"/>
    <n v="0"/>
  </r>
  <r>
    <x v="21"/>
    <x v="50"/>
    <x v="2"/>
    <n v="0"/>
    <n v="0"/>
  </r>
  <r>
    <x v="22"/>
    <x v="51"/>
    <x v="2"/>
    <n v="0"/>
    <n v="0"/>
  </r>
  <r>
    <x v="23"/>
    <x v="52"/>
    <x v="2"/>
    <n v="0"/>
    <n v="0"/>
  </r>
  <r>
    <x v="24"/>
    <x v="53"/>
    <x v="2"/>
    <n v="1"/>
    <n v="0"/>
  </r>
  <r>
    <x v="25"/>
    <x v="54"/>
    <x v="2"/>
    <n v="0"/>
    <n v="0"/>
  </r>
  <r>
    <x v="26"/>
    <x v="55"/>
    <x v="2"/>
    <n v="0.79700000000000004"/>
    <n v="1"/>
  </r>
  <r>
    <x v="26"/>
    <x v="56"/>
    <x v="2"/>
    <n v="0.20300000000000001"/>
    <n v="0"/>
  </r>
  <r>
    <x v="27"/>
    <x v="57"/>
    <x v="2"/>
    <n v="0"/>
    <n v="0"/>
  </r>
  <r>
    <x v="28"/>
    <x v="58"/>
    <x v="2"/>
    <n v="0.49310000000000004"/>
    <n v="0"/>
  </r>
  <r>
    <x v="28"/>
    <x v="59"/>
    <x v="2"/>
    <n v="0"/>
    <n v="0"/>
  </r>
  <r>
    <x v="28"/>
    <x v="60"/>
    <x v="2"/>
    <n v="0"/>
    <n v="0"/>
  </r>
  <r>
    <x v="28"/>
    <x v="61"/>
    <x v="2"/>
    <n v="0.1069"/>
    <n v="1"/>
  </r>
  <r>
    <x v="28"/>
    <x v="62"/>
    <x v="2"/>
    <n v="0.32869999999999999"/>
    <n v="0"/>
  </r>
  <r>
    <x v="28"/>
    <x v="63"/>
    <x v="2"/>
    <n v="0"/>
    <n v="0"/>
  </r>
  <r>
    <x v="28"/>
    <x v="64"/>
    <x v="2"/>
    <n v="7.1300000000000002E-2"/>
    <n v="0"/>
  </r>
  <r>
    <x v="29"/>
    <x v="65"/>
    <x v="2"/>
    <n v="0.86219999999999997"/>
    <n v="1"/>
  </r>
  <r>
    <x v="29"/>
    <x v="66"/>
    <x v="2"/>
    <n v="0.13780000000000001"/>
    <n v="0"/>
  </r>
  <r>
    <x v="30"/>
    <x v="67"/>
    <x v="2"/>
    <n v="0.87879999999999991"/>
    <n v="0"/>
  </r>
  <r>
    <x v="30"/>
    <x v="68"/>
    <x v="2"/>
    <n v="0.12119999999999999"/>
    <n v="0"/>
  </r>
  <r>
    <x v="31"/>
    <x v="69"/>
    <x v="2"/>
    <n v="0"/>
    <n v="0"/>
  </r>
  <r>
    <x v="32"/>
    <x v="70"/>
    <x v="2"/>
    <n v="0.75790000000000002"/>
    <n v="0"/>
  </r>
  <r>
    <x v="32"/>
    <x v="71"/>
    <x v="2"/>
    <n v="0.24210000000000001"/>
    <n v="0"/>
  </r>
  <r>
    <x v="33"/>
    <x v="72"/>
    <x v="2"/>
    <n v="0.85790000000000011"/>
    <n v="0"/>
  </r>
  <r>
    <x v="33"/>
    <x v="73"/>
    <x v="2"/>
    <n v="0.1421"/>
    <n v="0"/>
  </r>
  <r>
    <x v="34"/>
    <x v="74"/>
    <x v="2"/>
    <n v="0.308"/>
    <n v="0.9"/>
  </r>
  <r>
    <x v="34"/>
    <x v="75"/>
    <x v="2"/>
    <n v="2.5399999999999999E-2"/>
    <n v="0.1"/>
  </r>
  <r>
    <x v="34"/>
    <x v="76"/>
    <x v="2"/>
    <n v="0.6159"/>
    <n v="0"/>
  </r>
  <r>
    <x v="34"/>
    <x v="77"/>
    <x v="2"/>
    <n v="5.0700000000000002E-2"/>
    <n v="0"/>
  </r>
  <r>
    <x v="35"/>
    <x v="78"/>
    <x v="2"/>
    <n v="0.5"/>
    <n v="0"/>
  </r>
  <r>
    <x v="0"/>
    <x v="0"/>
    <x v="3"/>
    <n v="0"/>
    <n v="0"/>
  </r>
  <r>
    <x v="1"/>
    <x v="1"/>
    <x v="3"/>
    <n v="0.81480000000000008"/>
    <n v="0.9"/>
  </r>
  <r>
    <x v="1"/>
    <x v="2"/>
    <x v="3"/>
    <n v="0.1852"/>
    <n v="0.1"/>
  </r>
  <r>
    <x v="2"/>
    <x v="3"/>
    <x v="3"/>
    <n v="0"/>
    <n v="0"/>
  </r>
  <r>
    <x v="3"/>
    <x v="4"/>
    <x v="3"/>
    <n v="0.78260000000000007"/>
    <n v="1"/>
  </r>
  <r>
    <x v="3"/>
    <x v="5"/>
    <x v="3"/>
    <n v="3.2599999999999997E-2"/>
    <n v="0"/>
  </r>
  <r>
    <x v="3"/>
    <x v="6"/>
    <x v="3"/>
    <n v="0.18479999999999999"/>
    <n v="0"/>
  </r>
  <r>
    <x v="4"/>
    <x v="7"/>
    <x v="3"/>
    <n v="0.87580000000000002"/>
    <n v="0"/>
  </r>
  <r>
    <x v="4"/>
    <x v="8"/>
    <x v="3"/>
    <n v="0.1242"/>
    <n v="0"/>
  </r>
  <r>
    <x v="5"/>
    <x v="9"/>
    <x v="3"/>
    <n v="0"/>
    <n v="0"/>
  </r>
  <r>
    <x v="6"/>
    <x v="10"/>
    <x v="3"/>
    <n v="1"/>
    <n v="0"/>
  </r>
  <r>
    <x v="7"/>
    <x v="11"/>
    <x v="3"/>
    <n v="0.8345999999999999"/>
    <n v="0.9"/>
  </r>
  <r>
    <x v="7"/>
    <x v="12"/>
    <x v="3"/>
    <n v="0.16539999999999999"/>
    <n v="0.1"/>
  </r>
  <r>
    <x v="8"/>
    <x v="13"/>
    <x v="3"/>
    <n v="0.89610000000000001"/>
    <n v="0.9"/>
  </r>
  <r>
    <x v="8"/>
    <x v="14"/>
    <x v="3"/>
    <n v="0"/>
    <n v="0"/>
  </r>
  <r>
    <x v="8"/>
    <x v="15"/>
    <x v="3"/>
    <n v="0"/>
    <n v="0"/>
  </r>
  <r>
    <x v="8"/>
    <x v="16"/>
    <x v="3"/>
    <n v="0.10390000000000001"/>
    <n v="0.1"/>
  </r>
  <r>
    <x v="9"/>
    <x v="17"/>
    <x v="3"/>
    <n v="1"/>
    <n v="1"/>
  </r>
  <r>
    <x v="9"/>
    <x v="18"/>
    <x v="3"/>
    <n v="0"/>
    <n v="0"/>
  </r>
  <r>
    <x v="10"/>
    <x v="19"/>
    <x v="3"/>
    <n v="0.88280000000000003"/>
    <n v="0"/>
  </r>
  <r>
    <x v="10"/>
    <x v="20"/>
    <x v="3"/>
    <n v="0.11720000000000001"/>
    <n v="0"/>
  </r>
  <r>
    <x v="11"/>
    <x v="21"/>
    <x v="3"/>
    <n v="0.82629999999999992"/>
    <n v="1"/>
  </r>
  <r>
    <x v="11"/>
    <x v="22"/>
    <x v="3"/>
    <n v="0"/>
    <n v="0"/>
  </r>
  <r>
    <x v="11"/>
    <x v="23"/>
    <x v="3"/>
    <n v="0.17370000000000002"/>
    <n v="0"/>
  </r>
  <r>
    <x v="12"/>
    <x v="24"/>
    <x v="3"/>
    <n v="0.2213"/>
    <n v="1"/>
  </r>
  <r>
    <x v="12"/>
    <x v="25"/>
    <x v="3"/>
    <n v="0"/>
    <n v="0"/>
  </r>
  <r>
    <x v="12"/>
    <x v="26"/>
    <x v="3"/>
    <n v="3.8100000000000002E-2"/>
    <n v="0"/>
  </r>
  <r>
    <x v="12"/>
    <x v="27"/>
    <x v="3"/>
    <n v="0.50350000000000006"/>
    <n v="0"/>
  </r>
  <r>
    <x v="12"/>
    <x v="28"/>
    <x v="3"/>
    <n v="0.23710000000000001"/>
    <n v="0"/>
  </r>
  <r>
    <x v="13"/>
    <x v="29"/>
    <x v="3"/>
    <n v="0.84699999999999998"/>
    <n v="1"/>
  </r>
  <r>
    <x v="13"/>
    <x v="30"/>
    <x v="3"/>
    <n v="0"/>
    <n v="0"/>
  </r>
  <r>
    <x v="13"/>
    <x v="31"/>
    <x v="3"/>
    <n v="2.7000000000000003E-2"/>
    <n v="0"/>
  </r>
  <r>
    <x v="13"/>
    <x v="32"/>
    <x v="3"/>
    <n v="2.7000000000000003E-2"/>
    <n v="0"/>
  </r>
  <r>
    <x v="13"/>
    <x v="33"/>
    <x v="3"/>
    <n v="0"/>
    <n v="0"/>
  </r>
  <r>
    <x v="13"/>
    <x v="34"/>
    <x v="3"/>
    <n v="9.9000000000000005E-2"/>
    <n v="0"/>
  </r>
  <r>
    <x v="14"/>
    <x v="35"/>
    <x v="3"/>
    <n v="0.92220000000000002"/>
    <n v="0.9"/>
  </r>
  <r>
    <x v="14"/>
    <x v="36"/>
    <x v="3"/>
    <n v="7.7800000000000008E-2"/>
    <n v="0.1"/>
  </r>
  <r>
    <x v="15"/>
    <x v="37"/>
    <x v="3"/>
    <n v="0.8337"/>
    <n v="0.9"/>
  </r>
  <r>
    <x v="15"/>
    <x v="38"/>
    <x v="3"/>
    <n v="0.1663"/>
    <n v="0.1"/>
  </r>
  <r>
    <x v="16"/>
    <x v="39"/>
    <x v="3"/>
    <n v="0.86409999999999998"/>
    <n v="0.99839999999999995"/>
  </r>
  <r>
    <x v="16"/>
    <x v="40"/>
    <x v="3"/>
    <n v="0.13589999999999999"/>
    <n v="1.6000000000000001E-3"/>
  </r>
  <r>
    <x v="17"/>
    <x v="41"/>
    <x v="3"/>
    <n v="0.87109999999999999"/>
    <n v="0"/>
  </r>
  <r>
    <x v="17"/>
    <x v="42"/>
    <x v="3"/>
    <n v="0.12890000000000001"/>
    <n v="0"/>
  </r>
  <r>
    <x v="18"/>
    <x v="43"/>
    <x v="3"/>
    <n v="0.84279999999999999"/>
    <n v="1"/>
  </r>
  <r>
    <x v="18"/>
    <x v="44"/>
    <x v="3"/>
    <n v="0.15720000000000001"/>
    <n v="0"/>
  </r>
  <r>
    <x v="19"/>
    <x v="45"/>
    <x v="3"/>
    <n v="0.76590000000000003"/>
    <n v="0"/>
  </r>
  <r>
    <x v="19"/>
    <x v="46"/>
    <x v="3"/>
    <n v="0.2341"/>
    <n v="1"/>
  </r>
  <r>
    <x v="20"/>
    <x v="47"/>
    <x v="3"/>
    <n v="1"/>
    <n v="0.95"/>
  </r>
  <r>
    <x v="20"/>
    <x v="48"/>
    <x v="3"/>
    <n v="0"/>
    <n v="0.05"/>
  </r>
  <r>
    <x v="21"/>
    <x v="49"/>
    <x v="3"/>
    <n v="1"/>
    <n v="0"/>
  </r>
  <r>
    <x v="21"/>
    <x v="50"/>
    <x v="3"/>
    <n v="0"/>
    <n v="0"/>
  </r>
  <r>
    <x v="22"/>
    <x v="51"/>
    <x v="3"/>
    <n v="0"/>
    <n v="0"/>
  </r>
  <r>
    <x v="23"/>
    <x v="52"/>
    <x v="3"/>
    <n v="0"/>
    <n v="0"/>
  </r>
  <r>
    <x v="24"/>
    <x v="53"/>
    <x v="3"/>
    <n v="1"/>
    <n v="0"/>
  </r>
  <r>
    <x v="25"/>
    <x v="54"/>
    <x v="3"/>
    <n v="0"/>
    <n v="0"/>
  </r>
  <r>
    <x v="26"/>
    <x v="55"/>
    <x v="3"/>
    <n v="0.79700000000000004"/>
    <n v="1"/>
  </r>
  <r>
    <x v="26"/>
    <x v="56"/>
    <x v="3"/>
    <n v="0.20300000000000001"/>
    <n v="0"/>
  </r>
  <r>
    <x v="27"/>
    <x v="57"/>
    <x v="3"/>
    <n v="0"/>
    <n v="0"/>
  </r>
  <r>
    <x v="28"/>
    <x v="58"/>
    <x v="3"/>
    <n v="0.49310000000000004"/>
    <n v="0"/>
  </r>
  <r>
    <x v="28"/>
    <x v="59"/>
    <x v="3"/>
    <n v="0"/>
    <n v="0"/>
  </r>
  <r>
    <x v="28"/>
    <x v="60"/>
    <x v="3"/>
    <n v="0"/>
    <n v="0"/>
  </r>
  <r>
    <x v="28"/>
    <x v="61"/>
    <x v="3"/>
    <n v="0.1069"/>
    <n v="1"/>
  </r>
  <r>
    <x v="28"/>
    <x v="62"/>
    <x v="3"/>
    <n v="0.32869999999999999"/>
    <n v="0"/>
  </r>
  <r>
    <x v="28"/>
    <x v="63"/>
    <x v="3"/>
    <n v="0"/>
    <n v="0"/>
  </r>
  <r>
    <x v="28"/>
    <x v="64"/>
    <x v="3"/>
    <n v="7.1300000000000002E-2"/>
    <n v="0"/>
  </r>
  <r>
    <x v="29"/>
    <x v="65"/>
    <x v="3"/>
    <n v="0.86219999999999997"/>
    <n v="1"/>
  </r>
  <r>
    <x v="29"/>
    <x v="66"/>
    <x v="3"/>
    <n v="0.13780000000000001"/>
    <n v="0"/>
  </r>
  <r>
    <x v="30"/>
    <x v="67"/>
    <x v="3"/>
    <n v="0.87879999999999991"/>
    <n v="0"/>
  </r>
  <r>
    <x v="30"/>
    <x v="68"/>
    <x v="3"/>
    <n v="0.12119999999999999"/>
    <n v="0"/>
  </r>
  <r>
    <x v="31"/>
    <x v="69"/>
    <x v="3"/>
    <n v="0"/>
    <n v="0"/>
  </r>
  <r>
    <x v="32"/>
    <x v="70"/>
    <x v="3"/>
    <n v="0.75790000000000002"/>
    <n v="0"/>
  </r>
  <r>
    <x v="32"/>
    <x v="71"/>
    <x v="3"/>
    <n v="0.24210000000000001"/>
    <n v="0"/>
  </r>
  <r>
    <x v="33"/>
    <x v="72"/>
    <x v="3"/>
    <n v="0.85790000000000011"/>
    <n v="0"/>
  </r>
  <r>
    <x v="33"/>
    <x v="73"/>
    <x v="3"/>
    <n v="0.1421"/>
    <n v="0"/>
  </r>
  <r>
    <x v="34"/>
    <x v="74"/>
    <x v="3"/>
    <n v="0.308"/>
    <n v="0.9"/>
  </r>
  <r>
    <x v="34"/>
    <x v="75"/>
    <x v="3"/>
    <n v="2.5399999999999999E-2"/>
    <n v="0.1"/>
  </r>
  <r>
    <x v="34"/>
    <x v="76"/>
    <x v="3"/>
    <n v="0.6159"/>
    <n v="0"/>
  </r>
  <r>
    <x v="34"/>
    <x v="77"/>
    <x v="3"/>
    <n v="5.0700000000000002E-2"/>
    <n v="0"/>
  </r>
  <r>
    <x v="35"/>
    <x v="78"/>
    <x v="3"/>
    <n v="0.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2E86E-521E-49D2-BDD9-6A684F338D3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15" firstHeaderRow="0" firstDataRow="1" firstDataCol="1"/>
  <pivotFields count="5">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showAll="0">
      <items count="5">
        <item x="0"/>
        <item h="1" x="1"/>
        <item h="1" x="2"/>
        <item h="1" x="3"/>
        <item t="default"/>
      </items>
    </pivotField>
    <pivotField dataField="1" numFmtId="2" showAll="0"/>
    <pivotField dataField="1" showAll="0"/>
  </pivotFields>
  <rowFields count="2">
    <field x="0"/>
    <field x="1"/>
  </rowFields>
  <rowItems count="114">
    <i>
      <x/>
    </i>
    <i r="1">
      <x/>
    </i>
    <i>
      <x v="1"/>
    </i>
    <i r="1">
      <x v="1"/>
    </i>
    <i r="1">
      <x v="2"/>
    </i>
    <i>
      <x v="2"/>
    </i>
    <i r="1">
      <x v="3"/>
    </i>
    <i>
      <x v="3"/>
    </i>
    <i r="1">
      <x v="4"/>
    </i>
    <i r="1">
      <x v="5"/>
    </i>
    <i r="1">
      <x v="6"/>
    </i>
    <i>
      <x v="4"/>
    </i>
    <i r="1">
      <x v="7"/>
    </i>
    <i r="1">
      <x v="8"/>
    </i>
    <i>
      <x v="5"/>
    </i>
    <i r="1">
      <x v="9"/>
    </i>
    <i>
      <x v="6"/>
    </i>
    <i r="1">
      <x v="10"/>
    </i>
    <i>
      <x v="7"/>
    </i>
    <i r="1">
      <x v="11"/>
    </i>
    <i r="1">
      <x v="12"/>
    </i>
    <i>
      <x v="8"/>
    </i>
    <i r="1">
      <x v="13"/>
    </i>
    <i r="1">
      <x v="14"/>
    </i>
    <i r="1">
      <x v="15"/>
    </i>
    <i r="1">
      <x v="16"/>
    </i>
    <i>
      <x v="9"/>
    </i>
    <i r="1">
      <x v="17"/>
    </i>
    <i r="1">
      <x v="18"/>
    </i>
    <i>
      <x v="10"/>
    </i>
    <i r="1">
      <x v="19"/>
    </i>
    <i r="1">
      <x v="20"/>
    </i>
    <i>
      <x v="11"/>
    </i>
    <i r="1">
      <x v="21"/>
    </i>
    <i r="1">
      <x v="22"/>
    </i>
    <i r="1">
      <x v="23"/>
    </i>
    <i>
      <x v="12"/>
    </i>
    <i r="1">
      <x v="24"/>
    </i>
    <i r="1">
      <x v="25"/>
    </i>
    <i r="1">
      <x v="26"/>
    </i>
    <i r="1">
      <x v="27"/>
    </i>
    <i r="1">
      <x v="28"/>
    </i>
    <i>
      <x v="13"/>
    </i>
    <i r="1">
      <x v="29"/>
    </i>
    <i r="1">
      <x v="30"/>
    </i>
    <i r="1">
      <x v="31"/>
    </i>
    <i r="1">
      <x v="32"/>
    </i>
    <i r="1">
      <x v="33"/>
    </i>
    <i r="1">
      <x v="34"/>
    </i>
    <i>
      <x v="14"/>
    </i>
    <i r="1">
      <x v="35"/>
    </i>
    <i r="1">
      <x v="36"/>
    </i>
    <i>
      <x v="15"/>
    </i>
    <i r="1">
      <x v="37"/>
    </i>
    <i r="1">
      <x v="38"/>
    </i>
    <i>
      <x v="16"/>
    </i>
    <i r="1">
      <x v="39"/>
    </i>
    <i r="1">
      <x v="40"/>
    </i>
    <i>
      <x v="17"/>
    </i>
    <i r="1">
      <x v="41"/>
    </i>
    <i r="1">
      <x v="42"/>
    </i>
    <i>
      <x v="18"/>
    </i>
    <i r="1">
      <x v="43"/>
    </i>
    <i r="1">
      <x v="44"/>
    </i>
    <i>
      <x v="19"/>
    </i>
    <i r="1">
      <x v="45"/>
    </i>
    <i r="1">
      <x v="46"/>
    </i>
    <i>
      <x v="20"/>
    </i>
    <i r="1">
      <x v="47"/>
    </i>
    <i r="1">
      <x v="48"/>
    </i>
    <i>
      <x v="21"/>
    </i>
    <i r="1">
      <x v="49"/>
    </i>
    <i r="1">
      <x v="50"/>
    </i>
    <i>
      <x v="22"/>
    </i>
    <i r="1">
      <x v="51"/>
    </i>
    <i>
      <x v="23"/>
    </i>
    <i r="1">
      <x v="52"/>
    </i>
    <i>
      <x v="24"/>
    </i>
    <i r="1">
      <x v="53"/>
    </i>
    <i>
      <x v="25"/>
    </i>
    <i r="1">
      <x v="54"/>
    </i>
    <i>
      <x v="26"/>
    </i>
    <i r="1">
      <x v="55"/>
    </i>
    <i r="1">
      <x v="56"/>
    </i>
    <i>
      <x v="27"/>
    </i>
    <i r="1">
      <x v="57"/>
    </i>
    <i>
      <x v="28"/>
    </i>
    <i r="1">
      <x v="58"/>
    </i>
    <i r="1">
      <x v="59"/>
    </i>
    <i r="1">
      <x v="60"/>
    </i>
    <i r="1">
      <x v="61"/>
    </i>
    <i r="1">
      <x v="62"/>
    </i>
    <i r="1">
      <x v="63"/>
    </i>
    <i r="1">
      <x v="64"/>
    </i>
    <i>
      <x v="29"/>
    </i>
    <i r="1">
      <x v="65"/>
    </i>
    <i r="1">
      <x v="66"/>
    </i>
    <i>
      <x v="30"/>
    </i>
    <i r="1">
      <x v="67"/>
    </i>
    <i r="1">
      <x v="68"/>
    </i>
    <i>
      <x v="31"/>
    </i>
    <i r="1">
      <x v="69"/>
    </i>
    <i>
      <x v="32"/>
    </i>
    <i r="1">
      <x v="70"/>
    </i>
    <i r="1">
      <x v="71"/>
    </i>
    <i>
      <x v="33"/>
    </i>
    <i r="1">
      <x v="72"/>
    </i>
    <i r="1">
      <x v="73"/>
    </i>
    <i>
      <x v="34"/>
    </i>
    <i r="1">
      <x v="74"/>
    </i>
    <i r="1">
      <x v="75"/>
    </i>
    <i r="1">
      <x v="76"/>
    </i>
    <i r="1">
      <x v="77"/>
    </i>
    <i t="grand">
      <x/>
    </i>
  </rowItems>
  <colFields count="1">
    <field x="-2"/>
  </colFields>
  <colItems count="2">
    <i>
      <x/>
    </i>
    <i i="1">
      <x v="1"/>
    </i>
  </colItems>
  <dataFields count="2">
    <dataField name="Sum of TYNDP 2024 Share" fld="3" baseField="0" baseItem="0" numFmtId="2"/>
    <dataField name="Sum of Scenario 2026 Shar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191743-9248-4C80-935A-AAB131BB1DBE}" sourceName="Country">
  <pivotTables>
    <pivotTable tabId="6" name="PivotTable4"/>
  </pivotTables>
  <data>
    <tabular pivotCacheId="1758417311">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de" xr10:uid="{862687AA-9291-4CE0-8FA6-85D7AAD98C69}" sourceName="Node">
  <pivotTables>
    <pivotTable tabId="6" name="PivotTable4"/>
  </pivotTables>
  <data>
    <tabular pivotCacheId="1758417311">
      <items count="7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BBFC29-1C48-4654-B0D2-5C4981994833}" sourceName="Year">
  <pivotTables>
    <pivotTable tabId="6" name="PivotTable4"/>
  </pivotTables>
  <data>
    <tabular pivotCacheId="175841731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99E3A76-1406-4EE0-BA65-0FDF996DDB86}" cache="Slicer_Country" caption="Country" rowHeight="257175"/>
  <slicer name="Node" xr10:uid="{77041DFB-318B-4DEC-8EDB-6800071E71A3}" cache="Slicer_Node" caption="Node" rowHeight="257175"/>
  <slicer name="Year" xr10:uid="{C21EE46E-C071-417E-BA44-5A59D3B7BA81}" cache="Slicer_Year" caption="Yea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3897-59BD-486F-B4E2-5056AAB19971}">
  <dimension ref="A1:E88"/>
  <sheetViews>
    <sheetView workbookViewId="0">
      <selection sqref="A1:C1048576"/>
    </sheetView>
  </sheetViews>
  <sheetFormatPr defaultRowHeight="15" x14ac:dyDescent="0.25"/>
  <cols>
    <col min="3" max="3" width="11.28515625" bestFit="1" customWidth="1"/>
  </cols>
  <sheetData>
    <row r="1" spans="1:3" x14ac:dyDescent="0.25">
      <c r="A1" t="s">
        <v>86</v>
      </c>
      <c r="B1" t="s">
        <v>87</v>
      </c>
      <c r="C1" t="s">
        <v>88</v>
      </c>
    </row>
    <row r="2" spans="1:3" x14ac:dyDescent="0.25">
      <c r="A2" s="1" t="s">
        <v>0</v>
      </c>
      <c r="B2" t="str">
        <f>LEFT(A2,2)</f>
        <v>AL</v>
      </c>
      <c r="C2" t="str">
        <f>LEFT(A2,4)</f>
        <v>ALh2</v>
      </c>
    </row>
    <row r="3" spans="1:3" x14ac:dyDescent="0.25">
      <c r="A3" s="1" t="s">
        <v>1</v>
      </c>
      <c r="B3" t="str">
        <f t="shared" ref="B3:B67" si="0">LEFT(A3,2)</f>
        <v>AT</v>
      </c>
      <c r="C3" t="str">
        <f t="shared" ref="C3:C67" si="1">LEFT(A3,4)</f>
        <v>ATh2</v>
      </c>
    </row>
    <row r="4" spans="1:3" x14ac:dyDescent="0.25">
      <c r="A4" s="1" t="s">
        <v>2</v>
      </c>
      <c r="B4" t="str">
        <f t="shared" si="0"/>
        <v>AT</v>
      </c>
      <c r="C4" t="str">
        <f t="shared" si="1"/>
        <v>ATh2</v>
      </c>
    </row>
    <row r="5" spans="1:3" x14ac:dyDescent="0.25">
      <c r="A5" s="1" t="s">
        <v>3</v>
      </c>
      <c r="B5" t="str">
        <f t="shared" si="0"/>
        <v>BA</v>
      </c>
      <c r="C5" t="str">
        <f t="shared" si="1"/>
        <v>BAh2</v>
      </c>
    </row>
    <row r="6" spans="1:3" x14ac:dyDescent="0.25">
      <c r="A6" s="1" t="s">
        <v>4</v>
      </c>
      <c r="B6" t="str">
        <f t="shared" si="0"/>
        <v>BE</v>
      </c>
      <c r="C6" t="str">
        <f t="shared" si="1"/>
        <v>BEh2</v>
      </c>
    </row>
    <row r="7" spans="1:3" x14ac:dyDescent="0.25">
      <c r="A7" s="1" t="s">
        <v>5</v>
      </c>
      <c r="B7" t="str">
        <f t="shared" si="0"/>
        <v>BE</v>
      </c>
      <c r="C7" t="str">
        <f t="shared" si="1"/>
        <v>BEH2</v>
      </c>
    </row>
    <row r="8" spans="1:3" x14ac:dyDescent="0.25">
      <c r="A8" s="1" t="s">
        <v>6</v>
      </c>
      <c r="B8" t="str">
        <f t="shared" si="0"/>
        <v>BE</v>
      </c>
      <c r="C8" t="str">
        <f t="shared" si="1"/>
        <v>BEh2</v>
      </c>
    </row>
    <row r="9" spans="1:3" x14ac:dyDescent="0.25">
      <c r="A9" s="1" t="s">
        <v>7</v>
      </c>
      <c r="B9" t="str">
        <f t="shared" si="0"/>
        <v>BG</v>
      </c>
      <c r="C9" t="str">
        <f t="shared" si="1"/>
        <v>BGh2</v>
      </c>
    </row>
    <row r="10" spans="1:3" x14ac:dyDescent="0.25">
      <c r="A10" s="1" t="s">
        <v>8</v>
      </c>
      <c r="B10" t="str">
        <f t="shared" si="0"/>
        <v>BG</v>
      </c>
      <c r="C10" t="str">
        <f t="shared" si="1"/>
        <v>BGh2</v>
      </c>
    </row>
    <row r="11" spans="1:3" x14ac:dyDescent="0.25">
      <c r="A11" s="1" t="s">
        <v>9</v>
      </c>
      <c r="B11" t="str">
        <f t="shared" si="0"/>
        <v>CH</v>
      </c>
      <c r="C11" t="str">
        <f t="shared" si="1"/>
        <v>CHh2</v>
      </c>
    </row>
    <row r="12" spans="1:3" x14ac:dyDescent="0.25">
      <c r="A12" s="1" t="s">
        <v>10</v>
      </c>
      <c r="B12" t="str">
        <f t="shared" si="0"/>
        <v>CY</v>
      </c>
      <c r="C12" t="str">
        <f t="shared" si="1"/>
        <v>CYh2</v>
      </c>
    </row>
    <row r="13" spans="1:3" x14ac:dyDescent="0.25">
      <c r="A13" s="1" t="s">
        <v>11</v>
      </c>
      <c r="B13" t="str">
        <f t="shared" si="0"/>
        <v>CZ</v>
      </c>
      <c r="C13" t="str">
        <f t="shared" si="1"/>
        <v>CZh2</v>
      </c>
    </row>
    <row r="14" spans="1:3" x14ac:dyDescent="0.25">
      <c r="A14" s="1" t="s">
        <v>12</v>
      </c>
      <c r="B14" t="str">
        <f t="shared" si="0"/>
        <v>CZ</v>
      </c>
      <c r="C14" t="str">
        <f t="shared" si="1"/>
        <v>CZh2</v>
      </c>
    </row>
    <row r="15" spans="1:3" x14ac:dyDescent="0.25">
      <c r="A15" s="1" t="s">
        <v>13</v>
      </c>
      <c r="B15" t="str">
        <f t="shared" si="0"/>
        <v>DE</v>
      </c>
      <c r="C15" t="str">
        <f t="shared" si="1"/>
        <v>DEh2</v>
      </c>
    </row>
    <row r="16" spans="1:3" x14ac:dyDescent="0.25">
      <c r="A16" s="1" t="s">
        <v>14</v>
      </c>
      <c r="B16" t="str">
        <f t="shared" si="0"/>
        <v>DE</v>
      </c>
      <c r="C16" t="str">
        <f t="shared" si="1"/>
        <v>DEh2</v>
      </c>
    </row>
    <row r="17" spans="1:3" x14ac:dyDescent="0.25">
      <c r="A17" s="1" t="s">
        <v>15</v>
      </c>
      <c r="B17" t="str">
        <f t="shared" si="0"/>
        <v>DE</v>
      </c>
      <c r="C17" t="str">
        <f t="shared" si="1"/>
        <v>DEh2</v>
      </c>
    </row>
    <row r="18" spans="1:3" x14ac:dyDescent="0.25">
      <c r="A18" s="1" t="s">
        <v>16</v>
      </c>
      <c r="B18" t="str">
        <f t="shared" si="0"/>
        <v>DE</v>
      </c>
      <c r="C18" t="str">
        <f t="shared" si="1"/>
        <v>DEh2</v>
      </c>
    </row>
    <row r="19" spans="1:3" x14ac:dyDescent="0.25">
      <c r="A19" s="1" t="s">
        <v>17</v>
      </c>
      <c r="B19" t="str">
        <f t="shared" si="0"/>
        <v>DE</v>
      </c>
      <c r="C19" t="str">
        <f t="shared" si="1"/>
        <v>DEh2</v>
      </c>
    </row>
    <row r="20" spans="1:3" x14ac:dyDescent="0.25">
      <c r="A20" s="1" t="s">
        <v>18</v>
      </c>
      <c r="B20" t="str">
        <f t="shared" si="0"/>
        <v>DK</v>
      </c>
      <c r="C20" t="str">
        <f t="shared" si="1"/>
        <v>DKh2</v>
      </c>
    </row>
    <row r="21" spans="1:3" x14ac:dyDescent="0.25">
      <c r="A21" s="1" t="s">
        <v>19</v>
      </c>
      <c r="B21" t="str">
        <f t="shared" si="0"/>
        <v>DK</v>
      </c>
      <c r="C21" t="str">
        <f t="shared" si="1"/>
        <v>DKh2</v>
      </c>
    </row>
    <row r="22" spans="1:3" x14ac:dyDescent="0.25">
      <c r="A22" s="1" t="s">
        <v>20</v>
      </c>
      <c r="B22" t="str">
        <f t="shared" si="0"/>
        <v>EE</v>
      </c>
      <c r="C22" t="str">
        <f t="shared" si="1"/>
        <v>EEh2</v>
      </c>
    </row>
    <row r="23" spans="1:3" x14ac:dyDescent="0.25">
      <c r="A23" s="1" t="s">
        <v>21</v>
      </c>
      <c r="B23" t="str">
        <f t="shared" si="0"/>
        <v>EE</v>
      </c>
      <c r="C23" t="str">
        <f t="shared" si="1"/>
        <v>EEh2</v>
      </c>
    </row>
    <row r="24" spans="1:3" x14ac:dyDescent="0.25">
      <c r="A24" s="1" t="s">
        <v>22</v>
      </c>
      <c r="B24" t="str">
        <f t="shared" si="0"/>
        <v>ES</v>
      </c>
      <c r="C24" t="str">
        <f t="shared" si="1"/>
        <v>ESh2</v>
      </c>
    </row>
    <row r="25" spans="1:3" x14ac:dyDescent="0.25">
      <c r="A25" s="1" t="s">
        <v>23</v>
      </c>
      <c r="B25" t="str">
        <f t="shared" si="0"/>
        <v>ES</v>
      </c>
      <c r="C25" t="str">
        <f t="shared" si="1"/>
        <v>ESh2</v>
      </c>
    </row>
    <row r="26" spans="1:3" x14ac:dyDescent="0.25">
      <c r="A26" s="1" t="s">
        <v>24</v>
      </c>
      <c r="B26" t="str">
        <f t="shared" si="0"/>
        <v>ES</v>
      </c>
      <c r="C26" t="str">
        <f t="shared" si="1"/>
        <v>ESh2</v>
      </c>
    </row>
    <row r="27" spans="1:3" x14ac:dyDescent="0.25">
      <c r="A27" s="1" t="s">
        <v>25</v>
      </c>
      <c r="B27" t="str">
        <f t="shared" si="0"/>
        <v>FI</v>
      </c>
      <c r="C27" t="str">
        <f t="shared" si="1"/>
        <v>FIh2</v>
      </c>
    </row>
    <row r="28" spans="1:3" x14ac:dyDescent="0.25">
      <c r="A28" s="1" t="s">
        <v>26</v>
      </c>
      <c r="B28" t="str">
        <f t="shared" si="0"/>
        <v>FI</v>
      </c>
      <c r="C28" t="str">
        <f t="shared" si="1"/>
        <v>FIh2</v>
      </c>
    </row>
    <row r="29" spans="1:3" x14ac:dyDescent="0.25">
      <c r="A29" s="1" t="s">
        <v>27</v>
      </c>
      <c r="B29" t="str">
        <f t="shared" si="0"/>
        <v>FI</v>
      </c>
      <c r="C29" t="str">
        <f t="shared" si="1"/>
        <v>FIh2</v>
      </c>
    </row>
    <row r="30" spans="1:3" x14ac:dyDescent="0.25">
      <c r="A30" s="1" t="s">
        <v>28</v>
      </c>
      <c r="B30" t="str">
        <f t="shared" si="0"/>
        <v>FI</v>
      </c>
      <c r="C30" t="str">
        <f t="shared" si="1"/>
        <v>FIh2</v>
      </c>
    </row>
    <row r="31" spans="1:3" x14ac:dyDescent="0.25">
      <c r="A31" s="1" t="s">
        <v>29</v>
      </c>
      <c r="B31" t="str">
        <f t="shared" si="0"/>
        <v>FI</v>
      </c>
      <c r="C31" t="str">
        <f t="shared" si="1"/>
        <v>FIh2</v>
      </c>
    </row>
    <row r="32" spans="1:3" x14ac:dyDescent="0.25">
      <c r="A32" s="1" t="s">
        <v>30</v>
      </c>
      <c r="B32" t="str">
        <f t="shared" si="0"/>
        <v>FR</v>
      </c>
      <c r="C32" t="str">
        <f t="shared" si="1"/>
        <v>FRh2</v>
      </c>
    </row>
    <row r="33" spans="1:3" x14ac:dyDescent="0.25">
      <c r="A33" s="1" t="s">
        <v>31</v>
      </c>
      <c r="B33" t="str">
        <f t="shared" si="0"/>
        <v>FR</v>
      </c>
      <c r="C33" t="str">
        <f t="shared" si="1"/>
        <v>FRh2</v>
      </c>
    </row>
    <row r="34" spans="1:3" x14ac:dyDescent="0.25">
      <c r="A34" s="1" t="s">
        <v>32</v>
      </c>
      <c r="B34" t="str">
        <f t="shared" si="0"/>
        <v>FR</v>
      </c>
      <c r="C34" t="str">
        <f t="shared" si="1"/>
        <v>FRh2</v>
      </c>
    </row>
    <row r="35" spans="1:3" x14ac:dyDescent="0.25">
      <c r="A35" s="1" t="s">
        <v>33</v>
      </c>
      <c r="B35" t="str">
        <f t="shared" si="0"/>
        <v>FR</v>
      </c>
      <c r="C35" t="str">
        <f t="shared" si="1"/>
        <v>FRh2</v>
      </c>
    </row>
    <row r="36" spans="1:3" x14ac:dyDescent="0.25">
      <c r="A36" s="1" t="s">
        <v>34</v>
      </c>
      <c r="B36" t="str">
        <f t="shared" si="0"/>
        <v>FR</v>
      </c>
      <c r="C36" t="str">
        <f t="shared" si="1"/>
        <v>FRh2</v>
      </c>
    </row>
    <row r="37" spans="1:3" x14ac:dyDescent="0.25">
      <c r="A37" s="1" t="s">
        <v>35</v>
      </c>
      <c r="B37" t="str">
        <f t="shared" si="0"/>
        <v>FR</v>
      </c>
      <c r="C37" t="str">
        <f t="shared" si="1"/>
        <v>FRh2</v>
      </c>
    </row>
    <row r="38" spans="1:3" x14ac:dyDescent="0.25">
      <c r="A38" s="1" t="s">
        <v>36</v>
      </c>
      <c r="B38" t="str">
        <f t="shared" si="0"/>
        <v>GR</v>
      </c>
      <c r="C38" t="str">
        <f t="shared" si="1"/>
        <v>GRh2</v>
      </c>
    </row>
    <row r="39" spans="1:3" x14ac:dyDescent="0.25">
      <c r="A39" s="1" t="s">
        <v>37</v>
      </c>
      <c r="B39" t="str">
        <f t="shared" si="0"/>
        <v>GR</v>
      </c>
      <c r="C39" t="str">
        <f t="shared" si="1"/>
        <v>GRh2</v>
      </c>
    </row>
    <row r="40" spans="1:3" x14ac:dyDescent="0.25">
      <c r="A40" s="1" t="s">
        <v>38</v>
      </c>
      <c r="B40" t="str">
        <f t="shared" si="0"/>
        <v>HR</v>
      </c>
      <c r="C40" t="str">
        <f t="shared" si="1"/>
        <v>HRh2</v>
      </c>
    </row>
    <row r="41" spans="1:3" x14ac:dyDescent="0.25">
      <c r="A41" s="1" t="s">
        <v>39</v>
      </c>
      <c r="B41" t="str">
        <f t="shared" si="0"/>
        <v>HR</v>
      </c>
      <c r="C41" t="str">
        <f t="shared" si="1"/>
        <v>HRh2</v>
      </c>
    </row>
    <row r="42" spans="1:3" x14ac:dyDescent="0.25">
      <c r="A42" s="1" t="s">
        <v>40</v>
      </c>
      <c r="B42" t="str">
        <f t="shared" si="0"/>
        <v>HU</v>
      </c>
      <c r="C42" t="str">
        <f t="shared" si="1"/>
        <v>HUh2</v>
      </c>
    </row>
    <row r="43" spans="1:3" x14ac:dyDescent="0.25">
      <c r="A43" s="1" t="s">
        <v>41</v>
      </c>
      <c r="B43" t="str">
        <f t="shared" si="0"/>
        <v>HU</v>
      </c>
      <c r="C43" t="str">
        <f t="shared" si="1"/>
        <v>HUh2</v>
      </c>
    </row>
    <row r="44" spans="1:3" x14ac:dyDescent="0.25">
      <c r="A44" s="1" t="s">
        <v>42</v>
      </c>
      <c r="B44" t="str">
        <f t="shared" si="0"/>
        <v>IB</v>
      </c>
      <c r="C44" t="s">
        <v>48</v>
      </c>
    </row>
    <row r="45" spans="1:3" x14ac:dyDescent="0.25">
      <c r="A45" s="1" t="s">
        <v>43</v>
      </c>
      <c r="B45" t="str">
        <f t="shared" si="0"/>
        <v>IB</v>
      </c>
      <c r="C45" t="s">
        <v>90</v>
      </c>
    </row>
    <row r="46" spans="1:3" x14ac:dyDescent="0.25">
      <c r="A46" s="1" t="s">
        <v>44</v>
      </c>
      <c r="B46" t="str">
        <f t="shared" si="0"/>
        <v>IB</v>
      </c>
      <c r="C46" t="s">
        <v>90</v>
      </c>
    </row>
    <row r="47" spans="1:3" x14ac:dyDescent="0.25">
      <c r="A47" s="1" t="s">
        <v>45</v>
      </c>
      <c r="B47" t="str">
        <f t="shared" si="0"/>
        <v>IB</v>
      </c>
      <c r="C47" t="s">
        <v>90</v>
      </c>
    </row>
    <row r="48" spans="1:3" x14ac:dyDescent="0.25">
      <c r="A48" s="1" t="s">
        <v>46</v>
      </c>
      <c r="B48" t="str">
        <f t="shared" si="0"/>
        <v>IE</v>
      </c>
      <c r="C48" t="str">
        <f t="shared" si="1"/>
        <v>IEh2</v>
      </c>
    </row>
    <row r="49" spans="1:5" x14ac:dyDescent="0.25">
      <c r="A49" s="1" t="s">
        <v>47</v>
      </c>
      <c r="B49" t="str">
        <f t="shared" si="0"/>
        <v>IE</v>
      </c>
      <c r="C49" t="str">
        <f t="shared" si="1"/>
        <v>IEh2</v>
      </c>
    </row>
    <row r="50" spans="1:5" x14ac:dyDescent="0.25">
      <c r="A50" s="1" t="s">
        <v>48</v>
      </c>
      <c r="B50" t="str">
        <f t="shared" si="0"/>
        <v>IT</v>
      </c>
      <c r="C50" t="str">
        <f t="shared" si="1"/>
        <v>ITh2</v>
      </c>
    </row>
    <row r="51" spans="1:5" x14ac:dyDescent="0.25">
      <c r="A51" s="1" t="s">
        <v>49</v>
      </c>
      <c r="B51" t="str">
        <f t="shared" si="0"/>
        <v>IT</v>
      </c>
      <c r="C51" t="str">
        <f t="shared" si="1"/>
        <v>ITh2</v>
      </c>
    </row>
    <row r="52" spans="1:5" x14ac:dyDescent="0.25">
      <c r="A52" s="1" t="s">
        <v>50</v>
      </c>
      <c r="B52" t="str">
        <f t="shared" si="0"/>
        <v>LT</v>
      </c>
      <c r="C52" t="str">
        <f t="shared" si="1"/>
        <v>LTh2</v>
      </c>
    </row>
    <row r="53" spans="1:5" x14ac:dyDescent="0.25">
      <c r="A53" s="1" t="s">
        <v>51</v>
      </c>
      <c r="B53" t="str">
        <f t="shared" si="0"/>
        <v>LT</v>
      </c>
      <c r="C53" t="str">
        <f t="shared" si="1"/>
        <v>LTh2</v>
      </c>
    </row>
    <row r="54" spans="1:5" x14ac:dyDescent="0.25">
      <c r="A54" s="1" t="s">
        <v>52</v>
      </c>
      <c r="B54" t="str">
        <f t="shared" si="0"/>
        <v>LU</v>
      </c>
      <c r="C54" t="str">
        <f t="shared" si="1"/>
        <v>LUh2</v>
      </c>
    </row>
    <row r="55" spans="1:5" x14ac:dyDescent="0.25">
      <c r="A55" s="1" t="s">
        <v>53</v>
      </c>
      <c r="B55" t="str">
        <f t="shared" si="0"/>
        <v>LU</v>
      </c>
      <c r="C55" t="str">
        <f t="shared" si="1"/>
        <v>LUh2</v>
      </c>
    </row>
    <row r="56" spans="1:5" x14ac:dyDescent="0.25">
      <c r="A56" s="1" t="s">
        <v>54</v>
      </c>
      <c r="B56" t="str">
        <f t="shared" si="0"/>
        <v>LV</v>
      </c>
      <c r="C56" t="str">
        <f t="shared" si="1"/>
        <v>LVh2</v>
      </c>
    </row>
    <row r="57" spans="1:5" x14ac:dyDescent="0.25">
      <c r="A57" s="1" t="s">
        <v>55</v>
      </c>
      <c r="B57" t="str">
        <f t="shared" si="0"/>
        <v>LV</v>
      </c>
      <c r="C57" t="str">
        <f t="shared" si="1"/>
        <v>LVh2</v>
      </c>
    </row>
    <row r="58" spans="1:5" x14ac:dyDescent="0.25">
      <c r="A58" s="1" t="s">
        <v>56</v>
      </c>
      <c r="B58" t="str">
        <f t="shared" si="0"/>
        <v>MD</v>
      </c>
      <c r="C58" t="str">
        <f t="shared" si="1"/>
        <v>MDh2</v>
      </c>
    </row>
    <row r="59" spans="1:5" x14ac:dyDescent="0.25">
      <c r="A59" s="1" t="s">
        <v>57</v>
      </c>
      <c r="B59" t="str">
        <f t="shared" si="0"/>
        <v>MK</v>
      </c>
      <c r="C59" t="str">
        <f t="shared" si="1"/>
        <v>MKh2</v>
      </c>
    </row>
    <row r="60" spans="1:5" x14ac:dyDescent="0.25">
      <c r="A60" s="1" t="s">
        <v>58</v>
      </c>
      <c r="B60" t="str">
        <f t="shared" si="0"/>
        <v>MT</v>
      </c>
      <c r="C60" t="str">
        <f t="shared" si="1"/>
        <v>MTh2</v>
      </c>
    </row>
    <row r="61" spans="1:5" x14ac:dyDescent="0.25">
      <c r="A61" s="1" t="s">
        <v>133</v>
      </c>
      <c r="B61" t="s">
        <v>132</v>
      </c>
      <c r="C61" t="s">
        <v>133</v>
      </c>
      <c r="E61" s="14"/>
    </row>
    <row r="62" spans="1:5" x14ac:dyDescent="0.25">
      <c r="A62" s="1" t="s">
        <v>59</v>
      </c>
      <c r="B62" t="str">
        <f t="shared" si="0"/>
        <v>NL</v>
      </c>
      <c r="C62" t="str">
        <f t="shared" si="1"/>
        <v>NLh2</v>
      </c>
    </row>
    <row r="63" spans="1:5" x14ac:dyDescent="0.25">
      <c r="A63" s="1" t="s">
        <v>60</v>
      </c>
      <c r="B63" t="str">
        <f t="shared" si="0"/>
        <v>NL</v>
      </c>
      <c r="C63" t="str">
        <f t="shared" si="1"/>
        <v>NLh2</v>
      </c>
    </row>
    <row r="64" spans="1:5" x14ac:dyDescent="0.25">
      <c r="A64" s="1" t="s">
        <v>61</v>
      </c>
      <c r="B64" t="str">
        <f t="shared" si="0"/>
        <v>NO</v>
      </c>
      <c r="C64" t="str">
        <f t="shared" si="1"/>
        <v>NOhe</v>
      </c>
    </row>
    <row r="65" spans="1:3" x14ac:dyDescent="0.25">
      <c r="A65" s="1" t="s">
        <v>62</v>
      </c>
      <c r="B65" t="str">
        <f t="shared" si="0"/>
        <v>PL</v>
      </c>
      <c r="C65" t="str">
        <f t="shared" si="1"/>
        <v>PLh2</v>
      </c>
    </row>
    <row r="66" spans="1:3" x14ac:dyDescent="0.25">
      <c r="A66" s="1" t="s">
        <v>63</v>
      </c>
      <c r="B66" t="str">
        <f t="shared" si="0"/>
        <v>PL</v>
      </c>
      <c r="C66" t="str">
        <f t="shared" si="1"/>
        <v>PLh2</v>
      </c>
    </row>
    <row r="67" spans="1:3" x14ac:dyDescent="0.25">
      <c r="A67" s="1" t="s">
        <v>64</v>
      </c>
      <c r="B67" t="str">
        <f t="shared" si="0"/>
        <v>PL</v>
      </c>
      <c r="C67" t="str">
        <f t="shared" si="1"/>
        <v>PLh2</v>
      </c>
    </row>
    <row r="68" spans="1:3" x14ac:dyDescent="0.25">
      <c r="A68" s="1" t="s">
        <v>65</v>
      </c>
      <c r="B68" t="str">
        <f t="shared" ref="B68:B88" si="2">LEFT(A68,2)</f>
        <v>PL</v>
      </c>
      <c r="C68" t="str">
        <f t="shared" ref="C68:C87" si="3">LEFT(A68,4)</f>
        <v>PLh2</v>
      </c>
    </row>
    <row r="69" spans="1:3" x14ac:dyDescent="0.25">
      <c r="A69" s="1" t="s">
        <v>66</v>
      </c>
      <c r="B69" t="str">
        <f t="shared" si="2"/>
        <v>PL</v>
      </c>
      <c r="C69" t="str">
        <f t="shared" si="3"/>
        <v>PLh2</v>
      </c>
    </row>
    <row r="70" spans="1:3" x14ac:dyDescent="0.25">
      <c r="A70" s="1" t="s">
        <v>67</v>
      </c>
      <c r="B70" t="str">
        <f t="shared" si="2"/>
        <v>PL</v>
      </c>
      <c r="C70" t="str">
        <f t="shared" si="3"/>
        <v>PLh2</v>
      </c>
    </row>
    <row r="71" spans="1:3" x14ac:dyDescent="0.25">
      <c r="A71" s="1" t="s">
        <v>68</v>
      </c>
      <c r="B71" t="str">
        <f t="shared" si="2"/>
        <v>PL</v>
      </c>
      <c r="C71" t="str">
        <f t="shared" si="3"/>
        <v>PLh2</v>
      </c>
    </row>
    <row r="72" spans="1:3" x14ac:dyDescent="0.25">
      <c r="A72" s="1" t="s">
        <v>69</v>
      </c>
      <c r="B72" t="str">
        <f t="shared" si="2"/>
        <v>PT</v>
      </c>
      <c r="C72" t="str">
        <f t="shared" si="3"/>
        <v>PTh2</v>
      </c>
    </row>
    <row r="73" spans="1:3" x14ac:dyDescent="0.25">
      <c r="A73" s="1" t="s">
        <v>70</v>
      </c>
      <c r="B73" t="str">
        <f t="shared" si="2"/>
        <v>PT</v>
      </c>
      <c r="C73" t="str">
        <f t="shared" si="3"/>
        <v>PTh2</v>
      </c>
    </row>
    <row r="74" spans="1:3" x14ac:dyDescent="0.25">
      <c r="A74" s="1" t="s">
        <v>71</v>
      </c>
      <c r="B74" t="str">
        <f t="shared" si="2"/>
        <v>RO</v>
      </c>
      <c r="C74" t="str">
        <f t="shared" si="3"/>
        <v>ROh2</v>
      </c>
    </row>
    <row r="75" spans="1:3" x14ac:dyDescent="0.25">
      <c r="A75" s="1" t="s">
        <v>72</v>
      </c>
      <c r="B75" t="str">
        <f t="shared" si="2"/>
        <v>RO</v>
      </c>
      <c r="C75" t="str">
        <f t="shared" si="3"/>
        <v>ROh2</v>
      </c>
    </row>
    <row r="76" spans="1:3" x14ac:dyDescent="0.25">
      <c r="A76" s="1" t="s">
        <v>73</v>
      </c>
      <c r="B76" t="str">
        <f t="shared" si="2"/>
        <v>RS</v>
      </c>
      <c r="C76" t="str">
        <f t="shared" si="3"/>
        <v>RSh2</v>
      </c>
    </row>
    <row r="77" spans="1:3" x14ac:dyDescent="0.25">
      <c r="A77" s="1" t="s">
        <v>74</v>
      </c>
      <c r="B77" t="str">
        <f t="shared" si="2"/>
        <v>SE</v>
      </c>
      <c r="C77" t="str">
        <f t="shared" si="3"/>
        <v>SEh2</v>
      </c>
    </row>
    <row r="78" spans="1:3" x14ac:dyDescent="0.25">
      <c r="A78" s="1" t="s">
        <v>75</v>
      </c>
      <c r="B78" t="str">
        <f t="shared" si="2"/>
        <v>SE</v>
      </c>
      <c r="C78" t="str">
        <f t="shared" si="3"/>
        <v>SEh2</v>
      </c>
    </row>
    <row r="79" spans="1:3" x14ac:dyDescent="0.25">
      <c r="A79" s="1" t="s">
        <v>76</v>
      </c>
      <c r="B79" t="str">
        <f t="shared" si="2"/>
        <v>SI</v>
      </c>
      <c r="C79" t="str">
        <f t="shared" si="3"/>
        <v>SIh2</v>
      </c>
    </row>
    <row r="80" spans="1:3" x14ac:dyDescent="0.25">
      <c r="A80" s="1" t="s">
        <v>77</v>
      </c>
      <c r="B80" t="str">
        <f t="shared" si="2"/>
        <v>SI</v>
      </c>
      <c r="C80" t="str">
        <f t="shared" si="3"/>
        <v>SIh2</v>
      </c>
    </row>
    <row r="81" spans="1:3" x14ac:dyDescent="0.25">
      <c r="A81" s="1" t="s">
        <v>78</v>
      </c>
      <c r="B81" t="str">
        <f t="shared" si="2"/>
        <v>SK</v>
      </c>
      <c r="C81" t="str">
        <f t="shared" si="3"/>
        <v>SKh2</v>
      </c>
    </row>
    <row r="82" spans="1:3" x14ac:dyDescent="0.25">
      <c r="A82" s="1" t="s">
        <v>79</v>
      </c>
      <c r="B82" t="str">
        <f t="shared" si="2"/>
        <v>SK</v>
      </c>
      <c r="C82" t="str">
        <f t="shared" si="3"/>
        <v>SKh2</v>
      </c>
    </row>
    <row r="83" spans="1:3" x14ac:dyDescent="0.25">
      <c r="A83" s="1" t="s">
        <v>80</v>
      </c>
      <c r="B83" t="str">
        <f t="shared" si="2"/>
        <v>SK</v>
      </c>
      <c r="C83" t="str">
        <f t="shared" si="3"/>
        <v>SKh2</v>
      </c>
    </row>
    <row r="84" spans="1:3" x14ac:dyDescent="0.25">
      <c r="A84" s="1" t="s">
        <v>81</v>
      </c>
      <c r="B84" t="str">
        <f t="shared" si="2"/>
        <v>SK</v>
      </c>
      <c r="C84" t="str">
        <f t="shared" si="3"/>
        <v>SKh2</v>
      </c>
    </row>
    <row r="85" spans="1:3" x14ac:dyDescent="0.25">
      <c r="A85" s="1" t="s">
        <v>82</v>
      </c>
      <c r="B85" t="str">
        <f t="shared" si="2"/>
        <v>UK</v>
      </c>
      <c r="C85" t="str">
        <f t="shared" si="3"/>
        <v>UKh2</v>
      </c>
    </row>
    <row r="86" spans="1:3" x14ac:dyDescent="0.25">
      <c r="A86" s="1" t="s">
        <v>83</v>
      </c>
      <c r="B86" t="str">
        <f t="shared" si="2"/>
        <v>UK</v>
      </c>
      <c r="C86" t="str">
        <f t="shared" si="3"/>
        <v>UKh2</v>
      </c>
    </row>
    <row r="87" spans="1:3" x14ac:dyDescent="0.25">
      <c r="A87" s="1" t="s">
        <v>84</v>
      </c>
      <c r="B87" t="str">
        <f t="shared" si="2"/>
        <v>UK</v>
      </c>
      <c r="C87" t="str">
        <f t="shared" si="3"/>
        <v>UKh2</v>
      </c>
    </row>
    <row r="88" spans="1:3" x14ac:dyDescent="0.25">
      <c r="A88" s="1" t="s">
        <v>85</v>
      </c>
      <c r="B88" t="str">
        <f t="shared" si="2"/>
        <v>Y-</v>
      </c>
      <c r="C88" t="s">
        <v>89</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629D-E995-47EC-BD95-E59D8C23570F}">
  <dimension ref="A1:F88"/>
  <sheetViews>
    <sheetView workbookViewId="0">
      <selection activeCell="E89" sqref="E89"/>
    </sheetView>
  </sheetViews>
  <sheetFormatPr defaultRowHeight="15" x14ac:dyDescent="0.25"/>
  <cols>
    <col min="1" max="1" width="25.85546875" bestFit="1" customWidth="1"/>
    <col min="2" max="2" width="9.7109375" bestFit="1" customWidth="1"/>
    <col min="3" max="3" width="11.28515625" bestFit="1" customWidth="1"/>
    <col min="4" max="4" width="24.7109375" bestFit="1" customWidth="1"/>
    <col min="5" max="5" width="11.28515625" customWidth="1"/>
    <col min="6" max="6" width="16.28515625" bestFit="1" customWidth="1"/>
  </cols>
  <sheetData>
    <row r="1" spans="1:6" x14ac:dyDescent="0.25">
      <c r="B1" t="s">
        <v>86</v>
      </c>
      <c r="C1" t="s">
        <v>88</v>
      </c>
      <c r="D1" t="s">
        <v>87</v>
      </c>
      <c r="E1" t="s">
        <v>91</v>
      </c>
      <c r="F1" t="s">
        <v>130</v>
      </c>
    </row>
    <row r="2" spans="1:6" x14ac:dyDescent="0.25">
      <c r="A2" t="str">
        <f>_xlfn.CONCAT(D2,E2)</f>
        <v>Albania2</v>
      </c>
      <c r="B2" s="1" t="s">
        <v>0</v>
      </c>
      <c r="C2" t="str">
        <f>LEFT(B2,2)</f>
        <v>AL</v>
      </c>
      <c r="D2" t="s">
        <v>92</v>
      </c>
      <c r="E2">
        <f t="shared" ref="E2:E66" si="0">IF(RIGHT(B2,1)="1",1,2)</f>
        <v>2</v>
      </c>
      <c r="F2" s="14">
        <f>IF(E2=1,0,1)</f>
        <v>1</v>
      </c>
    </row>
    <row r="3" spans="1:6" x14ac:dyDescent="0.25">
      <c r="A3" t="str">
        <f t="shared" ref="A3:A66" si="1">_xlfn.CONCAT(D3,E3)</f>
        <v>Austria2</v>
      </c>
      <c r="B3" s="1" t="s">
        <v>1</v>
      </c>
      <c r="C3" t="str">
        <f t="shared" ref="C3:C67" si="2">LEFT(B3,2)</f>
        <v>AT</v>
      </c>
      <c r="D3" t="s">
        <v>93</v>
      </c>
      <c r="E3">
        <f t="shared" si="0"/>
        <v>2</v>
      </c>
      <c r="F3" s="14">
        <f>IF(E3=1,0,1)</f>
        <v>1</v>
      </c>
    </row>
    <row r="4" spans="1:6" x14ac:dyDescent="0.25">
      <c r="A4" t="str">
        <f t="shared" si="1"/>
        <v>Austria1</v>
      </c>
      <c r="B4" s="1" t="s">
        <v>2</v>
      </c>
      <c r="C4" t="str">
        <f t="shared" si="2"/>
        <v>AT</v>
      </c>
      <c r="D4" t="s">
        <v>93</v>
      </c>
      <c r="E4">
        <f>IF(RIGHT(B4,1)="1",1,2)</f>
        <v>1</v>
      </c>
      <c r="F4" s="14">
        <f>IF(E4=1,0,1)</f>
        <v>0</v>
      </c>
    </row>
    <row r="5" spans="1:6" x14ac:dyDescent="0.25">
      <c r="A5" t="str">
        <f t="shared" si="1"/>
        <v>Bosnia and Herzegovina2</v>
      </c>
      <c r="B5" s="1" t="s">
        <v>3</v>
      </c>
      <c r="C5" t="str">
        <f t="shared" si="2"/>
        <v>BA</v>
      </c>
      <c r="D5" t="s">
        <v>94</v>
      </c>
      <c r="E5">
        <f t="shared" si="0"/>
        <v>2</v>
      </c>
      <c r="F5" s="14">
        <f>IF(E5=1,0,1)</f>
        <v>1</v>
      </c>
    </row>
    <row r="6" spans="1:6" x14ac:dyDescent="0.25">
      <c r="A6" t="str">
        <f t="shared" si="1"/>
        <v>Belgium2</v>
      </c>
      <c r="B6" s="1" t="s">
        <v>4</v>
      </c>
      <c r="C6" t="str">
        <f t="shared" si="2"/>
        <v>BE</v>
      </c>
      <c r="D6" t="s">
        <v>95</v>
      </c>
      <c r="E6">
        <f t="shared" si="0"/>
        <v>2</v>
      </c>
      <c r="F6" s="14">
        <f>IF(E6=1,0,1)</f>
        <v>1</v>
      </c>
    </row>
    <row r="7" spans="1:6" x14ac:dyDescent="0.25">
      <c r="A7" t="str">
        <f t="shared" si="1"/>
        <v>Belgium2</v>
      </c>
      <c r="B7" s="3" t="s">
        <v>5</v>
      </c>
      <c r="C7" s="4" t="str">
        <f t="shared" si="2"/>
        <v>BE</v>
      </c>
      <c r="D7" s="4" t="s">
        <v>95</v>
      </c>
      <c r="E7">
        <v>2</v>
      </c>
      <c r="F7" s="15">
        <v>0</v>
      </c>
    </row>
    <row r="8" spans="1:6" x14ac:dyDescent="0.25">
      <c r="A8" t="str">
        <f t="shared" si="1"/>
        <v>Belgium1</v>
      </c>
      <c r="B8" s="9" t="s">
        <v>6</v>
      </c>
      <c r="C8" s="10" t="str">
        <f t="shared" si="2"/>
        <v>BE</v>
      </c>
      <c r="D8" s="10" t="s">
        <v>95</v>
      </c>
      <c r="E8" s="10">
        <v>1</v>
      </c>
      <c r="F8" s="16">
        <v>0</v>
      </c>
    </row>
    <row r="9" spans="1:6" x14ac:dyDescent="0.25">
      <c r="A9" t="str">
        <f t="shared" si="1"/>
        <v>Bulgaria2</v>
      </c>
      <c r="B9" s="1" t="s">
        <v>7</v>
      </c>
      <c r="C9" t="str">
        <f t="shared" si="2"/>
        <v>BG</v>
      </c>
      <c r="D9" t="s">
        <v>96</v>
      </c>
      <c r="E9">
        <f t="shared" si="0"/>
        <v>2</v>
      </c>
      <c r="F9" s="14">
        <f t="shared" ref="F9:F15" si="3">IF(E9=1,0,1)</f>
        <v>1</v>
      </c>
    </row>
    <row r="10" spans="1:6" x14ac:dyDescent="0.25">
      <c r="A10" t="str">
        <f t="shared" si="1"/>
        <v>Bulgaria1</v>
      </c>
      <c r="B10" s="1" t="s">
        <v>8</v>
      </c>
      <c r="C10" t="str">
        <f t="shared" si="2"/>
        <v>BG</v>
      </c>
      <c r="D10" t="s">
        <v>96</v>
      </c>
      <c r="E10">
        <f t="shared" si="0"/>
        <v>1</v>
      </c>
      <c r="F10" s="14">
        <f t="shared" si="3"/>
        <v>0</v>
      </c>
    </row>
    <row r="11" spans="1:6" x14ac:dyDescent="0.25">
      <c r="A11" t="str">
        <f t="shared" si="1"/>
        <v>Switzerland2</v>
      </c>
      <c r="B11" s="1" t="s">
        <v>9</v>
      </c>
      <c r="C11" t="str">
        <f t="shared" si="2"/>
        <v>CH</v>
      </c>
      <c r="D11" t="s">
        <v>97</v>
      </c>
      <c r="E11">
        <f t="shared" si="0"/>
        <v>2</v>
      </c>
      <c r="F11" s="14">
        <f t="shared" si="3"/>
        <v>1</v>
      </c>
    </row>
    <row r="12" spans="1:6" x14ac:dyDescent="0.25">
      <c r="A12" t="str">
        <f t="shared" si="1"/>
        <v>Cyprus2</v>
      </c>
      <c r="B12" s="1" t="s">
        <v>10</v>
      </c>
      <c r="C12" t="str">
        <f t="shared" si="2"/>
        <v>CY</v>
      </c>
      <c r="D12" t="s">
        <v>98</v>
      </c>
      <c r="E12">
        <f t="shared" si="0"/>
        <v>2</v>
      </c>
      <c r="F12" s="14">
        <f t="shared" si="3"/>
        <v>1</v>
      </c>
    </row>
    <row r="13" spans="1:6" x14ac:dyDescent="0.25">
      <c r="A13" t="str">
        <f t="shared" si="1"/>
        <v>Czechia2</v>
      </c>
      <c r="B13" s="1" t="s">
        <v>11</v>
      </c>
      <c r="C13" t="str">
        <f t="shared" si="2"/>
        <v>CZ</v>
      </c>
      <c r="D13" t="s">
        <v>129</v>
      </c>
      <c r="E13">
        <f t="shared" si="0"/>
        <v>2</v>
      </c>
      <c r="F13" s="14">
        <f t="shared" si="3"/>
        <v>1</v>
      </c>
    </row>
    <row r="14" spans="1:6" x14ac:dyDescent="0.25">
      <c r="A14" t="str">
        <f t="shared" si="1"/>
        <v>Czechia1</v>
      </c>
      <c r="B14" s="1" t="s">
        <v>12</v>
      </c>
      <c r="C14" t="str">
        <f t="shared" si="2"/>
        <v>CZ</v>
      </c>
      <c r="D14" t="s">
        <v>129</v>
      </c>
      <c r="E14">
        <f t="shared" si="0"/>
        <v>1</v>
      </c>
      <c r="F14" s="14">
        <f t="shared" si="3"/>
        <v>0</v>
      </c>
    </row>
    <row r="15" spans="1:6" x14ac:dyDescent="0.25">
      <c r="A15" t="str">
        <f t="shared" si="1"/>
        <v>Germany2</v>
      </c>
      <c r="B15" s="1" t="s">
        <v>13</v>
      </c>
      <c r="C15" t="str">
        <f t="shared" si="2"/>
        <v>DE</v>
      </c>
      <c r="D15" t="s">
        <v>99</v>
      </c>
      <c r="E15">
        <f t="shared" si="0"/>
        <v>2</v>
      </c>
      <c r="F15" s="14">
        <f t="shared" si="3"/>
        <v>1</v>
      </c>
    </row>
    <row r="16" spans="1:6" x14ac:dyDescent="0.25">
      <c r="A16" t="str">
        <f t="shared" si="1"/>
        <v>Germany2</v>
      </c>
      <c r="B16" s="3" t="s">
        <v>14</v>
      </c>
      <c r="C16" s="4" t="str">
        <f t="shared" si="2"/>
        <v>DE</v>
      </c>
      <c r="D16" s="4" t="s">
        <v>99</v>
      </c>
      <c r="E16">
        <v>2</v>
      </c>
      <c r="F16" s="15">
        <v>0</v>
      </c>
    </row>
    <row r="17" spans="1:6" x14ac:dyDescent="0.25">
      <c r="A17" t="str">
        <f t="shared" si="1"/>
        <v>Germany2</v>
      </c>
      <c r="B17" s="3" t="s">
        <v>15</v>
      </c>
      <c r="C17" s="4" t="str">
        <f t="shared" si="2"/>
        <v>DE</v>
      </c>
      <c r="D17" s="4" t="s">
        <v>99</v>
      </c>
      <c r="E17">
        <v>2</v>
      </c>
      <c r="F17" s="15">
        <v>0</v>
      </c>
    </row>
    <row r="18" spans="1:6" x14ac:dyDescent="0.25">
      <c r="B18" s="5" t="s">
        <v>16</v>
      </c>
      <c r="C18" s="6" t="str">
        <f t="shared" si="2"/>
        <v>DE</v>
      </c>
      <c r="D18" s="6" t="s">
        <v>99</v>
      </c>
      <c r="E18" s="6">
        <v>1</v>
      </c>
      <c r="F18" s="17">
        <f>IF(E18=1,0,1)</f>
        <v>0</v>
      </c>
    </row>
    <row r="19" spans="1:6" x14ac:dyDescent="0.25">
      <c r="A19" t="str">
        <f t="shared" si="1"/>
        <v>Germany1</v>
      </c>
      <c r="B19" s="1" t="s">
        <v>17</v>
      </c>
      <c r="C19" t="str">
        <f t="shared" si="2"/>
        <v>DE</v>
      </c>
      <c r="D19" t="s">
        <v>99</v>
      </c>
      <c r="E19">
        <v>1</v>
      </c>
      <c r="F19" s="14">
        <f>IF(E19=1,0,1)</f>
        <v>0</v>
      </c>
    </row>
    <row r="20" spans="1:6" x14ac:dyDescent="0.25">
      <c r="A20" t="str">
        <f t="shared" si="1"/>
        <v>Denmark2</v>
      </c>
      <c r="B20" s="1" t="s">
        <v>18</v>
      </c>
      <c r="C20" t="str">
        <f t="shared" si="2"/>
        <v>DK</v>
      </c>
      <c r="D20" t="s">
        <v>100</v>
      </c>
      <c r="E20">
        <f t="shared" si="0"/>
        <v>2</v>
      </c>
      <c r="F20" s="14">
        <f>IF(E20=1,0,1)</f>
        <v>1</v>
      </c>
    </row>
    <row r="21" spans="1:6" x14ac:dyDescent="0.25">
      <c r="A21" t="str">
        <f t="shared" si="1"/>
        <v>Denmark1</v>
      </c>
      <c r="B21" s="9" t="s">
        <v>19</v>
      </c>
      <c r="C21" s="10" t="str">
        <f t="shared" si="2"/>
        <v>DK</v>
      </c>
      <c r="D21" s="10" t="s">
        <v>100</v>
      </c>
      <c r="E21" s="10">
        <v>1</v>
      </c>
      <c r="F21" s="16">
        <v>0</v>
      </c>
    </row>
    <row r="22" spans="1:6" x14ac:dyDescent="0.25">
      <c r="A22" t="str">
        <f t="shared" si="1"/>
        <v>Estonia2</v>
      </c>
      <c r="B22" s="1" t="s">
        <v>20</v>
      </c>
      <c r="C22" t="str">
        <f t="shared" si="2"/>
        <v>EE</v>
      </c>
      <c r="D22" t="s">
        <v>101</v>
      </c>
      <c r="E22">
        <f t="shared" si="0"/>
        <v>2</v>
      </c>
      <c r="F22" s="14">
        <f>IF(E22=1,0,1)</f>
        <v>1</v>
      </c>
    </row>
    <row r="23" spans="1:6" x14ac:dyDescent="0.25">
      <c r="A23" t="str">
        <f t="shared" si="1"/>
        <v>Estonia1</v>
      </c>
      <c r="B23" s="1" t="s">
        <v>21</v>
      </c>
      <c r="C23" t="str">
        <f t="shared" si="2"/>
        <v>EE</v>
      </c>
      <c r="D23" t="s">
        <v>101</v>
      </c>
      <c r="E23">
        <f t="shared" si="0"/>
        <v>1</v>
      </c>
      <c r="F23" s="14">
        <f>IF(E23=1,0,1)</f>
        <v>0</v>
      </c>
    </row>
    <row r="24" spans="1:6" x14ac:dyDescent="0.25">
      <c r="A24" t="str">
        <f t="shared" si="1"/>
        <v>Spain2</v>
      </c>
      <c r="B24" s="1" t="s">
        <v>22</v>
      </c>
      <c r="C24" t="str">
        <f t="shared" si="2"/>
        <v>ES</v>
      </c>
      <c r="D24" t="s">
        <v>102</v>
      </c>
      <c r="E24">
        <f t="shared" si="0"/>
        <v>2</v>
      </c>
      <c r="F24" s="14">
        <f>IF(E24=1,0,1)</f>
        <v>1</v>
      </c>
    </row>
    <row r="25" spans="1:6" x14ac:dyDescent="0.25">
      <c r="B25" s="9" t="s">
        <v>23</v>
      </c>
      <c r="C25" s="10" t="str">
        <f t="shared" si="2"/>
        <v>ES</v>
      </c>
      <c r="D25" s="10" t="s">
        <v>102</v>
      </c>
      <c r="E25" s="10">
        <v>1</v>
      </c>
      <c r="F25" s="16">
        <v>0</v>
      </c>
    </row>
    <row r="26" spans="1:6" ht="15.75" thickBot="1" x14ac:dyDescent="0.3">
      <c r="A26" t="str">
        <f t="shared" si="1"/>
        <v>Spain1</v>
      </c>
      <c r="B26" s="9" t="s">
        <v>24</v>
      </c>
      <c r="C26" s="10" t="str">
        <f t="shared" si="2"/>
        <v>ES</v>
      </c>
      <c r="D26" s="10" t="s">
        <v>102</v>
      </c>
      <c r="E26" s="10">
        <v>1</v>
      </c>
      <c r="F26" s="16">
        <v>0</v>
      </c>
    </row>
    <row r="27" spans="1:6" x14ac:dyDescent="0.25">
      <c r="A27" t="str">
        <f t="shared" si="1"/>
        <v>Finland2</v>
      </c>
      <c r="B27" s="7" t="s">
        <v>25</v>
      </c>
      <c r="C27" s="8" t="str">
        <f t="shared" si="2"/>
        <v>FI</v>
      </c>
      <c r="D27" s="8" t="s">
        <v>103</v>
      </c>
      <c r="E27" s="8">
        <f t="shared" si="0"/>
        <v>2</v>
      </c>
      <c r="F27" s="18">
        <f>IF(E27=1,0,1)</f>
        <v>1</v>
      </c>
    </row>
    <row r="28" spans="1:6" x14ac:dyDescent="0.25">
      <c r="A28" t="str">
        <f t="shared" si="1"/>
        <v>Finland2</v>
      </c>
      <c r="B28" s="11" t="s">
        <v>26</v>
      </c>
      <c r="C28" s="10" t="str">
        <f t="shared" si="2"/>
        <v>FI</v>
      </c>
      <c r="D28" s="10" t="s">
        <v>103</v>
      </c>
      <c r="E28" s="10">
        <v>2</v>
      </c>
      <c r="F28" s="16">
        <v>0</v>
      </c>
    </row>
    <row r="29" spans="1:6" x14ac:dyDescent="0.25">
      <c r="A29" t="str">
        <f t="shared" si="1"/>
        <v>Finland2</v>
      </c>
      <c r="B29" s="11" t="s">
        <v>27</v>
      </c>
      <c r="C29" s="10" t="str">
        <f t="shared" si="2"/>
        <v>FI</v>
      </c>
      <c r="D29" s="10" t="s">
        <v>103</v>
      </c>
      <c r="E29" s="10">
        <v>2</v>
      </c>
      <c r="F29" s="16">
        <v>0</v>
      </c>
    </row>
    <row r="30" spans="1:6" ht="15.75" thickBot="1" x14ac:dyDescent="0.3">
      <c r="A30" t="str">
        <f t="shared" si="1"/>
        <v>Finland2</v>
      </c>
      <c r="B30" s="12" t="s">
        <v>28</v>
      </c>
      <c r="C30" s="13" t="str">
        <f t="shared" si="2"/>
        <v>FI</v>
      </c>
      <c r="D30" s="13" t="s">
        <v>103</v>
      </c>
      <c r="E30" s="10">
        <v>2</v>
      </c>
      <c r="F30" s="16">
        <v>0</v>
      </c>
    </row>
    <row r="31" spans="1:6" ht="15.75" thickBot="1" x14ac:dyDescent="0.3">
      <c r="A31" t="str">
        <f t="shared" si="1"/>
        <v>Finland1</v>
      </c>
      <c r="B31" s="1" t="s">
        <v>29</v>
      </c>
      <c r="C31" t="str">
        <f t="shared" si="2"/>
        <v>FI</v>
      </c>
      <c r="D31" t="s">
        <v>103</v>
      </c>
      <c r="E31">
        <f t="shared" si="0"/>
        <v>1</v>
      </c>
      <c r="F31" s="14">
        <f>IF(E31=1,0,1)</f>
        <v>0</v>
      </c>
    </row>
    <row r="32" spans="1:6" x14ac:dyDescent="0.25">
      <c r="A32" t="str">
        <f t="shared" si="1"/>
        <v>France2</v>
      </c>
      <c r="B32" s="7" t="s">
        <v>30</v>
      </c>
      <c r="C32" s="8" t="str">
        <f t="shared" si="2"/>
        <v>FR</v>
      </c>
      <c r="D32" s="8" t="s">
        <v>104</v>
      </c>
      <c r="E32" s="8">
        <f t="shared" si="0"/>
        <v>2</v>
      </c>
      <c r="F32" s="18">
        <f>IF(E32=1,0,1)</f>
        <v>1</v>
      </c>
    </row>
    <row r="33" spans="1:6" x14ac:dyDescent="0.25">
      <c r="A33" t="str">
        <f t="shared" si="1"/>
        <v>France2</v>
      </c>
      <c r="B33" s="11" t="s">
        <v>31</v>
      </c>
      <c r="C33" s="10" t="str">
        <f t="shared" si="2"/>
        <v>FR</v>
      </c>
      <c r="D33" s="10" t="s">
        <v>104</v>
      </c>
      <c r="E33" s="10">
        <v>2</v>
      </c>
      <c r="F33" s="16">
        <v>0</v>
      </c>
    </row>
    <row r="34" spans="1:6" x14ac:dyDescent="0.25">
      <c r="A34" t="str">
        <f t="shared" si="1"/>
        <v>France2</v>
      </c>
      <c r="B34" s="11" t="s">
        <v>32</v>
      </c>
      <c r="C34" s="10" t="str">
        <f t="shared" si="2"/>
        <v>FR</v>
      </c>
      <c r="D34" s="10" t="s">
        <v>104</v>
      </c>
      <c r="E34" s="10">
        <v>2</v>
      </c>
      <c r="F34" s="16">
        <v>0</v>
      </c>
    </row>
    <row r="35" spans="1:6" x14ac:dyDescent="0.25">
      <c r="A35" t="str">
        <f t="shared" si="1"/>
        <v>France2</v>
      </c>
      <c r="B35" s="11" t="s">
        <v>33</v>
      </c>
      <c r="C35" s="10" t="str">
        <f t="shared" si="2"/>
        <v>FR</v>
      </c>
      <c r="D35" s="10" t="s">
        <v>104</v>
      </c>
      <c r="E35" s="10">
        <v>2</v>
      </c>
      <c r="F35" s="16">
        <v>0</v>
      </c>
    </row>
    <row r="36" spans="1:6" x14ac:dyDescent="0.25">
      <c r="A36" t="str">
        <f t="shared" si="1"/>
        <v>France2</v>
      </c>
      <c r="B36" s="11" t="s">
        <v>34</v>
      </c>
      <c r="C36" s="10" t="str">
        <f t="shared" si="2"/>
        <v>FR</v>
      </c>
      <c r="D36" s="10" t="s">
        <v>104</v>
      </c>
      <c r="E36" s="10">
        <v>2</v>
      </c>
      <c r="F36" s="16">
        <v>0</v>
      </c>
    </row>
    <row r="37" spans="1:6" x14ac:dyDescent="0.25">
      <c r="A37" t="str">
        <f t="shared" si="1"/>
        <v>France1</v>
      </c>
      <c r="B37" s="11" t="s">
        <v>35</v>
      </c>
      <c r="C37" s="10" t="str">
        <f t="shared" si="2"/>
        <v>FR</v>
      </c>
      <c r="D37" s="10" t="s">
        <v>104</v>
      </c>
      <c r="E37" s="10">
        <v>1</v>
      </c>
      <c r="F37" s="16">
        <v>0</v>
      </c>
    </row>
    <row r="38" spans="1:6" x14ac:dyDescent="0.25">
      <c r="A38" t="str">
        <f t="shared" si="1"/>
        <v>Greece2</v>
      </c>
      <c r="B38" s="1" t="s">
        <v>36</v>
      </c>
      <c r="C38" t="str">
        <f t="shared" si="2"/>
        <v>GR</v>
      </c>
      <c r="D38" t="s">
        <v>105</v>
      </c>
      <c r="E38">
        <f t="shared" si="0"/>
        <v>2</v>
      </c>
      <c r="F38" s="14">
        <f t="shared" ref="F38:F43" si="4">IF(E38=1,0,1)</f>
        <v>1</v>
      </c>
    </row>
    <row r="39" spans="1:6" x14ac:dyDescent="0.25">
      <c r="A39" t="str">
        <f t="shared" si="1"/>
        <v>Greece1</v>
      </c>
      <c r="B39" s="1" t="s">
        <v>37</v>
      </c>
      <c r="C39" t="str">
        <f t="shared" si="2"/>
        <v>GR</v>
      </c>
      <c r="D39" t="s">
        <v>105</v>
      </c>
      <c r="E39">
        <f t="shared" si="0"/>
        <v>1</v>
      </c>
      <c r="F39" s="14">
        <f t="shared" si="4"/>
        <v>0</v>
      </c>
    </row>
    <row r="40" spans="1:6" x14ac:dyDescent="0.25">
      <c r="A40" t="str">
        <f t="shared" si="1"/>
        <v>Croatia2</v>
      </c>
      <c r="B40" s="1" t="s">
        <v>38</v>
      </c>
      <c r="C40" t="str">
        <f t="shared" si="2"/>
        <v>HR</v>
      </c>
      <c r="D40" t="s">
        <v>106</v>
      </c>
      <c r="E40">
        <f t="shared" si="0"/>
        <v>2</v>
      </c>
      <c r="F40" s="14">
        <f t="shared" si="4"/>
        <v>1</v>
      </c>
    </row>
    <row r="41" spans="1:6" x14ac:dyDescent="0.25">
      <c r="A41" t="str">
        <f t="shared" si="1"/>
        <v>Croatia1</v>
      </c>
      <c r="B41" s="1" t="s">
        <v>39</v>
      </c>
      <c r="C41" t="str">
        <f t="shared" si="2"/>
        <v>HR</v>
      </c>
      <c r="D41" t="s">
        <v>106</v>
      </c>
      <c r="E41">
        <f t="shared" si="0"/>
        <v>1</v>
      </c>
      <c r="F41" s="14">
        <f t="shared" si="4"/>
        <v>0</v>
      </c>
    </row>
    <row r="42" spans="1:6" x14ac:dyDescent="0.25">
      <c r="A42" t="str">
        <f t="shared" si="1"/>
        <v>Hungary2</v>
      </c>
      <c r="B42" s="1" t="s">
        <v>40</v>
      </c>
      <c r="C42" t="str">
        <f t="shared" si="2"/>
        <v>HU</v>
      </c>
      <c r="D42" t="s">
        <v>107</v>
      </c>
      <c r="E42">
        <f t="shared" si="0"/>
        <v>2</v>
      </c>
      <c r="F42" s="14">
        <f t="shared" si="4"/>
        <v>1</v>
      </c>
    </row>
    <row r="43" spans="1:6" x14ac:dyDescent="0.25">
      <c r="A43" t="str">
        <f t="shared" si="1"/>
        <v>Hungary1</v>
      </c>
      <c r="B43" s="1" t="s">
        <v>41</v>
      </c>
      <c r="C43" t="str">
        <f t="shared" si="2"/>
        <v>HU</v>
      </c>
      <c r="D43" t="s">
        <v>107</v>
      </c>
      <c r="E43">
        <f t="shared" si="0"/>
        <v>1</v>
      </c>
      <c r="F43" s="14">
        <f t="shared" si="4"/>
        <v>0</v>
      </c>
    </row>
    <row r="44" spans="1:6" x14ac:dyDescent="0.25">
      <c r="A44" t="str">
        <f t="shared" si="1"/>
        <v>Italy0</v>
      </c>
      <c r="B44" s="9" t="s">
        <v>42</v>
      </c>
      <c r="C44" s="10" t="str">
        <f t="shared" si="2"/>
        <v>IB</v>
      </c>
      <c r="D44" s="10" t="s">
        <v>109</v>
      </c>
      <c r="E44" s="10">
        <v>0</v>
      </c>
      <c r="F44" s="19">
        <v>0</v>
      </c>
    </row>
    <row r="45" spans="1:6" x14ac:dyDescent="0.25">
      <c r="A45" t="str">
        <f t="shared" si="1"/>
        <v>Italy0</v>
      </c>
      <c r="B45" s="9" t="s">
        <v>43</v>
      </c>
      <c r="C45" s="10" t="str">
        <f t="shared" si="2"/>
        <v>IB</v>
      </c>
      <c r="D45" s="10" t="s">
        <v>109</v>
      </c>
      <c r="E45" s="10">
        <v>0</v>
      </c>
      <c r="F45" s="19">
        <v>0</v>
      </c>
    </row>
    <row r="46" spans="1:6" x14ac:dyDescent="0.25">
      <c r="A46" t="str">
        <f t="shared" si="1"/>
        <v>Italy0</v>
      </c>
      <c r="B46" s="9" t="s">
        <v>44</v>
      </c>
      <c r="C46" s="10" t="str">
        <f t="shared" si="2"/>
        <v>IB</v>
      </c>
      <c r="D46" s="10" t="s">
        <v>109</v>
      </c>
      <c r="E46" s="10">
        <v>0</v>
      </c>
      <c r="F46" s="19">
        <v>0</v>
      </c>
    </row>
    <row r="47" spans="1:6" x14ac:dyDescent="0.25">
      <c r="A47" t="str">
        <f t="shared" si="1"/>
        <v>Italy0</v>
      </c>
      <c r="B47" s="9" t="s">
        <v>45</v>
      </c>
      <c r="C47" s="10" t="str">
        <f t="shared" si="2"/>
        <v>IB</v>
      </c>
      <c r="D47" s="10" t="s">
        <v>109</v>
      </c>
      <c r="E47" s="10">
        <v>0</v>
      </c>
      <c r="F47" s="19">
        <v>0</v>
      </c>
    </row>
    <row r="48" spans="1:6" x14ac:dyDescent="0.25">
      <c r="A48" t="str">
        <f t="shared" si="1"/>
        <v>Ireland2</v>
      </c>
      <c r="B48" s="1" t="s">
        <v>46</v>
      </c>
      <c r="C48" t="str">
        <f t="shared" si="2"/>
        <v>IE</v>
      </c>
      <c r="D48" t="s">
        <v>108</v>
      </c>
      <c r="E48">
        <f t="shared" si="0"/>
        <v>2</v>
      </c>
      <c r="F48" s="14">
        <f>IF(E48=1,0,1)</f>
        <v>1</v>
      </c>
    </row>
    <row r="49" spans="1:6" x14ac:dyDescent="0.25">
      <c r="A49" t="str">
        <f t="shared" si="1"/>
        <v>Ireland1</v>
      </c>
      <c r="B49" s="1" t="s">
        <v>47</v>
      </c>
      <c r="C49" t="str">
        <f t="shared" si="2"/>
        <v>IE</v>
      </c>
      <c r="D49" t="s">
        <v>108</v>
      </c>
      <c r="E49">
        <f t="shared" si="0"/>
        <v>1</v>
      </c>
      <c r="F49" s="14">
        <f>IF(E49=1,0,1)</f>
        <v>0</v>
      </c>
    </row>
    <row r="50" spans="1:6" x14ac:dyDescent="0.25">
      <c r="A50" t="str">
        <f t="shared" si="1"/>
        <v>Italy2</v>
      </c>
      <c r="B50" s="1" t="s">
        <v>48</v>
      </c>
      <c r="C50" t="str">
        <f t="shared" si="2"/>
        <v>IT</v>
      </c>
      <c r="D50" t="s">
        <v>109</v>
      </c>
      <c r="E50">
        <f t="shared" si="0"/>
        <v>2</v>
      </c>
      <c r="F50" s="14">
        <f>IF(E50=1,0,1)</f>
        <v>1</v>
      </c>
    </row>
    <row r="51" spans="1:6" x14ac:dyDescent="0.25">
      <c r="A51" t="str">
        <f t="shared" si="1"/>
        <v>Italy1</v>
      </c>
      <c r="B51" s="9" t="s">
        <v>49</v>
      </c>
      <c r="C51" s="10" t="str">
        <f t="shared" si="2"/>
        <v>IT</v>
      </c>
      <c r="D51" s="10" t="s">
        <v>109</v>
      </c>
      <c r="E51" s="10">
        <v>1</v>
      </c>
      <c r="F51" s="16">
        <v>0</v>
      </c>
    </row>
    <row r="52" spans="1:6" x14ac:dyDescent="0.25">
      <c r="A52" t="str">
        <f t="shared" si="1"/>
        <v>Lithuania2</v>
      </c>
      <c r="B52" s="1" t="s">
        <v>50</v>
      </c>
      <c r="C52" t="str">
        <f t="shared" si="2"/>
        <v>LT</v>
      </c>
      <c r="D52" t="s">
        <v>110</v>
      </c>
      <c r="E52">
        <f t="shared" si="0"/>
        <v>2</v>
      </c>
      <c r="F52" s="14">
        <f t="shared" ref="F52:F60" si="5">IF(E52=1,0,1)</f>
        <v>1</v>
      </c>
    </row>
    <row r="53" spans="1:6" x14ac:dyDescent="0.25">
      <c r="A53" t="str">
        <f t="shared" si="1"/>
        <v>Lithuania1</v>
      </c>
      <c r="B53" s="1" t="s">
        <v>51</v>
      </c>
      <c r="C53" t="str">
        <f t="shared" si="2"/>
        <v>LT</v>
      </c>
      <c r="D53" t="s">
        <v>110</v>
      </c>
      <c r="E53">
        <f t="shared" si="0"/>
        <v>1</v>
      </c>
      <c r="F53" s="14">
        <f t="shared" si="5"/>
        <v>0</v>
      </c>
    </row>
    <row r="54" spans="1:6" x14ac:dyDescent="0.25">
      <c r="A54" t="str">
        <f t="shared" si="1"/>
        <v>Luxembourg2</v>
      </c>
      <c r="B54" s="1" t="s">
        <v>52</v>
      </c>
      <c r="C54" t="str">
        <f t="shared" si="2"/>
        <v>LU</v>
      </c>
      <c r="D54" t="s">
        <v>111</v>
      </c>
      <c r="E54">
        <f t="shared" si="0"/>
        <v>2</v>
      </c>
      <c r="F54" s="14">
        <f t="shared" si="5"/>
        <v>1</v>
      </c>
    </row>
    <row r="55" spans="1:6" x14ac:dyDescent="0.25">
      <c r="A55" t="str">
        <f t="shared" si="1"/>
        <v>Luxembourg1</v>
      </c>
      <c r="B55" s="1" t="s">
        <v>53</v>
      </c>
      <c r="C55" t="str">
        <f t="shared" si="2"/>
        <v>LU</v>
      </c>
      <c r="D55" t="s">
        <v>111</v>
      </c>
      <c r="E55">
        <f t="shared" si="0"/>
        <v>1</v>
      </c>
      <c r="F55" s="14">
        <f t="shared" si="5"/>
        <v>0</v>
      </c>
    </row>
    <row r="56" spans="1:6" x14ac:dyDescent="0.25">
      <c r="A56" t="str">
        <f t="shared" si="1"/>
        <v>Latvia2</v>
      </c>
      <c r="B56" s="1" t="s">
        <v>54</v>
      </c>
      <c r="C56" t="str">
        <f t="shared" si="2"/>
        <v>LV</v>
      </c>
      <c r="D56" t="s">
        <v>112</v>
      </c>
      <c r="E56">
        <f t="shared" si="0"/>
        <v>2</v>
      </c>
      <c r="F56" s="14">
        <f t="shared" si="5"/>
        <v>1</v>
      </c>
    </row>
    <row r="57" spans="1:6" x14ac:dyDescent="0.25">
      <c r="A57" t="str">
        <f t="shared" si="1"/>
        <v>Latvia1</v>
      </c>
      <c r="B57" s="1" t="s">
        <v>55</v>
      </c>
      <c r="C57" t="str">
        <f t="shared" si="2"/>
        <v>LV</v>
      </c>
      <c r="D57" t="s">
        <v>112</v>
      </c>
      <c r="E57">
        <f t="shared" si="0"/>
        <v>1</v>
      </c>
      <c r="F57" s="14">
        <f t="shared" si="5"/>
        <v>0</v>
      </c>
    </row>
    <row r="58" spans="1:6" x14ac:dyDescent="0.25">
      <c r="A58" t="str">
        <f t="shared" si="1"/>
        <v>Moldova2</v>
      </c>
      <c r="B58" s="1" t="s">
        <v>56</v>
      </c>
      <c r="C58" t="str">
        <f t="shared" si="2"/>
        <v>MD</v>
      </c>
      <c r="D58" t="s">
        <v>113</v>
      </c>
      <c r="E58">
        <f t="shared" si="0"/>
        <v>2</v>
      </c>
      <c r="F58" s="14">
        <f t="shared" si="5"/>
        <v>1</v>
      </c>
    </row>
    <row r="59" spans="1:6" x14ac:dyDescent="0.25">
      <c r="A59" t="str">
        <f t="shared" si="1"/>
        <v>North Macedonia2</v>
      </c>
      <c r="B59" s="1" t="s">
        <v>57</v>
      </c>
      <c r="C59" t="str">
        <f t="shared" si="2"/>
        <v>MK</v>
      </c>
      <c r="D59" t="s">
        <v>114</v>
      </c>
      <c r="E59">
        <f t="shared" si="0"/>
        <v>2</v>
      </c>
      <c r="F59" s="14">
        <f t="shared" si="5"/>
        <v>1</v>
      </c>
    </row>
    <row r="60" spans="1:6" x14ac:dyDescent="0.25">
      <c r="A60" t="str">
        <f t="shared" si="1"/>
        <v>Malta2</v>
      </c>
      <c r="B60" s="1" t="s">
        <v>58</v>
      </c>
      <c r="C60" t="str">
        <f t="shared" si="2"/>
        <v>MT</v>
      </c>
      <c r="D60" t="s">
        <v>115</v>
      </c>
      <c r="E60">
        <f t="shared" si="0"/>
        <v>2</v>
      </c>
      <c r="F60" s="14">
        <f t="shared" si="5"/>
        <v>1</v>
      </c>
    </row>
    <row r="61" spans="1:6" x14ac:dyDescent="0.25">
      <c r="A61" t="str">
        <f t="shared" si="1"/>
        <v>Northern Ireland1</v>
      </c>
      <c r="B61" s="1" t="s">
        <v>133</v>
      </c>
      <c r="C61" t="s">
        <v>132</v>
      </c>
      <c r="D61" t="s">
        <v>131</v>
      </c>
      <c r="E61">
        <v>1</v>
      </c>
      <c r="F61" s="14">
        <v>1</v>
      </c>
    </row>
    <row r="62" spans="1:6" x14ac:dyDescent="0.25">
      <c r="A62" t="str">
        <f t="shared" si="1"/>
        <v>Netherlands2</v>
      </c>
      <c r="B62" s="1" t="s">
        <v>59</v>
      </c>
      <c r="C62" t="str">
        <f t="shared" si="2"/>
        <v>NL</v>
      </c>
      <c r="D62" t="s">
        <v>116</v>
      </c>
      <c r="E62">
        <v>2</v>
      </c>
      <c r="F62" s="15">
        <v>0</v>
      </c>
    </row>
    <row r="63" spans="1:6" x14ac:dyDescent="0.25">
      <c r="A63" t="str">
        <f t="shared" si="1"/>
        <v>Netherlands1</v>
      </c>
      <c r="B63" s="9" t="s">
        <v>60</v>
      </c>
      <c r="C63" s="10" t="str">
        <f t="shared" si="2"/>
        <v>NL</v>
      </c>
      <c r="D63" s="10" t="s">
        <v>116</v>
      </c>
      <c r="E63" s="10">
        <v>1</v>
      </c>
      <c r="F63" s="16">
        <v>0</v>
      </c>
    </row>
    <row r="64" spans="1:6" x14ac:dyDescent="0.25">
      <c r="A64" t="str">
        <f t="shared" si="1"/>
        <v>Norway2</v>
      </c>
      <c r="B64" s="1" t="s">
        <v>61</v>
      </c>
      <c r="C64" t="str">
        <f t="shared" si="2"/>
        <v>NO</v>
      </c>
      <c r="D64" t="s">
        <v>117</v>
      </c>
      <c r="E64">
        <f t="shared" si="0"/>
        <v>2</v>
      </c>
      <c r="F64" s="14">
        <f>IF(E64=1,0,1)</f>
        <v>1</v>
      </c>
    </row>
    <row r="65" spans="1:6" x14ac:dyDescent="0.25">
      <c r="A65" t="str">
        <f t="shared" si="1"/>
        <v>Poland2</v>
      </c>
      <c r="B65" s="1" t="s">
        <v>62</v>
      </c>
      <c r="C65" t="str">
        <f t="shared" si="2"/>
        <v>PL</v>
      </c>
      <c r="D65" t="s">
        <v>118</v>
      </c>
      <c r="E65">
        <f t="shared" si="0"/>
        <v>2</v>
      </c>
      <c r="F65" s="14">
        <f>IF(E65=1,0,1)</f>
        <v>1</v>
      </c>
    </row>
    <row r="66" spans="1:6" x14ac:dyDescent="0.25">
      <c r="A66" t="str">
        <f t="shared" si="1"/>
        <v>Poland2</v>
      </c>
      <c r="B66" s="1" t="s">
        <v>63</v>
      </c>
      <c r="C66" t="str">
        <f t="shared" si="2"/>
        <v>PL</v>
      </c>
      <c r="D66" t="s">
        <v>118</v>
      </c>
      <c r="E66">
        <f t="shared" si="0"/>
        <v>2</v>
      </c>
      <c r="F66" s="14">
        <f>IF(E66=1,0,1)</f>
        <v>1</v>
      </c>
    </row>
    <row r="67" spans="1:6" x14ac:dyDescent="0.25">
      <c r="B67" s="1" t="s">
        <v>64</v>
      </c>
      <c r="C67" t="str">
        <f t="shared" si="2"/>
        <v>PL</v>
      </c>
      <c r="D67" t="s">
        <v>118</v>
      </c>
      <c r="E67">
        <v>1</v>
      </c>
      <c r="F67" s="14">
        <f>IF(E67=1,0,1)</f>
        <v>0</v>
      </c>
    </row>
    <row r="68" spans="1:6" x14ac:dyDescent="0.25">
      <c r="A68" t="str">
        <f t="shared" ref="A68:A88" si="6">_xlfn.CONCAT(D68,E68)</f>
        <v>Poland1</v>
      </c>
      <c r="B68" s="1" t="s">
        <v>65</v>
      </c>
      <c r="C68" t="str">
        <f t="shared" ref="C68:C88" si="7">LEFT(B68,2)</f>
        <v>PL</v>
      </c>
      <c r="D68" t="s">
        <v>118</v>
      </c>
      <c r="E68">
        <v>1</v>
      </c>
      <c r="F68" s="14">
        <f t="shared" ref="F68:F88" si="8">IF(E68=1,0,1)</f>
        <v>0</v>
      </c>
    </row>
    <row r="69" spans="1:6" x14ac:dyDescent="0.25">
      <c r="A69" t="str">
        <f t="shared" si="6"/>
        <v>Poland2</v>
      </c>
      <c r="B69" s="1" t="s">
        <v>66</v>
      </c>
      <c r="C69" t="str">
        <f t="shared" si="7"/>
        <v>PL</v>
      </c>
      <c r="D69" t="s">
        <v>118</v>
      </c>
      <c r="E69">
        <f t="shared" ref="E69:E88" si="9">IF(RIGHT(B69,1)="1",1,2)</f>
        <v>2</v>
      </c>
      <c r="F69" s="14">
        <f t="shared" si="8"/>
        <v>1</v>
      </c>
    </row>
    <row r="70" spans="1:6" x14ac:dyDescent="0.25">
      <c r="A70" t="str">
        <f t="shared" si="6"/>
        <v>Poland1</v>
      </c>
      <c r="B70" s="1" t="s">
        <v>67</v>
      </c>
      <c r="C70" t="str">
        <f t="shared" si="7"/>
        <v>PL</v>
      </c>
      <c r="D70" t="s">
        <v>118</v>
      </c>
      <c r="E70">
        <v>1</v>
      </c>
      <c r="F70" s="14">
        <f t="shared" si="8"/>
        <v>0</v>
      </c>
    </row>
    <row r="71" spans="1:6" x14ac:dyDescent="0.25">
      <c r="A71" t="str">
        <f t="shared" si="6"/>
        <v>Poland1</v>
      </c>
      <c r="B71" s="1" t="s">
        <v>68</v>
      </c>
      <c r="C71" t="str">
        <f t="shared" si="7"/>
        <v>PL</v>
      </c>
      <c r="D71" t="s">
        <v>118</v>
      </c>
      <c r="E71">
        <v>1</v>
      </c>
      <c r="F71" s="14">
        <f t="shared" si="8"/>
        <v>0</v>
      </c>
    </row>
    <row r="72" spans="1:6" x14ac:dyDescent="0.25">
      <c r="A72" t="str">
        <f t="shared" si="6"/>
        <v>Portugal2</v>
      </c>
      <c r="B72" s="1" t="s">
        <v>69</v>
      </c>
      <c r="C72" t="str">
        <f t="shared" si="7"/>
        <v>PT</v>
      </c>
      <c r="D72" t="s">
        <v>119</v>
      </c>
      <c r="E72">
        <f t="shared" si="9"/>
        <v>2</v>
      </c>
      <c r="F72" s="14">
        <f t="shared" si="8"/>
        <v>1</v>
      </c>
    </row>
    <row r="73" spans="1:6" x14ac:dyDescent="0.25">
      <c r="A73" t="str">
        <f t="shared" si="6"/>
        <v>Portugal1</v>
      </c>
      <c r="B73" s="1" t="s">
        <v>70</v>
      </c>
      <c r="C73" t="str">
        <f t="shared" si="7"/>
        <v>PT</v>
      </c>
      <c r="D73" t="s">
        <v>119</v>
      </c>
      <c r="E73">
        <f t="shared" si="9"/>
        <v>1</v>
      </c>
      <c r="F73" s="14">
        <f t="shared" si="8"/>
        <v>0</v>
      </c>
    </row>
    <row r="74" spans="1:6" x14ac:dyDescent="0.25">
      <c r="A74" t="str">
        <f t="shared" si="6"/>
        <v>Romania2</v>
      </c>
      <c r="B74" s="1" t="s">
        <v>71</v>
      </c>
      <c r="C74" t="str">
        <f t="shared" si="7"/>
        <v>RO</v>
      </c>
      <c r="D74" t="s">
        <v>120</v>
      </c>
      <c r="E74">
        <f t="shared" si="9"/>
        <v>2</v>
      </c>
      <c r="F74" s="14">
        <f t="shared" si="8"/>
        <v>1</v>
      </c>
    </row>
    <row r="75" spans="1:6" x14ac:dyDescent="0.25">
      <c r="A75" t="str">
        <f t="shared" si="6"/>
        <v>Romania1</v>
      </c>
      <c r="B75" s="1" t="s">
        <v>72</v>
      </c>
      <c r="C75" t="str">
        <f t="shared" si="7"/>
        <v>RO</v>
      </c>
      <c r="D75" t="s">
        <v>120</v>
      </c>
      <c r="E75">
        <f t="shared" si="9"/>
        <v>1</v>
      </c>
      <c r="F75" s="14">
        <f t="shared" si="8"/>
        <v>0</v>
      </c>
    </row>
    <row r="76" spans="1:6" x14ac:dyDescent="0.25">
      <c r="A76" t="str">
        <f t="shared" si="6"/>
        <v>Serbia2</v>
      </c>
      <c r="B76" s="1" t="s">
        <v>73</v>
      </c>
      <c r="C76" t="str">
        <f t="shared" si="7"/>
        <v>RS</v>
      </c>
      <c r="D76" t="s">
        <v>121</v>
      </c>
      <c r="E76">
        <f t="shared" si="9"/>
        <v>2</v>
      </c>
      <c r="F76" s="14">
        <f t="shared" si="8"/>
        <v>1</v>
      </c>
    </row>
    <row r="77" spans="1:6" x14ac:dyDescent="0.25">
      <c r="A77" t="str">
        <f t="shared" si="6"/>
        <v>Sweden2</v>
      </c>
      <c r="B77" s="1" t="s">
        <v>74</v>
      </c>
      <c r="C77" t="str">
        <f t="shared" si="7"/>
        <v>SE</v>
      </c>
      <c r="D77" t="s">
        <v>122</v>
      </c>
      <c r="E77">
        <f t="shared" si="9"/>
        <v>2</v>
      </c>
      <c r="F77" s="14">
        <f t="shared" si="8"/>
        <v>1</v>
      </c>
    </row>
    <row r="78" spans="1:6" x14ac:dyDescent="0.25">
      <c r="A78" t="str">
        <f t="shared" si="6"/>
        <v>Sweden1</v>
      </c>
      <c r="B78" s="1" t="s">
        <v>75</v>
      </c>
      <c r="C78" t="str">
        <f t="shared" si="7"/>
        <v>SE</v>
      </c>
      <c r="D78" t="s">
        <v>122</v>
      </c>
      <c r="E78">
        <f t="shared" si="9"/>
        <v>1</v>
      </c>
      <c r="F78" s="14">
        <f t="shared" si="8"/>
        <v>0</v>
      </c>
    </row>
    <row r="79" spans="1:6" x14ac:dyDescent="0.25">
      <c r="A79" t="str">
        <f t="shared" si="6"/>
        <v>Slovenia2</v>
      </c>
      <c r="B79" s="1" t="s">
        <v>76</v>
      </c>
      <c r="C79" t="str">
        <f t="shared" si="7"/>
        <v>SI</v>
      </c>
      <c r="D79" t="s">
        <v>123</v>
      </c>
      <c r="E79">
        <f t="shared" si="9"/>
        <v>2</v>
      </c>
      <c r="F79" s="14">
        <f t="shared" si="8"/>
        <v>1</v>
      </c>
    </row>
    <row r="80" spans="1:6" x14ac:dyDescent="0.25">
      <c r="A80" t="str">
        <f t="shared" si="6"/>
        <v>Slovenia1</v>
      </c>
      <c r="B80" s="1" t="s">
        <v>77</v>
      </c>
      <c r="C80" t="str">
        <f t="shared" si="7"/>
        <v>SI</v>
      </c>
      <c r="D80" t="s">
        <v>123</v>
      </c>
      <c r="E80">
        <f t="shared" si="9"/>
        <v>1</v>
      </c>
      <c r="F80" s="14">
        <f t="shared" si="8"/>
        <v>0</v>
      </c>
    </row>
    <row r="81" spans="1:6" x14ac:dyDescent="0.25">
      <c r="A81" t="str">
        <f t="shared" si="6"/>
        <v>Slovakia2</v>
      </c>
      <c r="B81" s="1" t="s">
        <v>78</v>
      </c>
      <c r="C81" t="str">
        <f t="shared" si="7"/>
        <v>SK</v>
      </c>
      <c r="D81" t="s">
        <v>124</v>
      </c>
      <c r="E81">
        <v>2</v>
      </c>
      <c r="F81" s="15">
        <v>0</v>
      </c>
    </row>
    <row r="82" spans="1:6" x14ac:dyDescent="0.25">
      <c r="A82" t="str">
        <f t="shared" si="6"/>
        <v>Slovakia1</v>
      </c>
      <c r="B82" s="1" t="s">
        <v>79</v>
      </c>
      <c r="C82" t="str">
        <f t="shared" si="7"/>
        <v>SK</v>
      </c>
      <c r="D82" t="s">
        <v>124</v>
      </c>
      <c r="E82">
        <f t="shared" si="9"/>
        <v>1</v>
      </c>
      <c r="F82" s="14">
        <f t="shared" si="8"/>
        <v>0</v>
      </c>
    </row>
    <row r="83" spans="1:6" x14ac:dyDescent="0.25">
      <c r="A83" t="str">
        <f t="shared" si="6"/>
        <v>Slovakia2</v>
      </c>
      <c r="B83" s="1" t="s">
        <v>80</v>
      </c>
      <c r="C83" t="str">
        <f t="shared" si="7"/>
        <v>SK</v>
      </c>
      <c r="D83" t="s">
        <v>124</v>
      </c>
      <c r="E83">
        <f t="shared" si="9"/>
        <v>2</v>
      </c>
      <c r="F83" s="14">
        <f t="shared" si="8"/>
        <v>1</v>
      </c>
    </row>
    <row r="84" spans="1:6" x14ac:dyDescent="0.25">
      <c r="A84" t="str">
        <f t="shared" si="6"/>
        <v>Slovakia1</v>
      </c>
      <c r="B84" s="1" t="s">
        <v>81</v>
      </c>
      <c r="C84" t="str">
        <f t="shared" si="7"/>
        <v>SK</v>
      </c>
      <c r="D84" t="s">
        <v>124</v>
      </c>
      <c r="E84">
        <f t="shared" si="9"/>
        <v>1</v>
      </c>
      <c r="F84" s="14">
        <f t="shared" si="8"/>
        <v>0</v>
      </c>
    </row>
    <row r="85" spans="1:6" x14ac:dyDescent="0.25">
      <c r="A85" t="str">
        <f t="shared" si="6"/>
        <v>United Kingdom2</v>
      </c>
      <c r="B85" s="1" t="s">
        <v>82</v>
      </c>
      <c r="C85" t="str">
        <f t="shared" si="7"/>
        <v>UK</v>
      </c>
      <c r="D85" t="s">
        <v>125</v>
      </c>
      <c r="E85">
        <f t="shared" si="9"/>
        <v>2</v>
      </c>
      <c r="F85" s="14">
        <f t="shared" si="8"/>
        <v>1</v>
      </c>
    </row>
    <row r="86" spans="1:6" x14ac:dyDescent="0.25">
      <c r="A86" t="str">
        <f t="shared" si="6"/>
        <v>United Kingdom2</v>
      </c>
      <c r="B86" s="1" t="s">
        <v>83</v>
      </c>
      <c r="C86" t="str">
        <f t="shared" si="7"/>
        <v>UK</v>
      </c>
      <c r="D86" t="s">
        <v>125</v>
      </c>
      <c r="E86">
        <f t="shared" si="9"/>
        <v>2</v>
      </c>
      <c r="F86" s="14">
        <f t="shared" si="8"/>
        <v>1</v>
      </c>
    </row>
    <row r="87" spans="1:6" x14ac:dyDescent="0.25">
      <c r="A87" t="str">
        <f t="shared" si="6"/>
        <v>United Kingdom1</v>
      </c>
      <c r="B87" s="1" t="s">
        <v>84</v>
      </c>
      <c r="C87" t="str">
        <f t="shared" si="7"/>
        <v>UK</v>
      </c>
      <c r="D87" t="s">
        <v>125</v>
      </c>
      <c r="E87">
        <f t="shared" si="9"/>
        <v>1</v>
      </c>
      <c r="F87" s="14">
        <f t="shared" si="8"/>
        <v>0</v>
      </c>
    </row>
    <row r="88" spans="1:6" x14ac:dyDescent="0.25">
      <c r="A88" t="str">
        <f t="shared" si="6"/>
        <v>Incomplete or invalid code2</v>
      </c>
      <c r="B88" s="1" t="s">
        <v>85</v>
      </c>
      <c r="C88" t="str">
        <f t="shared" si="7"/>
        <v>Y-</v>
      </c>
      <c r="D88" t="s">
        <v>126</v>
      </c>
      <c r="E88">
        <f t="shared" si="9"/>
        <v>2</v>
      </c>
      <c r="F88" s="14">
        <f t="shared" si="8"/>
        <v>1</v>
      </c>
    </row>
  </sheetData>
  <autoFilter ref="A1:F88" xr:uid="{73C6629D-E995-47EC-BD95-E59D8C2357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3CC2-A04E-4B80-ACF5-145B35597FAD}">
  <dimension ref="A1:H145"/>
  <sheetViews>
    <sheetView workbookViewId="0">
      <selection sqref="A1:G145"/>
    </sheetView>
  </sheetViews>
  <sheetFormatPr defaultRowHeight="15" x14ac:dyDescent="0.25"/>
  <cols>
    <col min="3" max="3" width="12.140625" bestFit="1" customWidth="1"/>
    <col min="4" max="4" width="12.140625" customWidth="1"/>
    <col min="7" max="7" width="11.140625" bestFit="1" customWidth="1"/>
  </cols>
  <sheetData>
    <row r="1" spans="1:8" x14ac:dyDescent="0.25">
      <c r="B1" s="2" t="s">
        <v>87</v>
      </c>
      <c r="C1" t="s">
        <v>134</v>
      </c>
      <c r="D1" t="s">
        <v>86</v>
      </c>
      <c r="E1" s="2" t="s">
        <v>127</v>
      </c>
      <c r="F1" s="2" t="s">
        <v>91</v>
      </c>
      <c r="G1" s="2" t="s">
        <v>153</v>
      </c>
      <c r="H1" s="2" t="s">
        <v>128</v>
      </c>
    </row>
    <row r="2" spans="1:8" x14ac:dyDescent="0.25">
      <c r="A2" t="str">
        <f>_xlfn.CONCAT(D2,E2)</f>
        <v>ATh2Z12030</v>
      </c>
      <c r="B2" t="s">
        <v>93</v>
      </c>
      <c r="C2" t="s">
        <v>135</v>
      </c>
      <c r="D2" t="str">
        <f>VLOOKUP(_xlfn.CONCAT(B2,F2), nodal_split_meta_data!A:B,2,FALSE)</f>
        <v>ATh2Z1</v>
      </c>
      <c r="E2">
        <v>2030</v>
      </c>
      <c r="F2">
        <v>1</v>
      </c>
      <c r="G2">
        <f>COUNTIFS(nodal_split_meta_data!A:A,_xlfn.CONCAT('Data Collection'!B2,'Data Collection'!F2))</f>
        <v>1</v>
      </c>
      <c r="H2">
        <v>0.1</v>
      </c>
    </row>
    <row r="3" spans="1:8" x14ac:dyDescent="0.25">
      <c r="A3" t="str">
        <f t="shared" ref="A3:A66" si="0">_xlfn.CONCAT(D3,E3)</f>
        <v>ATh22030</v>
      </c>
      <c r="B3" t="s">
        <v>93</v>
      </c>
      <c r="C3" t="s">
        <v>135</v>
      </c>
      <c r="D3" t="str">
        <f>VLOOKUP(_xlfn.CONCAT(B3,F3), nodal_split_meta_data!A:B,2,FALSE)</f>
        <v>ATh2</v>
      </c>
      <c r="E3">
        <v>2030</v>
      </c>
      <c r="F3">
        <v>2</v>
      </c>
      <c r="G3">
        <f>COUNTIFS(nodal_split_meta_data!A:A,_xlfn.CONCAT('Data Collection'!B3,'Data Collection'!F3))</f>
        <v>1</v>
      </c>
      <c r="H3">
        <v>0.9</v>
      </c>
    </row>
    <row r="4" spans="1:8" x14ac:dyDescent="0.25">
      <c r="A4" t="str">
        <f t="shared" si="0"/>
        <v>ATh2Z12035</v>
      </c>
      <c r="B4" t="s">
        <v>93</v>
      </c>
      <c r="C4" t="s">
        <v>135</v>
      </c>
      <c r="D4" t="str">
        <f>VLOOKUP(_xlfn.CONCAT(B4,F4), nodal_split_meta_data!A:B,2,FALSE)</f>
        <v>ATh2Z1</v>
      </c>
      <c r="E4">
        <v>2035</v>
      </c>
      <c r="F4">
        <v>1</v>
      </c>
      <c r="G4">
        <f>COUNTIFS(nodal_split_meta_data!A:A,_xlfn.CONCAT('Data Collection'!B4,'Data Collection'!F4))</f>
        <v>1</v>
      </c>
      <c r="H4">
        <v>0.1</v>
      </c>
    </row>
    <row r="5" spans="1:8" x14ac:dyDescent="0.25">
      <c r="A5" t="str">
        <f t="shared" si="0"/>
        <v>ATh22035</v>
      </c>
      <c r="B5" t="s">
        <v>93</v>
      </c>
      <c r="C5" t="s">
        <v>135</v>
      </c>
      <c r="D5" t="str">
        <f>VLOOKUP(_xlfn.CONCAT(B5,F5), nodal_split_meta_data!A:B,2,FALSE)</f>
        <v>ATh2</v>
      </c>
      <c r="E5">
        <v>2035</v>
      </c>
      <c r="F5">
        <v>2</v>
      </c>
      <c r="G5">
        <f>COUNTIFS(nodal_split_meta_data!A:A,_xlfn.CONCAT('Data Collection'!B5,'Data Collection'!F5))</f>
        <v>1</v>
      </c>
      <c r="H5">
        <v>0.9</v>
      </c>
    </row>
    <row r="6" spans="1:8" x14ac:dyDescent="0.25">
      <c r="A6" t="str">
        <f t="shared" si="0"/>
        <v>ATh2Z12040</v>
      </c>
      <c r="B6" t="s">
        <v>93</v>
      </c>
      <c r="C6" t="s">
        <v>135</v>
      </c>
      <c r="D6" t="str">
        <f>VLOOKUP(_xlfn.CONCAT(B6,F6), nodal_split_meta_data!A:B,2,FALSE)</f>
        <v>ATh2Z1</v>
      </c>
      <c r="E6">
        <v>2040</v>
      </c>
      <c r="F6">
        <v>1</v>
      </c>
      <c r="G6">
        <f>COUNTIFS(nodal_split_meta_data!A:A,_xlfn.CONCAT('Data Collection'!B6,'Data Collection'!F6))</f>
        <v>1</v>
      </c>
      <c r="H6">
        <v>0.1</v>
      </c>
    </row>
    <row r="7" spans="1:8" x14ac:dyDescent="0.25">
      <c r="A7" t="str">
        <f t="shared" si="0"/>
        <v>ATh22040</v>
      </c>
      <c r="B7" t="s">
        <v>93</v>
      </c>
      <c r="C7" t="s">
        <v>135</v>
      </c>
      <c r="D7" t="str">
        <f>VLOOKUP(_xlfn.CONCAT(B7,F7), nodal_split_meta_data!A:B,2,FALSE)</f>
        <v>ATh2</v>
      </c>
      <c r="E7">
        <v>2040</v>
      </c>
      <c r="F7">
        <v>2</v>
      </c>
      <c r="G7">
        <f>COUNTIFS(nodal_split_meta_data!A:A,_xlfn.CONCAT('Data Collection'!B7,'Data Collection'!F7))</f>
        <v>1</v>
      </c>
      <c r="H7">
        <v>0.9</v>
      </c>
    </row>
    <row r="8" spans="1:8" x14ac:dyDescent="0.25">
      <c r="A8" t="str">
        <f t="shared" si="0"/>
        <v>ATh2Z12050</v>
      </c>
      <c r="B8" t="s">
        <v>93</v>
      </c>
      <c r="C8" t="s">
        <v>135</v>
      </c>
      <c r="D8" t="str">
        <f>VLOOKUP(_xlfn.CONCAT(B8,F8), nodal_split_meta_data!A:B,2,FALSE)</f>
        <v>ATh2Z1</v>
      </c>
      <c r="E8">
        <v>2050</v>
      </c>
      <c r="F8">
        <v>1</v>
      </c>
      <c r="G8">
        <f>COUNTIFS(nodal_split_meta_data!A:A,_xlfn.CONCAT('Data Collection'!B8,'Data Collection'!F8))</f>
        <v>1</v>
      </c>
      <c r="H8">
        <v>0.1</v>
      </c>
    </row>
    <row r="9" spans="1:8" x14ac:dyDescent="0.25">
      <c r="A9" t="str">
        <f t="shared" si="0"/>
        <v>ATh22050</v>
      </c>
      <c r="B9" t="s">
        <v>93</v>
      </c>
      <c r="C9" t="s">
        <v>135</v>
      </c>
      <c r="D9" t="str">
        <f>VLOOKUP(_xlfn.CONCAT(B9,F9), nodal_split_meta_data!A:B,2,FALSE)</f>
        <v>ATh2</v>
      </c>
      <c r="E9">
        <v>2050</v>
      </c>
      <c r="F9">
        <v>2</v>
      </c>
      <c r="G9">
        <f>COUNTIFS(nodal_split_meta_data!A:A,_xlfn.CONCAT('Data Collection'!B9,'Data Collection'!F9))</f>
        <v>1</v>
      </c>
      <c r="H9">
        <v>0.9</v>
      </c>
    </row>
    <row r="10" spans="1:8" x14ac:dyDescent="0.25">
      <c r="A10" t="str">
        <f t="shared" si="0"/>
        <v>BEh2Z12030</v>
      </c>
      <c r="B10" t="s">
        <v>95</v>
      </c>
      <c r="C10" t="s">
        <v>136</v>
      </c>
      <c r="D10" t="str">
        <f>VLOOKUP(_xlfn.CONCAT(B10,F10), nodal_split_meta_data!A:B,2,FALSE)</f>
        <v>BEh2Z1</v>
      </c>
      <c r="E10">
        <v>2030</v>
      </c>
      <c r="F10">
        <v>1</v>
      </c>
      <c r="G10">
        <f>COUNTIFS(nodal_split_meta_data!A:A,_xlfn.CONCAT('Data Collection'!B10,'Data Collection'!F10))</f>
        <v>1</v>
      </c>
      <c r="H10">
        <v>0</v>
      </c>
    </row>
    <row r="11" spans="1:8" x14ac:dyDescent="0.25">
      <c r="A11" t="str">
        <f t="shared" si="0"/>
        <v>BEh22030</v>
      </c>
      <c r="B11" t="s">
        <v>95</v>
      </c>
      <c r="C11" t="s">
        <v>136</v>
      </c>
      <c r="D11" t="str">
        <f>VLOOKUP(_xlfn.CONCAT(B11,F11), nodal_split_meta_data!A:B,2,FALSE)</f>
        <v>BEh2</v>
      </c>
      <c r="E11">
        <v>2030</v>
      </c>
      <c r="F11">
        <v>2</v>
      </c>
      <c r="G11">
        <f>COUNTIFS(nodal_split_meta_data!A:A,_xlfn.CONCAT('Data Collection'!B11,'Data Collection'!F11))</f>
        <v>2</v>
      </c>
      <c r="H11">
        <v>1</v>
      </c>
    </row>
    <row r="12" spans="1:8" x14ac:dyDescent="0.25">
      <c r="A12" t="str">
        <f t="shared" si="0"/>
        <v>BEh2Z12035</v>
      </c>
      <c r="B12" t="s">
        <v>95</v>
      </c>
      <c r="C12" t="s">
        <v>136</v>
      </c>
      <c r="D12" t="str">
        <f>VLOOKUP(_xlfn.CONCAT(B12,F12), nodal_split_meta_data!A:B,2,FALSE)</f>
        <v>BEh2Z1</v>
      </c>
      <c r="E12">
        <v>2035</v>
      </c>
      <c r="F12">
        <v>1</v>
      </c>
      <c r="G12">
        <f>COUNTIFS(nodal_split_meta_data!A:A,_xlfn.CONCAT('Data Collection'!B12,'Data Collection'!F12))</f>
        <v>1</v>
      </c>
      <c r="H12">
        <v>0</v>
      </c>
    </row>
    <row r="13" spans="1:8" x14ac:dyDescent="0.25">
      <c r="A13" t="str">
        <f t="shared" si="0"/>
        <v>BEh22035</v>
      </c>
      <c r="B13" t="s">
        <v>95</v>
      </c>
      <c r="C13" t="s">
        <v>136</v>
      </c>
      <c r="D13" t="str">
        <f>VLOOKUP(_xlfn.CONCAT(B13,F13), nodal_split_meta_data!A:B,2,FALSE)</f>
        <v>BEh2</v>
      </c>
      <c r="E13">
        <v>2035</v>
      </c>
      <c r="F13">
        <v>2</v>
      </c>
      <c r="G13">
        <f>COUNTIFS(nodal_split_meta_data!A:A,_xlfn.CONCAT('Data Collection'!B13,'Data Collection'!F13))</f>
        <v>2</v>
      </c>
      <c r="H13">
        <v>1</v>
      </c>
    </row>
    <row r="14" spans="1:8" x14ac:dyDescent="0.25">
      <c r="A14" t="str">
        <f t="shared" si="0"/>
        <v>BEh2Z12040</v>
      </c>
      <c r="B14" t="s">
        <v>95</v>
      </c>
      <c r="C14" t="s">
        <v>136</v>
      </c>
      <c r="D14" t="str">
        <f>VLOOKUP(_xlfn.CONCAT(B14,F14), nodal_split_meta_data!A:B,2,FALSE)</f>
        <v>BEh2Z1</v>
      </c>
      <c r="E14">
        <v>2040</v>
      </c>
      <c r="F14">
        <v>1</v>
      </c>
      <c r="G14">
        <f>COUNTIFS(nodal_split_meta_data!A:A,_xlfn.CONCAT('Data Collection'!B14,'Data Collection'!F14))</f>
        <v>1</v>
      </c>
      <c r="H14">
        <v>0</v>
      </c>
    </row>
    <row r="15" spans="1:8" x14ac:dyDescent="0.25">
      <c r="A15" t="str">
        <f t="shared" si="0"/>
        <v>BEh22040</v>
      </c>
      <c r="B15" t="s">
        <v>95</v>
      </c>
      <c r="C15" t="s">
        <v>136</v>
      </c>
      <c r="D15" t="str">
        <f>VLOOKUP(_xlfn.CONCAT(B15,F15), nodal_split_meta_data!A:B,2,FALSE)</f>
        <v>BEh2</v>
      </c>
      <c r="E15">
        <v>2040</v>
      </c>
      <c r="F15">
        <v>2</v>
      </c>
      <c r="G15">
        <f>COUNTIFS(nodal_split_meta_data!A:A,_xlfn.CONCAT('Data Collection'!B15,'Data Collection'!F15))</f>
        <v>2</v>
      </c>
      <c r="H15">
        <v>1</v>
      </c>
    </row>
    <row r="16" spans="1:8" x14ac:dyDescent="0.25">
      <c r="A16" t="str">
        <f t="shared" si="0"/>
        <v>BEh2Z12050</v>
      </c>
      <c r="B16" t="s">
        <v>95</v>
      </c>
      <c r="C16" t="s">
        <v>136</v>
      </c>
      <c r="D16" t="str">
        <f>VLOOKUP(_xlfn.CONCAT(B16,F16), nodal_split_meta_data!A:B,2,FALSE)</f>
        <v>BEh2Z1</v>
      </c>
      <c r="E16">
        <v>2050</v>
      </c>
      <c r="F16">
        <v>1</v>
      </c>
      <c r="G16">
        <f>COUNTIFS(nodal_split_meta_data!A:A,_xlfn.CONCAT('Data Collection'!B16,'Data Collection'!F16))</f>
        <v>1</v>
      </c>
      <c r="H16">
        <v>0</v>
      </c>
    </row>
    <row r="17" spans="1:8" x14ac:dyDescent="0.25">
      <c r="A17" t="str">
        <f t="shared" si="0"/>
        <v>BEh22050</v>
      </c>
      <c r="B17" t="s">
        <v>95</v>
      </c>
      <c r="C17" t="s">
        <v>136</v>
      </c>
      <c r="D17" t="str">
        <f>VLOOKUP(_xlfn.CONCAT(B17,F17), nodal_split_meta_data!A:B,2,FALSE)</f>
        <v>BEh2</v>
      </c>
      <c r="E17">
        <v>2050</v>
      </c>
      <c r="F17">
        <v>2</v>
      </c>
      <c r="G17">
        <f>COUNTIFS(nodal_split_meta_data!A:A,_xlfn.CONCAT('Data Collection'!B17,'Data Collection'!F17))</f>
        <v>2</v>
      </c>
      <c r="H17">
        <v>1</v>
      </c>
    </row>
    <row r="18" spans="1:8" x14ac:dyDescent="0.25">
      <c r="A18" t="str">
        <f t="shared" si="0"/>
        <v>CZh2Z12030</v>
      </c>
      <c r="B18" t="s">
        <v>129</v>
      </c>
      <c r="C18" t="s">
        <v>137</v>
      </c>
      <c r="D18" t="str">
        <f>VLOOKUP(_xlfn.CONCAT(B18,F18), nodal_split_meta_data!A:B,2,FALSE)</f>
        <v>CZh2Z1</v>
      </c>
      <c r="E18">
        <v>2030</v>
      </c>
      <c r="F18">
        <v>1</v>
      </c>
      <c r="G18">
        <f>COUNTIFS(nodal_split_meta_data!A:A,_xlfn.CONCAT('Data Collection'!B18,'Data Collection'!F18))</f>
        <v>1</v>
      </c>
      <c r="H18">
        <v>0.1</v>
      </c>
    </row>
    <row r="19" spans="1:8" x14ac:dyDescent="0.25">
      <c r="A19" t="str">
        <f t="shared" si="0"/>
        <v>CZh22030</v>
      </c>
      <c r="B19" t="s">
        <v>129</v>
      </c>
      <c r="C19" t="s">
        <v>137</v>
      </c>
      <c r="D19" t="str">
        <f>VLOOKUP(_xlfn.CONCAT(B19,F19), nodal_split_meta_data!A:B,2,FALSE)</f>
        <v>CZh2</v>
      </c>
      <c r="E19">
        <v>2030</v>
      </c>
      <c r="F19">
        <v>2</v>
      </c>
      <c r="G19">
        <f>COUNTIFS(nodal_split_meta_data!A:A,_xlfn.CONCAT('Data Collection'!B19,'Data Collection'!F19))</f>
        <v>1</v>
      </c>
      <c r="H19">
        <v>0.9</v>
      </c>
    </row>
    <row r="20" spans="1:8" x14ac:dyDescent="0.25">
      <c r="A20" t="str">
        <f t="shared" si="0"/>
        <v>CZh2Z12035</v>
      </c>
      <c r="B20" t="s">
        <v>129</v>
      </c>
      <c r="C20" t="s">
        <v>137</v>
      </c>
      <c r="D20" t="str">
        <f>VLOOKUP(_xlfn.CONCAT(B20,F20), nodal_split_meta_data!A:B,2,FALSE)</f>
        <v>CZh2Z1</v>
      </c>
      <c r="E20">
        <v>2035</v>
      </c>
      <c r="F20">
        <v>1</v>
      </c>
      <c r="G20">
        <f>COUNTIFS(nodal_split_meta_data!A:A,_xlfn.CONCAT('Data Collection'!B20,'Data Collection'!F20))</f>
        <v>1</v>
      </c>
      <c r="H20">
        <v>0.1</v>
      </c>
    </row>
    <row r="21" spans="1:8" x14ac:dyDescent="0.25">
      <c r="A21" t="str">
        <f t="shared" si="0"/>
        <v>CZh22035</v>
      </c>
      <c r="B21" t="s">
        <v>129</v>
      </c>
      <c r="C21" t="s">
        <v>137</v>
      </c>
      <c r="D21" t="str">
        <f>VLOOKUP(_xlfn.CONCAT(B21,F21), nodal_split_meta_data!A:B,2,FALSE)</f>
        <v>CZh2</v>
      </c>
      <c r="E21">
        <v>2035</v>
      </c>
      <c r="F21">
        <v>2</v>
      </c>
      <c r="G21">
        <f>COUNTIFS(nodal_split_meta_data!A:A,_xlfn.CONCAT('Data Collection'!B21,'Data Collection'!F21))</f>
        <v>1</v>
      </c>
      <c r="H21">
        <v>0.9</v>
      </c>
    </row>
    <row r="22" spans="1:8" x14ac:dyDescent="0.25">
      <c r="A22" t="str">
        <f t="shared" si="0"/>
        <v>CZh2Z12040</v>
      </c>
      <c r="B22" t="s">
        <v>129</v>
      </c>
      <c r="C22" t="s">
        <v>137</v>
      </c>
      <c r="D22" t="str">
        <f>VLOOKUP(_xlfn.CONCAT(B22,F22), nodal_split_meta_data!A:B,2,FALSE)</f>
        <v>CZh2Z1</v>
      </c>
      <c r="E22">
        <v>2040</v>
      </c>
      <c r="F22">
        <v>1</v>
      </c>
      <c r="G22">
        <f>COUNTIFS(nodal_split_meta_data!A:A,_xlfn.CONCAT('Data Collection'!B22,'Data Collection'!F22))</f>
        <v>1</v>
      </c>
      <c r="H22">
        <v>0.1</v>
      </c>
    </row>
    <row r="23" spans="1:8" x14ac:dyDescent="0.25">
      <c r="A23" t="str">
        <f t="shared" si="0"/>
        <v>CZh22040</v>
      </c>
      <c r="B23" t="s">
        <v>129</v>
      </c>
      <c r="C23" t="s">
        <v>137</v>
      </c>
      <c r="D23" t="str">
        <f>VLOOKUP(_xlfn.CONCAT(B23,F23), nodal_split_meta_data!A:B,2,FALSE)</f>
        <v>CZh2</v>
      </c>
      <c r="E23">
        <v>2040</v>
      </c>
      <c r="F23">
        <v>2</v>
      </c>
      <c r="G23">
        <f>COUNTIFS(nodal_split_meta_data!A:A,_xlfn.CONCAT('Data Collection'!B23,'Data Collection'!F23))</f>
        <v>1</v>
      </c>
      <c r="H23">
        <v>0.9</v>
      </c>
    </row>
    <row r="24" spans="1:8" x14ac:dyDescent="0.25">
      <c r="A24" t="str">
        <f t="shared" si="0"/>
        <v>CZh2Z12050</v>
      </c>
      <c r="B24" t="s">
        <v>129</v>
      </c>
      <c r="C24" t="s">
        <v>137</v>
      </c>
      <c r="D24" t="str">
        <f>VLOOKUP(_xlfn.CONCAT(B24,F24), nodal_split_meta_data!A:B,2,FALSE)</f>
        <v>CZh2Z1</v>
      </c>
      <c r="E24">
        <v>2050</v>
      </c>
      <c r="F24">
        <v>1</v>
      </c>
      <c r="G24">
        <f>COUNTIFS(nodal_split_meta_data!A:A,_xlfn.CONCAT('Data Collection'!B24,'Data Collection'!F24))</f>
        <v>1</v>
      </c>
      <c r="H24">
        <v>0.1</v>
      </c>
    </row>
    <row r="25" spans="1:8" x14ac:dyDescent="0.25">
      <c r="A25" t="str">
        <f t="shared" si="0"/>
        <v>CZh22050</v>
      </c>
      <c r="B25" t="s">
        <v>129</v>
      </c>
      <c r="C25" t="s">
        <v>137</v>
      </c>
      <c r="D25" t="str">
        <f>VLOOKUP(_xlfn.CONCAT(B25,F25), nodal_split_meta_data!A:B,2,FALSE)</f>
        <v>CZh2</v>
      </c>
      <c r="E25">
        <v>2050</v>
      </c>
      <c r="F25">
        <v>2</v>
      </c>
      <c r="G25">
        <f>COUNTIFS(nodal_split_meta_data!A:A,_xlfn.CONCAT('Data Collection'!B25,'Data Collection'!F25))</f>
        <v>1</v>
      </c>
      <c r="H25">
        <v>0.9</v>
      </c>
    </row>
    <row r="26" spans="1:8" x14ac:dyDescent="0.25">
      <c r="A26" t="str">
        <f t="shared" si="0"/>
        <v>DEh2Z1b2030</v>
      </c>
      <c r="B26" t="s">
        <v>99</v>
      </c>
      <c r="C26" t="s">
        <v>138</v>
      </c>
      <c r="D26" t="str">
        <f>VLOOKUP(_xlfn.CONCAT(B26,F26), nodal_split_meta_data!A:B,2,FALSE)</f>
        <v>DEh2Z1b</v>
      </c>
      <c r="E26">
        <v>2030</v>
      </c>
      <c r="F26">
        <v>1</v>
      </c>
      <c r="G26">
        <f>COUNTIFS(nodal_split_meta_data!A:A,_xlfn.CONCAT('Data Collection'!B26,'Data Collection'!F26))</f>
        <v>1</v>
      </c>
      <c r="H26">
        <v>0.65</v>
      </c>
    </row>
    <row r="27" spans="1:8" x14ac:dyDescent="0.25">
      <c r="A27" t="str">
        <f t="shared" si="0"/>
        <v>DEh22030</v>
      </c>
      <c r="B27" t="s">
        <v>99</v>
      </c>
      <c r="C27" t="s">
        <v>138</v>
      </c>
      <c r="D27" t="str">
        <f>VLOOKUP(_xlfn.CONCAT(B27,F27), nodal_split_meta_data!A:B,2,FALSE)</f>
        <v>DEh2</v>
      </c>
      <c r="E27">
        <v>2030</v>
      </c>
      <c r="F27">
        <v>2</v>
      </c>
      <c r="G27">
        <f>COUNTIFS(nodal_split_meta_data!A:A,_xlfn.CONCAT('Data Collection'!B27,'Data Collection'!F27))</f>
        <v>3</v>
      </c>
      <c r="H27">
        <v>0.35</v>
      </c>
    </row>
    <row r="28" spans="1:8" x14ac:dyDescent="0.25">
      <c r="A28" t="str">
        <f t="shared" si="0"/>
        <v>DEh2Z1b2035</v>
      </c>
      <c r="B28" t="s">
        <v>99</v>
      </c>
      <c r="C28" t="s">
        <v>138</v>
      </c>
      <c r="D28" t="str">
        <f>VLOOKUP(_xlfn.CONCAT(B28,F28), nodal_split_meta_data!A:B,2,FALSE)</f>
        <v>DEh2Z1b</v>
      </c>
      <c r="E28">
        <v>2035</v>
      </c>
      <c r="F28">
        <v>1</v>
      </c>
      <c r="G28">
        <f>COUNTIFS(nodal_split_meta_data!A:A,_xlfn.CONCAT('Data Collection'!B28,'Data Collection'!F28))</f>
        <v>1</v>
      </c>
      <c r="H28">
        <v>0.3</v>
      </c>
    </row>
    <row r="29" spans="1:8" x14ac:dyDescent="0.25">
      <c r="A29" t="str">
        <f t="shared" si="0"/>
        <v>DEh22035</v>
      </c>
      <c r="B29" t="s">
        <v>99</v>
      </c>
      <c r="C29" t="s">
        <v>138</v>
      </c>
      <c r="D29" t="str">
        <f>VLOOKUP(_xlfn.CONCAT(B29,F29), nodal_split_meta_data!A:B,2,FALSE)</f>
        <v>DEh2</v>
      </c>
      <c r="E29">
        <v>2035</v>
      </c>
      <c r="F29">
        <v>2</v>
      </c>
      <c r="G29">
        <f>COUNTIFS(nodal_split_meta_data!A:A,_xlfn.CONCAT('Data Collection'!B29,'Data Collection'!F29))</f>
        <v>3</v>
      </c>
      <c r="H29">
        <v>0.7</v>
      </c>
    </row>
    <row r="30" spans="1:8" x14ac:dyDescent="0.25">
      <c r="A30" t="str">
        <f t="shared" si="0"/>
        <v>DEh2Z1b2040</v>
      </c>
      <c r="B30" t="s">
        <v>99</v>
      </c>
      <c r="C30" t="s">
        <v>138</v>
      </c>
      <c r="D30" t="str">
        <f>VLOOKUP(_xlfn.CONCAT(B30,F30), nodal_split_meta_data!A:B,2,FALSE)</f>
        <v>DEh2Z1b</v>
      </c>
      <c r="E30">
        <v>2040</v>
      </c>
      <c r="F30">
        <v>1</v>
      </c>
      <c r="G30">
        <f>COUNTIFS(nodal_split_meta_data!A:A,_xlfn.CONCAT('Data Collection'!B30,'Data Collection'!F30))</f>
        <v>1</v>
      </c>
      <c r="H30">
        <v>0.1</v>
      </c>
    </row>
    <row r="31" spans="1:8" x14ac:dyDescent="0.25">
      <c r="A31" t="str">
        <f t="shared" si="0"/>
        <v>DEh22040</v>
      </c>
      <c r="B31" t="s">
        <v>99</v>
      </c>
      <c r="C31" t="s">
        <v>138</v>
      </c>
      <c r="D31" t="str">
        <f>VLOOKUP(_xlfn.CONCAT(B31,F31), nodal_split_meta_data!A:B,2,FALSE)</f>
        <v>DEh2</v>
      </c>
      <c r="E31">
        <v>2040</v>
      </c>
      <c r="F31">
        <v>2</v>
      </c>
      <c r="G31">
        <f>COUNTIFS(nodal_split_meta_data!A:A,_xlfn.CONCAT('Data Collection'!B31,'Data Collection'!F31))</f>
        <v>3</v>
      </c>
      <c r="H31">
        <v>0.9</v>
      </c>
    </row>
    <row r="32" spans="1:8" x14ac:dyDescent="0.25">
      <c r="A32" t="str">
        <f t="shared" si="0"/>
        <v>DEh2Z1b2050</v>
      </c>
      <c r="B32" t="s">
        <v>99</v>
      </c>
      <c r="C32" t="s">
        <v>138</v>
      </c>
      <c r="D32" t="str">
        <f>VLOOKUP(_xlfn.CONCAT(B32,F32), nodal_split_meta_data!A:B,2,FALSE)</f>
        <v>DEh2Z1b</v>
      </c>
      <c r="E32">
        <v>2050</v>
      </c>
      <c r="F32">
        <v>1</v>
      </c>
      <c r="G32">
        <f>COUNTIFS(nodal_split_meta_data!A:A,_xlfn.CONCAT('Data Collection'!B32,'Data Collection'!F32))</f>
        <v>1</v>
      </c>
      <c r="H32">
        <v>0.1</v>
      </c>
    </row>
    <row r="33" spans="1:8" x14ac:dyDescent="0.25">
      <c r="A33" t="str">
        <f t="shared" si="0"/>
        <v>DEh22050</v>
      </c>
      <c r="B33" t="s">
        <v>99</v>
      </c>
      <c r="C33" t="s">
        <v>138</v>
      </c>
      <c r="D33" t="str">
        <f>VLOOKUP(_xlfn.CONCAT(B33,F33), nodal_split_meta_data!A:B,2,FALSE)</f>
        <v>DEh2</v>
      </c>
      <c r="E33">
        <v>2050</v>
      </c>
      <c r="F33">
        <v>2</v>
      </c>
      <c r="G33">
        <f>COUNTIFS(nodal_split_meta_data!A:A,_xlfn.CONCAT('Data Collection'!B33,'Data Collection'!F33))</f>
        <v>3</v>
      </c>
      <c r="H33">
        <v>0.9</v>
      </c>
    </row>
    <row r="34" spans="1:8" x14ac:dyDescent="0.25">
      <c r="A34" t="str">
        <f t="shared" si="0"/>
        <v>DKh2Z12030</v>
      </c>
      <c r="B34" t="s">
        <v>100</v>
      </c>
      <c r="C34" t="s">
        <v>139</v>
      </c>
      <c r="D34" t="str">
        <f>VLOOKUP(_xlfn.CONCAT(B34,F34), nodal_split_meta_data!A:B,2,FALSE)</f>
        <v>DKh2Z1</v>
      </c>
      <c r="E34">
        <v>2030</v>
      </c>
      <c r="F34">
        <v>1</v>
      </c>
      <c r="G34">
        <f>COUNTIFS(nodal_split_meta_data!A:A,_xlfn.CONCAT('Data Collection'!B34,'Data Collection'!F34))</f>
        <v>1</v>
      </c>
      <c r="H34">
        <v>0</v>
      </c>
    </row>
    <row r="35" spans="1:8" x14ac:dyDescent="0.25">
      <c r="A35" t="str">
        <f t="shared" si="0"/>
        <v>DKh22030</v>
      </c>
      <c r="B35" t="s">
        <v>100</v>
      </c>
      <c r="C35" t="s">
        <v>139</v>
      </c>
      <c r="D35" t="str">
        <f>VLOOKUP(_xlfn.CONCAT(B35,F35), nodal_split_meta_data!A:B,2,FALSE)</f>
        <v>DKh2</v>
      </c>
      <c r="E35">
        <v>2030</v>
      </c>
      <c r="F35">
        <v>2</v>
      </c>
      <c r="G35">
        <f>COUNTIFS(nodal_split_meta_data!A:A,_xlfn.CONCAT('Data Collection'!B35,'Data Collection'!F35))</f>
        <v>1</v>
      </c>
      <c r="H35">
        <v>1</v>
      </c>
    </row>
    <row r="36" spans="1:8" x14ac:dyDescent="0.25">
      <c r="A36" t="str">
        <f t="shared" si="0"/>
        <v>DKh2Z12035</v>
      </c>
      <c r="B36" t="s">
        <v>100</v>
      </c>
      <c r="C36" t="s">
        <v>139</v>
      </c>
      <c r="D36" t="str">
        <f>VLOOKUP(_xlfn.CONCAT(B36,F36), nodal_split_meta_data!A:B,2,FALSE)</f>
        <v>DKh2Z1</v>
      </c>
      <c r="E36">
        <v>2035</v>
      </c>
      <c r="F36">
        <v>1</v>
      </c>
      <c r="G36">
        <f>COUNTIFS(nodal_split_meta_data!A:A,_xlfn.CONCAT('Data Collection'!B36,'Data Collection'!F36))</f>
        <v>1</v>
      </c>
      <c r="H36">
        <v>0</v>
      </c>
    </row>
    <row r="37" spans="1:8" x14ac:dyDescent="0.25">
      <c r="A37" t="str">
        <f t="shared" si="0"/>
        <v>DKh22035</v>
      </c>
      <c r="B37" t="s">
        <v>100</v>
      </c>
      <c r="C37" t="s">
        <v>139</v>
      </c>
      <c r="D37" t="str">
        <f>VLOOKUP(_xlfn.CONCAT(B37,F37), nodal_split_meta_data!A:B,2,FALSE)</f>
        <v>DKh2</v>
      </c>
      <c r="E37">
        <v>2035</v>
      </c>
      <c r="F37">
        <v>2</v>
      </c>
      <c r="G37">
        <f>COUNTIFS(nodal_split_meta_data!A:A,_xlfn.CONCAT('Data Collection'!B37,'Data Collection'!F37))</f>
        <v>1</v>
      </c>
      <c r="H37">
        <v>1</v>
      </c>
    </row>
    <row r="38" spans="1:8" x14ac:dyDescent="0.25">
      <c r="A38" t="str">
        <f t="shared" si="0"/>
        <v>DKh2Z12040</v>
      </c>
      <c r="B38" t="s">
        <v>100</v>
      </c>
      <c r="C38" t="s">
        <v>139</v>
      </c>
      <c r="D38" t="str">
        <f>VLOOKUP(_xlfn.CONCAT(B38,F38), nodal_split_meta_data!A:B,2,FALSE)</f>
        <v>DKh2Z1</v>
      </c>
      <c r="E38">
        <v>2040</v>
      </c>
      <c r="F38">
        <v>1</v>
      </c>
      <c r="G38">
        <f>COUNTIFS(nodal_split_meta_data!A:A,_xlfn.CONCAT('Data Collection'!B38,'Data Collection'!F38))</f>
        <v>1</v>
      </c>
      <c r="H38">
        <v>0</v>
      </c>
    </row>
    <row r="39" spans="1:8" x14ac:dyDescent="0.25">
      <c r="A39" t="str">
        <f t="shared" si="0"/>
        <v>DKh22040</v>
      </c>
      <c r="B39" t="s">
        <v>100</v>
      </c>
      <c r="C39" t="s">
        <v>139</v>
      </c>
      <c r="D39" t="str">
        <f>VLOOKUP(_xlfn.CONCAT(B39,F39), nodal_split_meta_data!A:B,2,FALSE)</f>
        <v>DKh2</v>
      </c>
      <c r="E39">
        <v>2040</v>
      </c>
      <c r="F39">
        <v>2</v>
      </c>
      <c r="G39">
        <f>COUNTIFS(nodal_split_meta_data!A:A,_xlfn.CONCAT('Data Collection'!B39,'Data Collection'!F39))</f>
        <v>1</v>
      </c>
      <c r="H39">
        <v>1</v>
      </c>
    </row>
    <row r="40" spans="1:8" x14ac:dyDescent="0.25">
      <c r="A40" t="str">
        <f t="shared" si="0"/>
        <v>DKh2Z12050</v>
      </c>
      <c r="B40" t="s">
        <v>100</v>
      </c>
      <c r="C40" t="s">
        <v>139</v>
      </c>
      <c r="D40" t="str">
        <f>VLOOKUP(_xlfn.CONCAT(B40,F40), nodal_split_meta_data!A:B,2,FALSE)</f>
        <v>DKh2Z1</v>
      </c>
      <c r="E40">
        <v>2050</v>
      </c>
      <c r="F40">
        <v>1</v>
      </c>
      <c r="G40">
        <f>COUNTIFS(nodal_split_meta_data!A:A,_xlfn.CONCAT('Data Collection'!B40,'Data Collection'!F40))</f>
        <v>1</v>
      </c>
      <c r="H40">
        <v>0</v>
      </c>
    </row>
    <row r="41" spans="1:8" x14ac:dyDescent="0.25">
      <c r="A41" t="str">
        <f t="shared" si="0"/>
        <v>DKh22050</v>
      </c>
      <c r="B41" t="s">
        <v>100</v>
      </c>
      <c r="C41" t="s">
        <v>139</v>
      </c>
      <c r="D41" t="str">
        <f>VLOOKUP(_xlfn.CONCAT(B41,F41), nodal_split_meta_data!A:B,2,FALSE)</f>
        <v>DKh2</v>
      </c>
      <c r="E41">
        <v>2050</v>
      </c>
      <c r="F41">
        <v>2</v>
      </c>
      <c r="G41">
        <f>COUNTIFS(nodal_split_meta_data!A:A,_xlfn.CONCAT('Data Collection'!B41,'Data Collection'!F41))</f>
        <v>1</v>
      </c>
      <c r="H41">
        <v>1</v>
      </c>
    </row>
    <row r="42" spans="1:8" x14ac:dyDescent="0.25">
      <c r="A42" t="str">
        <f t="shared" si="0"/>
        <v>ESh2Z1b2030</v>
      </c>
      <c r="B42" t="s">
        <v>102</v>
      </c>
      <c r="C42" t="s">
        <v>140</v>
      </c>
      <c r="D42" t="str">
        <f>VLOOKUP(_xlfn.CONCAT(B42,F42), nodal_split_meta_data!A:B,2,FALSE)</f>
        <v>ESh2Z1b</v>
      </c>
      <c r="E42">
        <v>2030</v>
      </c>
      <c r="F42">
        <v>1</v>
      </c>
      <c r="G42">
        <f>COUNTIFS(nodal_split_meta_data!A:A,_xlfn.CONCAT('Data Collection'!B42,'Data Collection'!F42))</f>
        <v>1</v>
      </c>
      <c r="H42">
        <v>0</v>
      </c>
    </row>
    <row r="43" spans="1:8" x14ac:dyDescent="0.25">
      <c r="A43" t="str">
        <f t="shared" si="0"/>
        <v>ESh22030</v>
      </c>
      <c r="B43" t="s">
        <v>102</v>
      </c>
      <c r="C43" t="s">
        <v>140</v>
      </c>
      <c r="D43" t="str">
        <f>VLOOKUP(_xlfn.CONCAT(B43,F43), nodal_split_meta_data!A:B,2,FALSE)</f>
        <v>ESh2</v>
      </c>
      <c r="E43">
        <v>2030</v>
      </c>
      <c r="F43">
        <v>2</v>
      </c>
      <c r="G43">
        <f>COUNTIFS(nodal_split_meta_data!A:A,_xlfn.CONCAT('Data Collection'!B43,'Data Collection'!F43))</f>
        <v>1</v>
      </c>
      <c r="H43">
        <v>1</v>
      </c>
    </row>
    <row r="44" spans="1:8" x14ac:dyDescent="0.25">
      <c r="A44" t="str">
        <f t="shared" si="0"/>
        <v>ESh2Z1b2035</v>
      </c>
      <c r="B44" t="s">
        <v>102</v>
      </c>
      <c r="C44" t="s">
        <v>140</v>
      </c>
      <c r="D44" t="str">
        <f>VLOOKUP(_xlfn.CONCAT(B44,F44), nodal_split_meta_data!A:B,2,FALSE)</f>
        <v>ESh2Z1b</v>
      </c>
      <c r="E44">
        <v>2035</v>
      </c>
      <c r="F44">
        <v>1</v>
      </c>
      <c r="G44">
        <f>COUNTIFS(nodal_split_meta_data!A:A,_xlfn.CONCAT('Data Collection'!B44,'Data Collection'!F44))</f>
        <v>1</v>
      </c>
      <c r="H44">
        <v>0</v>
      </c>
    </row>
    <row r="45" spans="1:8" x14ac:dyDescent="0.25">
      <c r="A45" t="str">
        <f t="shared" si="0"/>
        <v>ESh22035</v>
      </c>
      <c r="B45" t="s">
        <v>102</v>
      </c>
      <c r="C45" t="s">
        <v>140</v>
      </c>
      <c r="D45" t="str">
        <f>VLOOKUP(_xlfn.CONCAT(B45,F45), nodal_split_meta_data!A:B,2,FALSE)</f>
        <v>ESh2</v>
      </c>
      <c r="E45">
        <v>2035</v>
      </c>
      <c r="F45">
        <v>2</v>
      </c>
      <c r="G45">
        <f>COUNTIFS(nodal_split_meta_data!A:A,_xlfn.CONCAT('Data Collection'!B45,'Data Collection'!F45))</f>
        <v>1</v>
      </c>
      <c r="H45">
        <v>1</v>
      </c>
    </row>
    <row r="46" spans="1:8" x14ac:dyDescent="0.25">
      <c r="A46" t="str">
        <f t="shared" si="0"/>
        <v>ESh2Z1b2040</v>
      </c>
      <c r="B46" t="s">
        <v>102</v>
      </c>
      <c r="C46" t="s">
        <v>140</v>
      </c>
      <c r="D46" t="str">
        <f>VLOOKUP(_xlfn.CONCAT(B46,F46), nodal_split_meta_data!A:B,2,FALSE)</f>
        <v>ESh2Z1b</v>
      </c>
      <c r="E46">
        <v>2040</v>
      </c>
      <c r="F46">
        <v>1</v>
      </c>
      <c r="G46">
        <f>COUNTIFS(nodal_split_meta_data!A:A,_xlfn.CONCAT('Data Collection'!B46,'Data Collection'!F46))</f>
        <v>1</v>
      </c>
      <c r="H46">
        <v>0</v>
      </c>
    </row>
    <row r="47" spans="1:8" x14ac:dyDescent="0.25">
      <c r="A47" t="str">
        <f t="shared" si="0"/>
        <v>ESh22040</v>
      </c>
      <c r="B47" t="s">
        <v>102</v>
      </c>
      <c r="C47" t="s">
        <v>140</v>
      </c>
      <c r="D47" t="str">
        <f>VLOOKUP(_xlfn.CONCAT(B47,F47), nodal_split_meta_data!A:B,2,FALSE)</f>
        <v>ESh2</v>
      </c>
      <c r="E47">
        <v>2040</v>
      </c>
      <c r="F47">
        <v>2</v>
      </c>
      <c r="G47">
        <f>COUNTIFS(nodal_split_meta_data!A:A,_xlfn.CONCAT('Data Collection'!B47,'Data Collection'!F47))</f>
        <v>1</v>
      </c>
      <c r="H47">
        <v>1</v>
      </c>
    </row>
    <row r="48" spans="1:8" x14ac:dyDescent="0.25">
      <c r="A48" t="str">
        <f t="shared" si="0"/>
        <v>ESh2Z1b2050</v>
      </c>
      <c r="B48" t="s">
        <v>102</v>
      </c>
      <c r="C48" t="s">
        <v>140</v>
      </c>
      <c r="D48" t="str">
        <f>VLOOKUP(_xlfn.CONCAT(B48,F48), nodal_split_meta_data!A:B,2,FALSE)</f>
        <v>ESh2Z1b</v>
      </c>
      <c r="E48">
        <v>2050</v>
      </c>
      <c r="F48">
        <v>1</v>
      </c>
      <c r="G48">
        <f>COUNTIFS(nodal_split_meta_data!A:A,_xlfn.CONCAT('Data Collection'!B48,'Data Collection'!F48))</f>
        <v>1</v>
      </c>
      <c r="H48">
        <v>0</v>
      </c>
    </row>
    <row r="49" spans="1:8" x14ac:dyDescent="0.25">
      <c r="A49" t="str">
        <f t="shared" si="0"/>
        <v>ESh22050</v>
      </c>
      <c r="B49" t="s">
        <v>102</v>
      </c>
      <c r="C49" t="s">
        <v>140</v>
      </c>
      <c r="D49" t="str">
        <f>VLOOKUP(_xlfn.CONCAT(B49,F49), nodal_split_meta_data!A:B,2,FALSE)</f>
        <v>ESh2</v>
      </c>
      <c r="E49">
        <v>2050</v>
      </c>
      <c r="F49">
        <v>2</v>
      </c>
      <c r="G49">
        <f>COUNTIFS(nodal_split_meta_data!A:A,_xlfn.CONCAT('Data Collection'!B49,'Data Collection'!F49))</f>
        <v>1</v>
      </c>
      <c r="H49">
        <v>1</v>
      </c>
    </row>
    <row r="50" spans="1:8" x14ac:dyDescent="0.25">
      <c r="A50" t="str">
        <f t="shared" si="0"/>
        <v>FIh2SZ12030</v>
      </c>
      <c r="B50" t="s">
        <v>103</v>
      </c>
      <c r="C50" t="s">
        <v>141</v>
      </c>
      <c r="D50" t="str">
        <f>VLOOKUP(_xlfn.CONCAT(B50,F50), nodal_split_meta_data!A:B,2,FALSE)</f>
        <v>FIh2SZ1</v>
      </c>
      <c r="E50">
        <v>2030</v>
      </c>
      <c r="F50">
        <v>1</v>
      </c>
      <c r="G50">
        <f>COUNTIFS(nodal_split_meta_data!A:A,_xlfn.CONCAT('Data Collection'!B50,'Data Collection'!F50))</f>
        <v>1</v>
      </c>
      <c r="H50">
        <v>1</v>
      </c>
    </row>
    <row r="51" spans="1:8" x14ac:dyDescent="0.25">
      <c r="A51" t="str">
        <f t="shared" si="0"/>
        <v>FIh22030</v>
      </c>
      <c r="B51" t="s">
        <v>103</v>
      </c>
      <c r="C51" t="s">
        <v>141</v>
      </c>
      <c r="D51" t="str">
        <f>VLOOKUP(_xlfn.CONCAT(B51,F51), nodal_split_meta_data!A:B,2,FALSE)</f>
        <v>FIh2</v>
      </c>
      <c r="E51">
        <v>2030</v>
      </c>
      <c r="F51">
        <v>2</v>
      </c>
      <c r="G51">
        <f>COUNTIFS(nodal_split_meta_data!A:A,_xlfn.CONCAT('Data Collection'!B51,'Data Collection'!F51))</f>
        <v>4</v>
      </c>
      <c r="H51">
        <v>0</v>
      </c>
    </row>
    <row r="52" spans="1:8" x14ac:dyDescent="0.25">
      <c r="A52" t="str">
        <f t="shared" si="0"/>
        <v>FIh2SZ12035</v>
      </c>
      <c r="B52" t="s">
        <v>103</v>
      </c>
      <c r="C52" t="s">
        <v>141</v>
      </c>
      <c r="D52" t="str">
        <f>VLOOKUP(_xlfn.CONCAT(B52,F52), nodal_split_meta_data!A:B,2,FALSE)</f>
        <v>FIh2SZ1</v>
      </c>
      <c r="E52">
        <v>2035</v>
      </c>
      <c r="F52">
        <v>1</v>
      </c>
      <c r="G52">
        <f>COUNTIFS(nodal_split_meta_data!A:A,_xlfn.CONCAT('Data Collection'!B52,'Data Collection'!F52))</f>
        <v>1</v>
      </c>
      <c r="H52">
        <v>0</v>
      </c>
    </row>
    <row r="53" spans="1:8" x14ac:dyDescent="0.25">
      <c r="A53" t="str">
        <f t="shared" si="0"/>
        <v>FIh22035</v>
      </c>
      <c r="B53" t="s">
        <v>103</v>
      </c>
      <c r="C53" t="s">
        <v>141</v>
      </c>
      <c r="D53" t="str">
        <f>VLOOKUP(_xlfn.CONCAT(B53,F53), nodal_split_meta_data!A:B,2,FALSE)</f>
        <v>FIh2</v>
      </c>
      <c r="E53">
        <v>2035</v>
      </c>
      <c r="F53">
        <v>2</v>
      </c>
      <c r="G53">
        <f>COUNTIFS(nodal_split_meta_data!A:A,_xlfn.CONCAT('Data Collection'!B53,'Data Collection'!F53))</f>
        <v>4</v>
      </c>
      <c r="H53">
        <v>1</v>
      </c>
    </row>
    <row r="54" spans="1:8" x14ac:dyDescent="0.25">
      <c r="A54" t="str">
        <f t="shared" si="0"/>
        <v>FIh2SZ12040</v>
      </c>
      <c r="B54" t="s">
        <v>103</v>
      </c>
      <c r="C54" t="s">
        <v>141</v>
      </c>
      <c r="D54" t="str">
        <f>VLOOKUP(_xlfn.CONCAT(B54,F54), nodal_split_meta_data!A:B,2,FALSE)</f>
        <v>FIh2SZ1</v>
      </c>
      <c r="E54">
        <v>2040</v>
      </c>
      <c r="F54">
        <v>1</v>
      </c>
      <c r="G54">
        <f>COUNTIFS(nodal_split_meta_data!A:A,_xlfn.CONCAT('Data Collection'!B54,'Data Collection'!F54))</f>
        <v>1</v>
      </c>
      <c r="H54">
        <v>0</v>
      </c>
    </row>
    <row r="55" spans="1:8" x14ac:dyDescent="0.25">
      <c r="A55" t="str">
        <f t="shared" si="0"/>
        <v>FIh22040</v>
      </c>
      <c r="B55" t="s">
        <v>103</v>
      </c>
      <c r="C55" t="s">
        <v>141</v>
      </c>
      <c r="D55" t="str">
        <f>VLOOKUP(_xlfn.CONCAT(B55,F55), nodal_split_meta_data!A:B,2,FALSE)</f>
        <v>FIh2</v>
      </c>
      <c r="E55">
        <v>2040</v>
      </c>
      <c r="F55">
        <v>2</v>
      </c>
      <c r="G55">
        <f>COUNTIFS(nodal_split_meta_data!A:A,_xlfn.CONCAT('Data Collection'!B55,'Data Collection'!F55))</f>
        <v>4</v>
      </c>
      <c r="H55">
        <v>1</v>
      </c>
    </row>
    <row r="56" spans="1:8" x14ac:dyDescent="0.25">
      <c r="A56" t="str">
        <f t="shared" si="0"/>
        <v>FIh2SZ12050</v>
      </c>
      <c r="B56" t="s">
        <v>103</v>
      </c>
      <c r="C56" t="s">
        <v>141</v>
      </c>
      <c r="D56" t="str">
        <f>VLOOKUP(_xlfn.CONCAT(B56,F56), nodal_split_meta_data!A:B,2,FALSE)</f>
        <v>FIh2SZ1</v>
      </c>
      <c r="E56">
        <v>2050</v>
      </c>
      <c r="F56">
        <v>1</v>
      </c>
      <c r="G56">
        <f>COUNTIFS(nodal_split_meta_data!A:A,_xlfn.CONCAT('Data Collection'!B56,'Data Collection'!F56))</f>
        <v>1</v>
      </c>
      <c r="H56">
        <v>0</v>
      </c>
    </row>
    <row r="57" spans="1:8" x14ac:dyDescent="0.25">
      <c r="A57" t="str">
        <f t="shared" si="0"/>
        <v>FIh22050</v>
      </c>
      <c r="B57" t="s">
        <v>103</v>
      </c>
      <c r="C57" t="s">
        <v>141</v>
      </c>
      <c r="D57" t="str">
        <f>VLOOKUP(_xlfn.CONCAT(B57,F57), nodal_split_meta_data!A:B,2,FALSE)</f>
        <v>FIh2</v>
      </c>
      <c r="E57">
        <v>2050</v>
      </c>
      <c r="F57">
        <v>2</v>
      </c>
      <c r="G57">
        <f>COUNTIFS(nodal_split_meta_data!A:A,_xlfn.CONCAT('Data Collection'!B57,'Data Collection'!F57))</f>
        <v>4</v>
      </c>
      <c r="H57">
        <v>1</v>
      </c>
    </row>
    <row r="58" spans="1:8" x14ac:dyDescent="0.25">
      <c r="A58" t="str">
        <f t="shared" si="0"/>
        <v>FRh2Z12030</v>
      </c>
      <c r="B58" t="s">
        <v>104</v>
      </c>
      <c r="C58" t="s">
        <v>142</v>
      </c>
      <c r="D58" t="str">
        <f>VLOOKUP(_xlfn.CONCAT(B58,F58), nodal_split_meta_data!A:B,2,FALSE)</f>
        <v>FRh2Z1</v>
      </c>
      <c r="E58">
        <v>2030</v>
      </c>
      <c r="F58">
        <v>1</v>
      </c>
      <c r="G58">
        <f>COUNTIFS(nodal_split_meta_data!A:A,_xlfn.CONCAT('Data Collection'!B58,'Data Collection'!F58))</f>
        <v>1</v>
      </c>
      <c r="H58">
        <v>0</v>
      </c>
    </row>
    <row r="59" spans="1:8" x14ac:dyDescent="0.25">
      <c r="A59" t="str">
        <f t="shared" si="0"/>
        <v>FRh22030</v>
      </c>
      <c r="B59" t="s">
        <v>104</v>
      </c>
      <c r="C59" t="s">
        <v>142</v>
      </c>
      <c r="D59" t="str">
        <f>VLOOKUP(_xlfn.CONCAT(B59,F59), nodal_split_meta_data!A:B,2,FALSE)</f>
        <v>FRh2</v>
      </c>
      <c r="E59">
        <v>2030</v>
      </c>
      <c r="F59">
        <v>2</v>
      </c>
      <c r="G59">
        <f>COUNTIFS(nodal_split_meta_data!A:A,_xlfn.CONCAT('Data Collection'!B59,'Data Collection'!F59))</f>
        <v>5</v>
      </c>
      <c r="H59">
        <v>1</v>
      </c>
    </row>
    <row r="60" spans="1:8" x14ac:dyDescent="0.25">
      <c r="A60" t="str">
        <f t="shared" si="0"/>
        <v>FRh2Z12035</v>
      </c>
      <c r="B60" t="s">
        <v>104</v>
      </c>
      <c r="C60" t="s">
        <v>142</v>
      </c>
      <c r="D60" t="str">
        <f>VLOOKUP(_xlfn.CONCAT(B60,F60), nodal_split_meta_data!A:B,2,FALSE)</f>
        <v>FRh2Z1</v>
      </c>
      <c r="E60">
        <v>2035</v>
      </c>
      <c r="F60">
        <v>1</v>
      </c>
      <c r="G60">
        <f>COUNTIFS(nodal_split_meta_data!A:A,_xlfn.CONCAT('Data Collection'!B60,'Data Collection'!F60))</f>
        <v>1</v>
      </c>
      <c r="H60">
        <v>0</v>
      </c>
    </row>
    <row r="61" spans="1:8" x14ac:dyDescent="0.25">
      <c r="A61" t="str">
        <f t="shared" si="0"/>
        <v>FRh22035</v>
      </c>
      <c r="B61" t="s">
        <v>104</v>
      </c>
      <c r="C61" t="s">
        <v>142</v>
      </c>
      <c r="D61" t="str">
        <f>VLOOKUP(_xlfn.CONCAT(B61,F61), nodal_split_meta_data!A:B,2,FALSE)</f>
        <v>FRh2</v>
      </c>
      <c r="E61">
        <v>2035</v>
      </c>
      <c r="F61">
        <v>2</v>
      </c>
      <c r="G61">
        <f>COUNTIFS(nodal_split_meta_data!A:A,_xlfn.CONCAT('Data Collection'!B61,'Data Collection'!F61))</f>
        <v>5</v>
      </c>
      <c r="H61">
        <v>1</v>
      </c>
    </row>
    <row r="62" spans="1:8" x14ac:dyDescent="0.25">
      <c r="A62" t="str">
        <f t="shared" si="0"/>
        <v>FRh2Z12040</v>
      </c>
      <c r="B62" t="s">
        <v>104</v>
      </c>
      <c r="C62" t="s">
        <v>142</v>
      </c>
      <c r="D62" t="str">
        <f>VLOOKUP(_xlfn.CONCAT(B62,F62), nodal_split_meta_data!A:B,2,FALSE)</f>
        <v>FRh2Z1</v>
      </c>
      <c r="E62">
        <v>2040</v>
      </c>
      <c r="F62">
        <v>1</v>
      </c>
      <c r="G62">
        <f>COUNTIFS(nodal_split_meta_data!A:A,_xlfn.CONCAT('Data Collection'!B62,'Data Collection'!F62))</f>
        <v>1</v>
      </c>
      <c r="H62">
        <v>0</v>
      </c>
    </row>
    <row r="63" spans="1:8" x14ac:dyDescent="0.25">
      <c r="A63" t="str">
        <f t="shared" si="0"/>
        <v>FRh22040</v>
      </c>
      <c r="B63" t="s">
        <v>104</v>
      </c>
      <c r="C63" t="s">
        <v>142</v>
      </c>
      <c r="D63" t="str">
        <f>VLOOKUP(_xlfn.CONCAT(B63,F63), nodal_split_meta_data!A:B,2,FALSE)</f>
        <v>FRh2</v>
      </c>
      <c r="E63">
        <v>2040</v>
      </c>
      <c r="F63">
        <v>2</v>
      </c>
      <c r="G63">
        <f>COUNTIFS(nodal_split_meta_data!A:A,_xlfn.CONCAT('Data Collection'!B63,'Data Collection'!F63))</f>
        <v>5</v>
      </c>
      <c r="H63">
        <v>1</v>
      </c>
    </row>
    <row r="64" spans="1:8" x14ac:dyDescent="0.25">
      <c r="A64" t="str">
        <f t="shared" si="0"/>
        <v>FRh2Z12050</v>
      </c>
      <c r="B64" t="s">
        <v>104</v>
      </c>
      <c r="C64" t="s">
        <v>142</v>
      </c>
      <c r="D64" t="str">
        <f>VLOOKUP(_xlfn.CONCAT(B64,F64), nodal_split_meta_data!A:B,2,FALSE)</f>
        <v>FRh2Z1</v>
      </c>
      <c r="E64">
        <v>2050</v>
      </c>
      <c r="F64">
        <v>1</v>
      </c>
      <c r="G64">
        <f>COUNTIFS(nodal_split_meta_data!A:A,_xlfn.CONCAT('Data Collection'!B64,'Data Collection'!F64))</f>
        <v>1</v>
      </c>
      <c r="H64">
        <v>0</v>
      </c>
    </row>
    <row r="65" spans="1:8" x14ac:dyDescent="0.25">
      <c r="A65" t="str">
        <f t="shared" si="0"/>
        <v>FRh22050</v>
      </c>
      <c r="B65" t="s">
        <v>104</v>
      </c>
      <c r="C65" t="s">
        <v>142</v>
      </c>
      <c r="D65" t="str">
        <f>VLOOKUP(_xlfn.CONCAT(B65,F65), nodal_split_meta_data!A:B,2,FALSE)</f>
        <v>FRh2</v>
      </c>
      <c r="E65">
        <v>2050</v>
      </c>
      <c r="F65">
        <v>2</v>
      </c>
      <c r="G65">
        <f>COUNTIFS(nodal_split_meta_data!A:A,_xlfn.CONCAT('Data Collection'!B65,'Data Collection'!F65))</f>
        <v>5</v>
      </c>
      <c r="H65">
        <v>1</v>
      </c>
    </row>
    <row r="66" spans="1:8" x14ac:dyDescent="0.25">
      <c r="A66" t="str">
        <f t="shared" si="0"/>
        <v>GRh2Z12030</v>
      </c>
      <c r="B66" t="s">
        <v>105</v>
      </c>
      <c r="C66" t="s">
        <v>143</v>
      </c>
      <c r="D66" t="str">
        <f>VLOOKUP(_xlfn.CONCAT(B66,F66), nodal_split_meta_data!A:B,2,FALSE)</f>
        <v>GRh2Z1</v>
      </c>
      <c r="E66">
        <v>2030</v>
      </c>
      <c r="F66">
        <v>1</v>
      </c>
      <c r="G66">
        <f>COUNTIFS(nodal_split_meta_data!A:A,_xlfn.CONCAT('Data Collection'!B66,'Data Collection'!F66))</f>
        <v>1</v>
      </c>
      <c r="H66">
        <v>0.1</v>
      </c>
    </row>
    <row r="67" spans="1:8" x14ac:dyDescent="0.25">
      <c r="A67" t="str">
        <f t="shared" ref="A67:A130" si="1">_xlfn.CONCAT(D67,E67)</f>
        <v>GRh22030</v>
      </c>
      <c r="B67" t="s">
        <v>105</v>
      </c>
      <c r="C67" t="s">
        <v>143</v>
      </c>
      <c r="D67" t="str">
        <f>VLOOKUP(_xlfn.CONCAT(B67,F67), nodal_split_meta_data!A:B,2,FALSE)</f>
        <v>GRh2</v>
      </c>
      <c r="E67">
        <v>2030</v>
      </c>
      <c r="F67">
        <v>2</v>
      </c>
      <c r="G67">
        <f>COUNTIFS(nodal_split_meta_data!A:A,_xlfn.CONCAT('Data Collection'!B67,'Data Collection'!F67))</f>
        <v>1</v>
      </c>
      <c r="H67">
        <v>0.9</v>
      </c>
    </row>
    <row r="68" spans="1:8" x14ac:dyDescent="0.25">
      <c r="A68" t="str">
        <f t="shared" si="1"/>
        <v>GRh2Z12035</v>
      </c>
      <c r="B68" t="s">
        <v>105</v>
      </c>
      <c r="C68" t="s">
        <v>143</v>
      </c>
      <c r="D68" t="str">
        <f>VLOOKUP(_xlfn.CONCAT(B68,F68), nodal_split_meta_data!A:B,2,FALSE)</f>
        <v>GRh2Z1</v>
      </c>
      <c r="E68">
        <v>2035</v>
      </c>
      <c r="F68">
        <v>1</v>
      </c>
      <c r="G68">
        <f>COUNTIFS(nodal_split_meta_data!A:A,_xlfn.CONCAT('Data Collection'!B68,'Data Collection'!F68))</f>
        <v>1</v>
      </c>
      <c r="H68">
        <v>0.1</v>
      </c>
    </row>
    <row r="69" spans="1:8" x14ac:dyDescent="0.25">
      <c r="A69" t="str">
        <f t="shared" si="1"/>
        <v>GRh22035</v>
      </c>
      <c r="B69" t="s">
        <v>105</v>
      </c>
      <c r="C69" t="s">
        <v>143</v>
      </c>
      <c r="D69" t="str">
        <f>VLOOKUP(_xlfn.CONCAT(B69,F69), nodal_split_meta_data!A:B,2,FALSE)</f>
        <v>GRh2</v>
      </c>
      <c r="E69">
        <v>2035</v>
      </c>
      <c r="F69">
        <v>2</v>
      </c>
      <c r="G69">
        <f>COUNTIFS(nodal_split_meta_data!A:A,_xlfn.CONCAT('Data Collection'!B69,'Data Collection'!F69))</f>
        <v>1</v>
      </c>
      <c r="H69">
        <v>0.9</v>
      </c>
    </row>
    <row r="70" spans="1:8" x14ac:dyDescent="0.25">
      <c r="A70" t="str">
        <f t="shared" si="1"/>
        <v>GRh2Z12040</v>
      </c>
      <c r="B70" t="s">
        <v>105</v>
      </c>
      <c r="C70" t="s">
        <v>143</v>
      </c>
      <c r="D70" t="str">
        <f>VLOOKUP(_xlfn.CONCAT(B70,F70), nodal_split_meta_data!A:B,2,FALSE)</f>
        <v>GRh2Z1</v>
      </c>
      <c r="E70">
        <v>2040</v>
      </c>
      <c r="F70">
        <v>1</v>
      </c>
      <c r="G70">
        <f>COUNTIFS(nodal_split_meta_data!A:A,_xlfn.CONCAT('Data Collection'!B70,'Data Collection'!F70))</f>
        <v>1</v>
      </c>
      <c r="H70">
        <v>0.1</v>
      </c>
    </row>
    <row r="71" spans="1:8" x14ac:dyDescent="0.25">
      <c r="A71" t="str">
        <f t="shared" si="1"/>
        <v>GRh22040</v>
      </c>
      <c r="B71" t="s">
        <v>105</v>
      </c>
      <c r="C71" t="s">
        <v>143</v>
      </c>
      <c r="D71" t="str">
        <f>VLOOKUP(_xlfn.CONCAT(B71,F71), nodal_split_meta_data!A:B,2,FALSE)</f>
        <v>GRh2</v>
      </c>
      <c r="E71">
        <v>2040</v>
      </c>
      <c r="F71">
        <v>2</v>
      </c>
      <c r="G71">
        <f>COUNTIFS(nodal_split_meta_data!A:A,_xlfn.CONCAT('Data Collection'!B71,'Data Collection'!F71))</f>
        <v>1</v>
      </c>
      <c r="H71">
        <v>0.9</v>
      </c>
    </row>
    <row r="72" spans="1:8" x14ac:dyDescent="0.25">
      <c r="A72" t="str">
        <f t="shared" si="1"/>
        <v>GRh2Z12050</v>
      </c>
      <c r="B72" t="s">
        <v>105</v>
      </c>
      <c r="C72" t="s">
        <v>143</v>
      </c>
      <c r="D72" t="str">
        <f>VLOOKUP(_xlfn.CONCAT(B72,F72), nodal_split_meta_data!A:B,2,FALSE)</f>
        <v>GRh2Z1</v>
      </c>
      <c r="E72">
        <v>2050</v>
      </c>
      <c r="F72">
        <v>1</v>
      </c>
      <c r="G72">
        <f>COUNTIFS(nodal_split_meta_data!A:A,_xlfn.CONCAT('Data Collection'!B72,'Data Collection'!F72))</f>
        <v>1</v>
      </c>
      <c r="H72">
        <v>0.1</v>
      </c>
    </row>
    <row r="73" spans="1:8" x14ac:dyDescent="0.25">
      <c r="A73" t="str">
        <f t="shared" si="1"/>
        <v>GRh22050</v>
      </c>
      <c r="B73" t="s">
        <v>105</v>
      </c>
      <c r="C73" t="s">
        <v>143</v>
      </c>
      <c r="D73" t="str">
        <f>VLOOKUP(_xlfn.CONCAT(B73,F73), nodal_split_meta_data!A:B,2,FALSE)</f>
        <v>GRh2</v>
      </c>
      <c r="E73">
        <v>2050</v>
      </c>
      <c r="F73">
        <v>2</v>
      </c>
      <c r="G73">
        <f>COUNTIFS(nodal_split_meta_data!A:A,_xlfn.CONCAT('Data Collection'!B73,'Data Collection'!F73))</f>
        <v>1</v>
      </c>
      <c r="H73">
        <v>0.9</v>
      </c>
    </row>
    <row r="74" spans="1:8" x14ac:dyDescent="0.25">
      <c r="A74" t="str">
        <f t="shared" si="1"/>
        <v>HRh2Z12030</v>
      </c>
      <c r="B74" t="s">
        <v>106</v>
      </c>
      <c r="C74" t="s">
        <v>144</v>
      </c>
      <c r="D74" t="str">
        <f>VLOOKUP(_xlfn.CONCAT(B74,F74), nodal_split_meta_data!A:B,2,FALSE)</f>
        <v>HRh2Z1</v>
      </c>
      <c r="E74">
        <v>2030</v>
      </c>
      <c r="F74">
        <v>1</v>
      </c>
      <c r="G74">
        <f>COUNTIFS(nodal_split_meta_data!A:A,_xlfn.CONCAT('Data Collection'!B74,'Data Collection'!F74))</f>
        <v>1</v>
      </c>
      <c r="H74">
        <v>0</v>
      </c>
    </row>
    <row r="75" spans="1:8" x14ac:dyDescent="0.25">
      <c r="A75" t="str">
        <f t="shared" si="1"/>
        <v>HRh22030</v>
      </c>
      <c r="B75" t="s">
        <v>106</v>
      </c>
      <c r="C75" t="s">
        <v>144</v>
      </c>
      <c r="D75" t="str">
        <f>VLOOKUP(_xlfn.CONCAT(B75,F75), nodal_split_meta_data!A:B,2,FALSE)</f>
        <v>HRh2</v>
      </c>
      <c r="E75">
        <v>2030</v>
      </c>
      <c r="F75">
        <v>2</v>
      </c>
      <c r="G75">
        <f>COUNTIFS(nodal_split_meta_data!A:A,_xlfn.CONCAT('Data Collection'!B75,'Data Collection'!F75))</f>
        <v>1</v>
      </c>
      <c r="H75">
        <v>1</v>
      </c>
    </row>
    <row r="76" spans="1:8" x14ac:dyDescent="0.25">
      <c r="A76" t="str">
        <f t="shared" si="1"/>
        <v>HRh2Z12035</v>
      </c>
      <c r="B76" t="s">
        <v>106</v>
      </c>
      <c r="C76" t="s">
        <v>144</v>
      </c>
      <c r="D76" t="str">
        <f>VLOOKUP(_xlfn.CONCAT(B76,F76), nodal_split_meta_data!A:B,2,FALSE)</f>
        <v>HRh2Z1</v>
      </c>
      <c r="E76">
        <v>2035</v>
      </c>
      <c r="F76">
        <v>1</v>
      </c>
      <c r="G76">
        <f>COUNTIFS(nodal_split_meta_data!A:A,_xlfn.CONCAT('Data Collection'!B76,'Data Collection'!F76))</f>
        <v>1</v>
      </c>
      <c r="H76">
        <v>0</v>
      </c>
    </row>
    <row r="77" spans="1:8" x14ac:dyDescent="0.25">
      <c r="A77" t="str">
        <f t="shared" si="1"/>
        <v>HRh22035</v>
      </c>
      <c r="B77" t="s">
        <v>106</v>
      </c>
      <c r="C77" t="s">
        <v>144</v>
      </c>
      <c r="D77" t="str">
        <f>VLOOKUP(_xlfn.CONCAT(B77,F77), nodal_split_meta_data!A:B,2,FALSE)</f>
        <v>HRh2</v>
      </c>
      <c r="E77">
        <v>2035</v>
      </c>
      <c r="F77">
        <v>2</v>
      </c>
      <c r="G77">
        <f>COUNTIFS(nodal_split_meta_data!A:A,_xlfn.CONCAT('Data Collection'!B77,'Data Collection'!F77))</f>
        <v>1</v>
      </c>
      <c r="H77">
        <v>1</v>
      </c>
    </row>
    <row r="78" spans="1:8" x14ac:dyDescent="0.25">
      <c r="A78" t="str">
        <f t="shared" si="1"/>
        <v>HRh2Z12040</v>
      </c>
      <c r="B78" t="s">
        <v>106</v>
      </c>
      <c r="C78" t="s">
        <v>144</v>
      </c>
      <c r="D78" t="str">
        <f>VLOOKUP(_xlfn.CONCAT(B78,F78), nodal_split_meta_data!A:B,2,FALSE)</f>
        <v>HRh2Z1</v>
      </c>
      <c r="E78">
        <v>2040</v>
      </c>
      <c r="F78">
        <v>1</v>
      </c>
      <c r="G78">
        <f>COUNTIFS(nodal_split_meta_data!A:A,_xlfn.CONCAT('Data Collection'!B78,'Data Collection'!F78))</f>
        <v>1</v>
      </c>
      <c r="H78">
        <v>0.1</v>
      </c>
    </row>
    <row r="79" spans="1:8" x14ac:dyDescent="0.25">
      <c r="A79" t="str">
        <f t="shared" si="1"/>
        <v>HRh22040</v>
      </c>
      <c r="B79" t="s">
        <v>106</v>
      </c>
      <c r="C79" t="s">
        <v>144</v>
      </c>
      <c r="D79" t="str">
        <f>VLOOKUP(_xlfn.CONCAT(B79,F79), nodal_split_meta_data!A:B,2,FALSE)</f>
        <v>HRh2</v>
      </c>
      <c r="E79">
        <v>2040</v>
      </c>
      <c r="F79">
        <v>2</v>
      </c>
      <c r="G79">
        <f>COUNTIFS(nodal_split_meta_data!A:A,_xlfn.CONCAT('Data Collection'!B79,'Data Collection'!F79))</f>
        <v>1</v>
      </c>
      <c r="H79">
        <v>0.9</v>
      </c>
    </row>
    <row r="80" spans="1:8" x14ac:dyDescent="0.25">
      <c r="A80" t="str">
        <f t="shared" si="1"/>
        <v>HRh2Z12050</v>
      </c>
      <c r="B80" t="s">
        <v>106</v>
      </c>
      <c r="C80" t="s">
        <v>144</v>
      </c>
      <c r="D80" t="str">
        <f>VLOOKUP(_xlfn.CONCAT(B80,F80), nodal_split_meta_data!A:B,2,FALSE)</f>
        <v>HRh2Z1</v>
      </c>
      <c r="E80">
        <v>2050</v>
      </c>
      <c r="F80">
        <v>1</v>
      </c>
      <c r="G80">
        <f>COUNTIFS(nodal_split_meta_data!A:A,_xlfn.CONCAT('Data Collection'!B80,'Data Collection'!F80))</f>
        <v>1</v>
      </c>
      <c r="H80">
        <v>0.1</v>
      </c>
    </row>
    <row r="81" spans="1:8" x14ac:dyDescent="0.25">
      <c r="A81" t="str">
        <f t="shared" si="1"/>
        <v>HRh22050</v>
      </c>
      <c r="B81" t="s">
        <v>106</v>
      </c>
      <c r="C81" t="s">
        <v>144</v>
      </c>
      <c r="D81" t="str">
        <f>VLOOKUP(_xlfn.CONCAT(B81,F81), nodal_split_meta_data!A:B,2,FALSE)</f>
        <v>HRh2</v>
      </c>
      <c r="E81">
        <v>2050</v>
      </c>
      <c r="F81">
        <v>2</v>
      </c>
      <c r="G81">
        <f>COUNTIFS(nodal_split_meta_data!A:A,_xlfn.CONCAT('Data Collection'!B81,'Data Collection'!F81))</f>
        <v>1</v>
      </c>
      <c r="H81">
        <v>0.9</v>
      </c>
    </row>
    <row r="82" spans="1:8" x14ac:dyDescent="0.25">
      <c r="A82" t="str">
        <f t="shared" si="1"/>
        <v>HUh2Z12030</v>
      </c>
      <c r="B82" t="s">
        <v>107</v>
      </c>
      <c r="C82" t="s">
        <v>145</v>
      </c>
      <c r="D82" t="str">
        <f>VLOOKUP(_xlfn.CONCAT(B82,F82), nodal_split_meta_data!A:B,2,FALSE)</f>
        <v>HUh2Z1</v>
      </c>
      <c r="E82">
        <v>2030</v>
      </c>
      <c r="F82">
        <v>1</v>
      </c>
      <c r="G82">
        <f>COUNTIFS(nodal_split_meta_data!A:A,_xlfn.CONCAT('Data Collection'!B82,'Data Collection'!F82))</f>
        <v>1</v>
      </c>
      <c r="H82">
        <v>7.3899999999999999E-3</v>
      </c>
    </row>
    <row r="83" spans="1:8" x14ac:dyDescent="0.25">
      <c r="A83" t="str">
        <f t="shared" si="1"/>
        <v>HUh22030</v>
      </c>
      <c r="B83" t="s">
        <v>107</v>
      </c>
      <c r="C83" t="s">
        <v>145</v>
      </c>
      <c r="D83" t="str">
        <f>VLOOKUP(_xlfn.CONCAT(B83,F83), nodal_split_meta_data!A:B,2,FALSE)</f>
        <v>HUh2</v>
      </c>
      <c r="E83">
        <v>2030</v>
      </c>
      <c r="F83">
        <v>2</v>
      </c>
      <c r="G83">
        <f>COUNTIFS(nodal_split_meta_data!A:A,_xlfn.CONCAT('Data Collection'!B83,'Data Collection'!F83))</f>
        <v>1</v>
      </c>
      <c r="H83">
        <v>0.99260999999999999</v>
      </c>
    </row>
    <row r="84" spans="1:8" x14ac:dyDescent="0.25">
      <c r="A84" t="str">
        <f t="shared" si="1"/>
        <v>HUh2Z12035</v>
      </c>
      <c r="B84" t="s">
        <v>107</v>
      </c>
      <c r="C84" t="s">
        <v>145</v>
      </c>
      <c r="D84" t="str">
        <f>VLOOKUP(_xlfn.CONCAT(B84,F84), nodal_split_meta_data!A:B,2,FALSE)</f>
        <v>HUh2Z1</v>
      </c>
      <c r="E84">
        <v>2035</v>
      </c>
      <c r="F84">
        <v>1</v>
      </c>
      <c r="G84">
        <f>COUNTIFS(nodal_split_meta_data!A:A,_xlfn.CONCAT('Data Collection'!B84,'Data Collection'!F84))</f>
        <v>1</v>
      </c>
      <c r="H84">
        <v>4.9500000000000004E-3</v>
      </c>
    </row>
    <row r="85" spans="1:8" x14ac:dyDescent="0.25">
      <c r="A85" t="str">
        <f t="shared" si="1"/>
        <v>HUh22035</v>
      </c>
      <c r="B85" t="s">
        <v>107</v>
      </c>
      <c r="C85" t="s">
        <v>145</v>
      </c>
      <c r="D85" t="str">
        <f>VLOOKUP(_xlfn.CONCAT(B85,F85), nodal_split_meta_data!A:B,2,FALSE)</f>
        <v>HUh2</v>
      </c>
      <c r="E85">
        <v>2035</v>
      </c>
      <c r="F85">
        <v>2</v>
      </c>
      <c r="G85">
        <f>COUNTIFS(nodal_split_meta_data!A:A,_xlfn.CONCAT('Data Collection'!B85,'Data Collection'!F85))</f>
        <v>1</v>
      </c>
      <c r="H85">
        <v>0.99504999999999999</v>
      </c>
    </row>
    <row r="86" spans="1:8" x14ac:dyDescent="0.25">
      <c r="A86" t="str">
        <f t="shared" si="1"/>
        <v>HUh2Z12040</v>
      </c>
      <c r="B86" t="s">
        <v>107</v>
      </c>
      <c r="C86" t="s">
        <v>145</v>
      </c>
      <c r="D86" t="str">
        <f>VLOOKUP(_xlfn.CONCAT(B86,F86), nodal_split_meta_data!A:B,2,FALSE)</f>
        <v>HUh2Z1</v>
      </c>
      <c r="E86">
        <v>2040</v>
      </c>
      <c r="F86">
        <v>1</v>
      </c>
      <c r="G86">
        <f>COUNTIFS(nodal_split_meta_data!A:A,_xlfn.CONCAT('Data Collection'!B86,'Data Collection'!F86))</f>
        <v>1</v>
      </c>
      <c r="H86">
        <v>3.13E-3</v>
      </c>
    </row>
    <row r="87" spans="1:8" x14ac:dyDescent="0.25">
      <c r="A87" t="str">
        <f t="shared" si="1"/>
        <v>HUh22040</v>
      </c>
      <c r="B87" t="s">
        <v>107</v>
      </c>
      <c r="C87" t="s">
        <v>145</v>
      </c>
      <c r="D87" t="str">
        <f>VLOOKUP(_xlfn.CONCAT(B87,F87), nodal_split_meta_data!A:B,2,FALSE)</f>
        <v>HUh2</v>
      </c>
      <c r="E87">
        <v>2040</v>
      </c>
      <c r="F87">
        <v>2</v>
      </c>
      <c r="G87">
        <f>COUNTIFS(nodal_split_meta_data!A:A,_xlfn.CONCAT('Data Collection'!B87,'Data Collection'!F87))</f>
        <v>1</v>
      </c>
      <c r="H87">
        <v>0.99687000000000003</v>
      </c>
    </row>
    <row r="88" spans="1:8" x14ac:dyDescent="0.25">
      <c r="A88" t="str">
        <f t="shared" si="1"/>
        <v>HUh2Z12050</v>
      </c>
      <c r="B88" t="s">
        <v>107</v>
      </c>
      <c r="C88" t="s">
        <v>145</v>
      </c>
      <c r="D88" t="str">
        <f>VLOOKUP(_xlfn.CONCAT(B88,F88), nodal_split_meta_data!A:B,2,FALSE)</f>
        <v>HUh2Z1</v>
      </c>
      <c r="E88">
        <v>2050</v>
      </c>
      <c r="F88">
        <v>1</v>
      </c>
      <c r="G88">
        <f>COUNTIFS(nodal_split_meta_data!A:A,_xlfn.CONCAT('Data Collection'!B88,'Data Collection'!F88))</f>
        <v>1</v>
      </c>
      <c r="H88">
        <v>1.6000000000000001E-3</v>
      </c>
    </row>
    <row r="89" spans="1:8" x14ac:dyDescent="0.25">
      <c r="A89" t="str">
        <f t="shared" si="1"/>
        <v>HUh22050</v>
      </c>
      <c r="B89" t="s">
        <v>107</v>
      </c>
      <c r="C89" t="s">
        <v>145</v>
      </c>
      <c r="D89" t="str">
        <f>VLOOKUP(_xlfn.CONCAT(B89,F89), nodal_split_meta_data!A:B,2,FALSE)</f>
        <v>HUh2</v>
      </c>
      <c r="E89">
        <v>2050</v>
      </c>
      <c r="F89">
        <v>2</v>
      </c>
      <c r="G89">
        <f>COUNTIFS(nodal_split_meta_data!A:A,_xlfn.CONCAT('Data Collection'!B89,'Data Collection'!F89))</f>
        <v>1</v>
      </c>
      <c r="H89">
        <v>0.99839999999999995</v>
      </c>
    </row>
    <row r="90" spans="1:8" x14ac:dyDescent="0.25">
      <c r="A90" t="str">
        <f t="shared" si="1"/>
        <v>ITh2Z12030</v>
      </c>
      <c r="B90" t="s">
        <v>109</v>
      </c>
      <c r="C90" t="s">
        <v>146</v>
      </c>
      <c r="D90" t="str">
        <f>VLOOKUP(_xlfn.CONCAT(B90,F90), nodal_split_meta_data!A:B,2,FALSE)</f>
        <v>ITh2Z1</v>
      </c>
      <c r="E90">
        <v>2030</v>
      </c>
      <c r="F90">
        <v>1</v>
      </c>
      <c r="G90">
        <f>COUNTIFS(nodal_split_meta_data!A:A,_xlfn.CONCAT('Data Collection'!B90,'Data Collection'!F90))</f>
        <v>1</v>
      </c>
      <c r="H90">
        <v>0</v>
      </c>
    </row>
    <row r="91" spans="1:8" x14ac:dyDescent="0.25">
      <c r="A91" t="str">
        <f t="shared" si="1"/>
        <v>ITh22030</v>
      </c>
      <c r="B91" t="s">
        <v>109</v>
      </c>
      <c r="C91" t="s">
        <v>146</v>
      </c>
      <c r="D91" t="str">
        <f>VLOOKUP(_xlfn.CONCAT(B91,F91), nodal_split_meta_data!A:B,2,FALSE)</f>
        <v>ITh2</v>
      </c>
      <c r="E91">
        <v>2030</v>
      </c>
      <c r="F91">
        <v>2</v>
      </c>
      <c r="G91">
        <f>COUNTIFS(nodal_split_meta_data!A:A,_xlfn.CONCAT('Data Collection'!B91,'Data Collection'!F91))</f>
        <v>1</v>
      </c>
      <c r="H91">
        <v>1</v>
      </c>
    </row>
    <row r="92" spans="1:8" x14ac:dyDescent="0.25">
      <c r="A92" t="str">
        <f t="shared" si="1"/>
        <v>ITh2Z12035</v>
      </c>
      <c r="B92" t="s">
        <v>109</v>
      </c>
      <c r="C92" t="s">
        <v>146</v>
      </c>
      <c r="D92" t="str">
        <f>VLOOKUP(_xlfn.CONCAT(B92,F92), nodal_split_meta_data!A:B,2,FALSE)</f>
        <v>ITh2Z1</v>
      </c>
      <c r="E92">
        <v>2035</v>
      </c>
      <c r="F92">
        <v>1</v>
      </c>
      <c r="G92">
        <f>COUNTIFS(nodal_split_meta_data!A:A,_xlfn.CONCAT('Data Collection'!B92,'Data Collection'!F92))</f>
        <v>1</v>
      </c>
      <c r="H92">
        <v>0</v>
      </c>
    </row>
    <row r="93" spans="1:8" x14ac:dyDescent="0.25">
      <c r="A93" t="str">
        <f t="shared" si="1"/>
        <v>ITh22035</v>
      </c>
      <c r="B93" t="s">
        <v>109</v>
      </c>
      <c r="C93" t="s">
        <v>146</v>
      </c>
      <c r="D93" t="str">
        <f>VLOOKUP(_xlfn.CONCAT(B93,F93), nodal_split_meta_data!A:B,2,FALSE)</f>
        <v>ITh2</v>
      </c>
      <c r="E93">
        <v>2035</v>
      </c>
      <c r="F93">
        <v>2</v>
      </c>
      <c r="G93">
        <f>COUNTIFS(nodal_split_meta_data!A:A,_xlfn.CONCAT('Data Collection'!B93,'Data Collection'!F93))</f>
        <v>1</v>
      </c>
      <c r="H93">
        <v>1</v>
      </c>
    </row>
    <row r="94" spans="1:8" x14ac:dyDescent="0.25">
      <c r="A94" t="str">
        <f t="shared" si="1"/>
        <v>ITh2Z12040</v>
      </c>
      <c r="B94" t="s">
        <v>109</v>
      </c>
      <c r="C94" t="s">
        <v>146</v>
      </c>
      <c r="D94" t="str">
        <f>VLOOKUP(_xlfn.CONCAT(B94,F94), nodal_split_meta_data!A:B,2,FALSE)</f>
        <v>ITh2Z1</v>
      </c>
      <c r="E94">
        <v>2040</v>
      </c>
      <c r="F94">
        <v>1</v>
      </c>
      <c r="G94">
        <f>COUNTIFS(nodal_split_meta_data!A:A,_xlfn.CONCAT('Data Collection'!B94,'Data Collection'!F94))</f>
        <v>1</v>
      </c>
      <c r="H94">
        <v>0</v>
      </c>
    </row>
    <row r="95" spans="1:8" x14ac:dyDescent="0.25">
      <c r="A95" t="str">
        <f t="shared" si="1"/>
        <v>ITh22040</v>
      </c>
      <c r="B95" t="s">
        <v>109</v>
      </c>
      <c r="C95" t="s">
        <v>146</v>
      </c>
      <c r="D95" t="str">
        <f>VLOOKUP(_xlfn.CONCAT(B95,F95), nodal_split_meta_data!A:B,2,FALSE)</f>
        <v>ITh2</v>
      </c>
      <c r="E95">
        <v>2040</v>
      </c>
      <c r="F95">
        <v>2</v>
      </c>
      <c r="G95">
        <f>COUNTIFS(nodal_split_meta_data!A:A,_xlfn.CONCAT('Data Collection'!B95,'Data Collection'!F95))</f>
        <v>1</v>
      </c>
      <c r="H95">
        <v>1</v>
      </c>
    </row>
    <row r="96" spans="1:8" x14ac:dyDescent="0.25">
      <c r="A96" t="str">
        <f t="shared" si="1"/>
        <v>ITh2Z12050</v>
      </c>
      <c r="B96" t="s">
        <v>109</v>
      </c>
      <c r="C96" t="s">
        <v>146</v>
      </c>
      <c r="D96" t="str">
        <f>VLOOKUP(_xlfn.CONCAT(B96,F96), nodal_split_meta_data!A:B,2,FALSE)</f>
        <v>ITh2Z1</v>
      </c>
      <c r="E96">
        <v>2050</v>
      </c>
      <c r="F96">
        <v>1</v>
      </c>
      <c r="G96">
        <f>COUNTIFS(nodal_split_meta_data!A:A,_xlfn.CONCAT('Data Collection'!B96,'Data Collection'!F96))</f>
        <v>1</v>
      </c>
      <c r="H96">
        <v>0</v>
      </c>
    </row>
    <row r="97" spans="1:8" x14ac:dyDescent="0.25">
      <c r="A97" t="str">
        <f t="shared" si="1"/>
        <v>ITh22050</v>
      </c>
      <c r="B97" t="s">
        <v>109</v>
      </c>
      <c r="C97" t="s">
        <v>146</v>
      </c>
      <c r="D97" t="str">
        <f>VLOOKUP(_xlfn.CONCAT(B97,F97), nodal_split_meta_data!A:B,2,FALSE)</f>
        <v>ITh2</v>
      </c>
      <c r="E97">
        <v>2050</v>
      </c>
      <c r="F97">
        <v>2</v>
      </c>
      <c r="G97">
        <f>COUNTIFS(nodal_split_meta_data!A:A,_xlfn.CONCAT('Data Collection'!B97,'Data Collection'!F97))</f>
        <v>1</v>
      </c>
      <c r="H97">
        <v>1</v>
      </c>
    </row>
    <row r="98" spans="1:8" x14ac:dyDescent="0.25">
      <c r="A98" t="str">
        <f t="shared" si="1"/>
        <v>LTh2Z12030</v>
      </c>
      <c r="B98" t="s">
        <v>110</v>
      </c>
      <c r="C98" t="s">
        <v>147</v>
      </c>
      <c r="D98" t="str">
        <f>VLOOKUP(_xlfn.CONCAT(B98,F98), nodal_split_meta_data!A:B,2,FALSE)</f>
        <v>LTh2Z1</v>
      </c>
      <c r="E98">
        <v>2030</v>
      </c>
      <c r="F98">
        <v>1</v>
      </c>
      <c r="G98">
        <f>COUNTIFS(nodal_split_meta_data!A:A,_xlfn.CONCAT('Data Collection'!B98,'Data Collection'!F98))</f>
        <v>1</v>
      </c>
      <c r="H98">
        <v>1</v>
      </c>
    </row>
    <row r="99" spans="1:8" x14ac:dyDescent="0.25">
      <c r="A99" t="str">
        <f t="shared" si="1"/>
        <v>LTh22030</v>
      </c>
      <c r="B99" t="s">
        <v>110</v>
      </c>
      <c r="C99" t="s">
        <v>147</v>
      </c>
      <c r="D99" t="str">
        <f>VLOOKUP(_xlfn.CONCAT(B99,F99), nodal_split_meta_data!A:B,2,FALSE)</f>
        <v>LTh2</v>
      </c>
      <c r="E99">
        <v>2030</v>
      </c>
      <c r="F99">
        <v>2</v>
      </c>
      <c r="G99">
        <f>COUNTIFS(nodal_split_meta_data!A:A,_xlfn.CONCAT('Data Collection'!B99,'Data Collection'!F99))</f>
        <v>1</v>
      </c>
    </row>
    <row r="100" spans="1:8" x14ac:dyDescent="0.25">
      <c r="A100" t="str">
        <f t="shared" si="1"/>
        <v>LTh2Z12035</v>
      </c>
      <c r="B100" t="s">
        <v>110</v>
      </c>
      <c r="C100" t="s">
        <v>147</v>
      </c>
      <c r="D100" t="str">
        <f>VLOOKUP(_xlfn.CONCAT(B100,F100), nodal_split_meta_data!A:B,2,FALSE)</f>
        <v>LTh2Z1</v>
      </c>
      <c r="E100">
        <v>2035</v>
      </c>
      <c r="F100">
        <v>1</v>
      </c>
      <c r="G100">
        <f>COUNTIFS(nodal_split_meta_data!A:A,_xlfn.CONCAT('Data Collection'!B100,'Data Collection'!F100))</f>
        <v>1</v>
      </c>
      <c r="H100">
        <v>1</v>
      </c>
    </row>
    <row r="101" spans="1:8" x14ac:dyDescent="0.25">
      <c r="A101" t="str">
        <f t="shared" si="1"/>
        <v>LTh22035</v>
      </c>
      <c r="B101" t="s">
        <v>110</v>
      </c>
      <c r="C101" t="s">
        <v>147</v>
      </c>
      <c r="D101" t="str">
        <f>VLOOKUP(_xlfn.CONCAT(B101,F101), nodal_split_meta_data!A:B,2,FALSE)</f>
        <v>LTh2</v>
      </c>
      <c r="E101">
        <v>2035</v>
      </c>
      <c r="F101">
        <v>2</v>
      </c>
      <c r="G101">
        <f>COUNTIFS(nodal_split_meta_data!A:A,_xlfn.CONCAT('Data Collection'!B101,'Data Collection'!F101))</f>
        <v>1</v>
      </c>
    </row>
    <row r="102" spans="1:8" x14ac:dyDescent="0.25">
      <c r="A102" t="str">
        <f t="shared" si="1"/>
        <v>LTh2Z12040</v>
      </c>
      <c r="B102" t="s">
        <v>110</v>
      </c>
      <c r="C102" t="s">
        <v>147</v>
      </c>
      <c r="D102" t="str">
        <f>VLOOKUP(_xlfn.CONCAT(B102,F102), nodal_split_meta_data!A:B,2,FALSE)</f>
        <v>LTh2Z1</v>
      </c>
      <c r="E102">
        <v>2040</v>
      </c>
      <c r="F102">
        <v>1</v>
      </c>
      <c r="G102">
        <f>COUNTIFS(nodal_split_meta_data!A:A,_xlfn.CONCAT('Data Collection'!B102,'Data Collection'!F102))</f>
        <v>1</v>
      </c>
      <c r="H102">
        <v>1</v>
      </c>
    </row>
    <row r="103" spans="1:8" x14ac:dyDescent="0.25">
      <c r="A103" t="str">
        <f t="shared" si="1"/>
        <v>LTh22040</v>
      </c>
      <c r="B103" t="s">
        <v>110</v>
      </c>
      <c r="C103" t="s">
        <v>147</v>
      </c>
      <c r="D103" t="str">
        <f>VLOOKUP(_xlfn.CONCAT(B103,F103), nodal_split_meta_data!A:B,2,FALSE)</f>
        <v>LTh2</v>
      </c>
      <c r="E103">
        <v>2040</v>
      </c>
      <c r="F103">
        <v>2</v>
      </c>
      <c r="G103">
        <f>COUNTIFS(nodal_split_meta_data!A:A,_xlfn.CONCAT('Data Collection'!B103,'Data Collection'!F103))</f>
        <v>1</v>
      </c>
    </row>
    <row r="104" spans="1:8" x14ac:dyDescent="0.25">
      <c r="A104" t="str">
        <f t="shared" si="1"/>
        <v>LTh2Z12050</v>
      </c>
      <c r="B104" t="s">
        <v>110</v>
      </c>
      <c r="C104" t="s">
        <v>147</v>
      </c>
      <c r="D104" t="str">
        <f>VLOOKUP(_xlfn.CONCAT(B104,F104), nodal_split_meta_data!A:B,2,FALSE)</f>
        <v>LTh2Z1</v>
      </c>
      <c r="E104">
        <v>2050</v>
      </c>
      <c r="F104">
        <v>1</v>
      </c>
      <c r="G104">
        <f>COUNTIFS(nodal_split_meta_data!A:A,_xlfn.CONCAT('Data Collection'!B104,'Data Collection'!F104))</f>
        <v>1</v>
      </c>
      <c r="H104">
        <v>1</v>
      </c>
    </row>
    <row r="105" spans="1:8" x14ac:dyDescent="0.25">
      <c r="A105" t="str">
        <f t="shared" si="1"/>
        <v>LTh22050</v>
      </c>
      <c r="B105" t="s">
        <v>110</v>
      </c>
      <c r="C105" t="s">
        <v>147</v>
      </c>
      <c r="D105" t="str">
        <f>VLOOKUP(_xlfn.CONCAT(B105,F105), nodal_split_meta_data!A:B,2,FALSE)</f>
        <v>LTh2</v>
      </c>
      <c r="E105">
        <v>2050</v>
      </c>
      <c r="F105">
        <v>2</v>
      </c>
      <c r="G105">
        <f>COUNTIFS(nodal_split_meta_data!A:A,_xlfn.CONCAT('Data Collection'!B105,'Data Collection'!F105))</f>
        <v>1</v>
      </c>
    </row>
    <row r="106" spans="1:8" x14ac:dyDescent="0.25">
      <c r="A106" t="str">
        <f t="shared" si="1"/>
        <v>LUh2Z12030</v>
      </c>
      <c r="B106" t="s">
        <v>111</v>
      </c>
      <c r="C106" t="s">
        <v>148</v>
      </c>
      <c r="D106" t="str">
        <f>VLOOKUP(_xlfn.CONCAT(B106,F106), nodal_split_meta_data!A:B,2,FALSE)</f>
        <v>LUh2Z1</v>
      </c>
      <c r="E106">
        <v>2030</v>
      </c>
      <c r="F106">
        <v>1</v>
      </c>
      <c r="G106">
        <f>COUNTIFS(nodal_split_meta_data!A:A,_xlfn.CONCAT('Data Collection'!B106,'Data Collection'!F106))</f>
        <v>1</v>
      </c>
      <c r="H106">
        <v>0.1</v>
      </c>
    </row>
    <row r="107" spans="1:8" x14ac:dyDescent="0.25">
      <c r="A107" t="str">
        <f t="shared" si="1"/>
        <v>LUh22030</v>
      </c>
      <c r="B107" t="s">
        <v>111</v>
      </c>
      <c r="C107" t="s">
        <v>148</v>
      </c>
      <c r="D107" t="str">
        <f>VLOOKUP(_xlfn.CONCAT(B107,F107), nodal_split_meta_data!A:B,2,FALSE)</f>
        <v>LUh2</v>
      </c>
      <c r="E107">
        <v>2030</v>
      </c>
      <c r="F107">
        <v>2</v>
      </c>
      <c r="G107">
        <f>COUNTIFS(nodal_split_meta_data!A:A,_xlfn.CONCAT('Data Collection'!B107,'Data Collection'!F107))</f>
        <v>1</v>
      </c>
      <c r="H107">
        <v>0.9</v>
      </c>
    </row>
    <row r="108" spans="1:8" x14ac:dyDescent="0.25">
      <c r="A108" t="str">
        <f t="shared" si="1"/>
        <v>LUh2Z12035</v>
      </c>
      <c r="B108" t="s">
        <v>111</v>
      </c>
      <c r="C108" t="s">
        <v>148</v>
      </c>
      <c r="D108" t="str">
        <f>VLOOKUP(_xlfn.CONCAT(B108,F108), nodal_split_meta_data!A:B,2,FALSE)</f>
        <v>LUh2Z1</v>
      </c>
      <c r="E108">
        <v>2035</v>
      </c>
      <c r="F108">
        <v>1</v>
      </c>
      <c r="G108">
        <f>COUNTIFS(nodal_split_meta_data!A:A,_xlfn.CONCAT('Data Collection'!B108,'Data Collection'!F108))</f>
        <v>1</v>
      </c>
      <c r="H108">
        <v>0.1</v>
      </c>
    </row>
    <row r="109" spans="1:8" x14ac:dyDescent="0.25">
      <c r="A109" t="str">
        <f t="shared" si="1"/>
        <v>LUh22035</v>
      </c>
      <c r="B109" t="s">
        <v>111</v>
      </c>
      <c r="C109" t="s">
        <v>148</v>
      </c>
      <c r="D109" t="str">
        <f>VLOOKUP(_xlfn.CONCAT(B109,F109), nodal_split_meta_data!A:B,2,FALSE)</f>
        <v>LUh2</v>
      </c>
      <c r="E109">
        <v>2035</v>
      </c>
      <c r="F109">
        <v>2</v>
      </c>
      <c r="G109">
        <f>COUNTIFS(nodal_split_meta_data!A:A,_xlfn.CONCAT('Data Collection'!B109,'Data Collection'!F109))</f>
        <v>1</v>
      </c>
      <c r="H109">
        <v>0.9</v>
      </c>
    </row>
    <row r="110" spans="1:8" x14ac:dyDescent="0.25">
      <c r="A110" t="str">
        <f t="shared" si="1"/>
        <v>LUh2Z12040</v>
      </c>
      <c r="B110" t="s">
        <v>111</v>
      </c>
      <c r="C110" t="s">
        <v>148</v>
      </c>
      <c r="D110" t="str">
        <f>VLOOKUP(_xlfn.CONCAT(B110,F110), nodal_split_meta_data!A:B,2,FALSE)</f>
        <v>LUh2Z1</v>
      </c>
      <c r="E110">
        <v>2040</v>
      </c>
      <c r="F110">
        <v>1</v>
      </c>
      <c r="G110">
        <f>COUNTIFS(nodal_split_meta_data!A:A,_xlfn.CONCAT('Data Collection'!B110,'Data Collection'!F110))</f>
        <v>1</v>
      </c>
      <c r="H110">
        <v>0.1</v>
      </c>
    </row>
    <row r="111" spans="1:8" x14ac:dyDescent="0.25">
      <c r="A111" t="str">
        <f t="shared" si="1"/>
        <v>LUh22040</v>
      </c>
      <c r="B111" t="s">
        <v>111</v>
      </c>
      <c r="C111" t="s">
        <v>148</v>
      </c>
      <c r="D111" t="str">
        <f>VLOOKUP(_xlfn.CONCAT(B111,F111), nodal_split_meta_data!A:B,2,FALSE)</f>
        <v>LUh2</v>
      </c>
      <c r="E111">
        <v>2040</v>
      </c>
      <c r="F111">
        <v>2</v>
      </c>
      <c r="G111">
        <f>COUNTIFS(nodal_split_meta_data!A:A,_xlfn.CONCAT('Data Collection'!B111,'Data Collection'!F111))</f>
        <v>1</v>
      </c>
      <c r="H111">
        <v>0.9</v>
      </c>
    </row>
    <row r="112" spans="1:8" x14ac:dyDescent="0.25">
      <c r="A112" t="str">
        <f t="shared" si="1"/>
        <v>LUh2Z12050</v>
      </c>
      <c r="B112" t="s">
        <v>111</v>
      </c>
      <c r="C112" t="s">
        <v>148</v>
      </c>
      <c r="D112" t="str">
        <f>VLOOKUP(_xlfn.CONCAT(B112,F112), nodal_split_meta_data!A:B,2,FALSE)</f>
        <v>LUh2Z1</v>
      </c>
      <c r="E112">
        <v>2050</v>
      </c>
      <c r="F112">
        <v>1</v>
      </c>
      <c r="G112">
        <f>COUNTIFS(nodal_split_meta_data!A:A,_xlfn.CONCAT('Data Collection'!B112,'Data Collection'!F112))</f>
        <v>1</v>
      </c>
      <c r="H112">
        <v>0.05</v>
      </c>
    </row>
    <row r="113" spans="1:8" x14ac:dyDescent="0.25">
      <c r="A113" t="str">
        <f t="shared" si="1"/>
        <v>LUh22050</v>
      </c>
      <c r="B113" t="s">
        <v>111</v>
      </c>
      <c r="C113" t="s">
        <v>148</v>
      </c>
      <c r="D113" t="str">
        <f>VLOOKUP(_xlfn.CONCAT(B113,F113), nodal_split_meta_data!A:B,2,FALSE)</f>
        <v>LUh2</v>
      </c>
      <c r="E113">
        <v>2050</v>
      </c>
      <c r="F113">
        <v>2</v>
      </c>
      <c r="G113">
        <f>COUNTIFS(nodal_split_meta_data!A:A,_xlfn.CONCAT('Data Collection'!B113,'Data Collection'!F113))</f>
        <v>1</v>
      </c>
      <c r="H113">
        <v>0.95</v>
      </c>
    </row>
    <row r="114" spans="1:8" x14ac:dyDescent="0.25">
      <c r="A114" t="str">
        <f t="shared" si="1"/>
        <v>NLh2Z12030</v>
      </c>
      <c r="B114" t="s">
        <v>116</v>
      </c>
      <c r="C114" t="s">
        <v>149</v>
      </c>
      <c r="D114" t="str">
        <f>VLOOKUP(_xlfn.CONCAT(B114,F114), nodal_split_meta_data!A:B,2,FALSE)</f>
        <v>NLh2Z1</v>
      </c>
      <c r="E114">
        <v>2030</v>
      </c>
      <c r="F114">
        <v>1</v>
      </c>
      <c r="G114">
        <f>COUNTIFS(nodal_split_meta_data!A:A,_xlfn.CONCAT('Data Collection'!B114,'Data Collection'!F114))</f>
        <v>1</v>
      </c>
      <c r="H114">
        <v>0</v>
      </c>
    </row>
    <row r="115" spans="1:8" x14ac:dyDescent="0.25">
      <c r="A115" t="str">
        <f t="shared" si="1"/>
        <v>NLh22030</v>
      </c>
      <c r="B115" t="s">
        <v>116</v>
      </c>
      <c r="C115" t="s">
        <v>149</v>
      </c>
      <c r="D115" t="str">
        <f>VLOOKUP(_xlfn.CONCAT(B115,F115), nodal_split_meta_data!A:B,2,FALSE)</f>
        <v>NLh2</v>
      </c>
      <c r="E115">
        <v>2030</v>
      </c>
      <c r="F115">
        <v>2</v>
      </c>
      <c r="G115">
        <f>COUNTIFS(nodal_split_meta_data!A:A,_xlfn.CONCAT('Data Collection'!B115,'Data Collection'!F115))</f>
        <v>1</v>
      </c>
      <c r="H115">
        <v>1</v>
      </c>
    </row>
    <row r="116" spans="1:8" x14ac:dyDescent="0.25">
      <c r="A116" t="str">
        <f t="shared" si="1"/>
        <v>NLh2Z12035</v>
      </c>
      <c r="B116" t="s">
        <v>116</v>
      </c>
      <c r="C116" t="s">
        <v>149</v>
      </c>
      <c r="D116" t="str">
        <f>VLOOKUP(_xlfn.CONCAT(B116,F116), nodal_split_meta_data!A:B,2,FALSE)</f>
        <v>NLh2Z1</v>
      </c>
      <c r="E116">
        <v>2035</v>
      </c>
      <c r="F116">
        <v>1</v>
      </c>
      <c r="G116">
        <f>COUNTIFS(nodal_split_meta_data!A:A,_xlfn.CONCAT('Data Collection'!B116,'Data Collection'!F116))</f>
        <v>1</v>
      </c>
      <c r="H116">
        <v>0</v>
      </c>
    </row>
    <row r="117" spans="1:8" x14ac:dyDescent="0.25">
      <c r="A117" t="str">
        <f t="shared" si="1"/>
        <v>NLh22035</v>
      </c>
      <c r="B117" t="s">
        <v>116</v>
      </c>
      <c r="C117" t="s">
        <v>149</v>
      </c>
      <c r="D117" t="str">
        <f>VLOOKUP(_xlfn.CONCAT(B117,F117), nodal_split_meta_data!A:B,2,FALSE)</f>
        <v>NLh2</v>
      </c>
      <c r="E117">
        <v>2035</v>
      </c>
      <c r="F117">
        <v>2</v>
      </c>
      <c r="G117">
        <f>COUNTIFS(nodal_split_meta_data!A:A,_xlfn.CONCAT('Data Collection'!B117,'Data Collection'!F117))</f>
        <v>1</v>
      </c>
      <c r="H117">
        <v>1</v>
      </c>
    </row>
    <row r="118" spans="1:8" x14ac:dyDescent="0.25">
      <c r="A118" t="str">
        <f t="shared" si="1"/>
        <v>NLh2Z12040</v>
      </c>
      <c r="B118" t="s">
        <v>116</v>
      </c>
      <c r="C118" t="s">
        <v>149</v>
      </c>
      <c r="D118" t="str">
        <f>VLOOKUP(_xlfn.CONCAT(B118,F118), nodal_split_meta_data!A:B,2,FALSE)</f>
        <v>NLh2Z1</v>
      </c>
      <c r="E118">
        <v>2040</v>
      </c>
      <c r="F118">
        <v>1</v>
      </c>
      <c r="G118">
        <f>COUNTIFS(nodal_split_meta_data!A:A,_xlfn.CONCAT('Data Collection'!B118,'Data Collection'!F118))</f>
        <v>1</v>
      </c>
      <c r="H118">
        <v>0</v>
      </c>
    </row>
    <row r="119" spans="1:8" x14ac:dyDescent="0.25">
      <c r="A119" t="str">
        <f t="shared" si="1"/>
        <v>NLh22040</v>
      </c>
      <c r="B119" t="s">
        <v>116</v>
      </c>
      <c r="C119" t="s">
        <v>149</v>
      </c>
      <c r="D119" t="str">
        <f>VLOOKUP(_xlfn.CONCAT(B119,F119), nodal_split_meta_data!A:B,2,FALSE)</f>
        <v>NLh2</v>
      </c>
      <c r="E119">
        <v>2040</v>
      </c>
      <c r="F119">
        <v>2</v>
      </c>
      <c r="G119">
        <f>COUNTIFS(nodal_split_meta_data!A:A,_xlfn.CONCAT('Data Collection'!B119,'Data Collection'!F119))</f>
        <v>1</v>
      </c>
      <c r="H119">
        <v>1</v>
      </c>
    </row>
    <row r="120" spans="1:8" x14ac:dyDescent="0.25">
      <c r="A120" t="str">
        <f t="shared" si="1"/>
        <v>NLh2Z12050</v>
      </c>
      <c r="B120" t="s">
        <v>116</v>
      </c>
      <c r="C120" t="s">
        <v>149</v>
      </c>
      <c r="D120" t="str">
        <f>VLOOKUP(_xlfn.CONCAT(B120,F120), nodal_split_meta_data!A:B,2,FALSE)</f>
        <v>NLh2Z1</v>
      </c>
      <c r="E120">
        <v>2050</v>
      </c>
      <c r="F120">
        <v>1</v>
      </c>
      <c r="G120">
        <f>COUNTIFS(nodal_split_meta_data!A:A,_xlfn.CONCAT('Data Collection'!B120,'Data Collection'!F120))</f>
        <v>1</v>
      </c>
      <c r="H120">
        <v>0</v>
      </c>
    </row>
    <row r="121" spans="1:8" x14ac:dyDescent="0.25">
      <c r="A121" t="str">
        <f t="shared" si="1"/>
        <v>NLh22050</v>
      </c>
      <c r="B121" t="s">
        <v>116</v>
      </c>
      <c r="C121" t="s">
        <v>149</v>
      </c>
      <c r="D121" t="str">
        <f>VLOOKUP(_xlfn.CONCAT(B121,F121), nodal_split_meta_data!A:B,2,FALSE)</f>
        <v>NLh2</v>
      </c>
      <c r="E121">
        <v>2050</v>
      </c>
      <c r="F121">
        <v>2</v>
      </c>
      <c r="G121">
        <f>COUNTIFS(nodal_split_meta_data!A:A,_xlfn.CONCAT('Data Collection'!B121,'Data Collection'!F121))</f>
        <v>1</v>
      </c>
      <c r="H121">
        <v>1</v>
      </c>
    </row>
    <row r="122" spans="1:8" x14ac:dyDescent="0.25">
      <c r="A122" t="str">
        <f t="shared" si="1"/>
        <v>PLh2NZ1b2030</v>
      </c>
      <c r="B122" t="s">
        <v>118</v>
      </c>
      <c r="C122" t="s">
        <v>150</v>
      </c>
      <c r="D122" t="str">
        <f>VLOOKUP(_xlfn.CONCAT(B122,F122), nodal_split_meta_data!A:B,2,FALSE)</f>
        <v>PLh2NZ1b</v>
      </c>
      <c r="E122">
        <v>2030</v>
      </c>
      <c r="F122">
        <v>1</v>
      </c>
      <c r="G122">
        <f>COUNTIFS(nodal_split_meta_data!A:A,_xlfn.CONCAT('Data Collection'!B122,'Data Collection'!F122))</f>
        <v>3</v>
      </c>
      <c r="H122">
        <v>1</v>
      </c>
    </row>
    <row r="123" spans="1:8" x14ac:dyDescent="0.25">
      <c r="A123" t="str">
        <f t="shared" si="1"/>
        <v>PLh2N2030</v>
      </c>
      <c r="B123" t="s">
        <v>118</v>
      </c>
      <c r="C123" t="s">
        <v>150</v>
      </c>
      <c r="D123" t="str">
        <f>VLOOKUP(_xlfn.CONCAT(B123,F123), nodal_split_meta_data!A:B,2,FALSE)</f>
        <v>PLh2N</v>
      </c>
      <c r="E123">
        <v>2030</v>
      </c>
      <c r="F123">
        <v>2</v>
      </c>
      <c r="G123">
        <f>COUNTIFS(nodal_split_meta_data!A:A,_xlfn.CONCAT('Data Collection'!B123,'Data Collection'!F123))</f>
        <v>3</v>
      </c>
      <c r="H123">
        <v>0</v>
      </c>
    </row>
    <row r="124" spans="1:8" x14ac:dyDescent="0.25">
      <c r="A124" t="str">
        <f t="shared" si="1"/>
        <v>PLh2NZ1b2035</v>
      </c>
      <c r="B124" t="s">
        <v>118</v>
      </c>
      <c r="C124" t="s">
        <v>150</v>
      </c>
      <c r="D124" t="str">
        <f>VLOOKUP(_xlfn.CONCAT(B124,F124), nodal_split_meta_data!A:B,2,FALSE)</f>
        <v>PLh2NZ1b</v>
      </c>
      <c r="E124">
        <v>2035</v>
      </c>
      <c r="F124">
        <v>1</v>
      </c>
      <c r="G124">
        <f>COUNTIFS(nodal_split_meta_data!A:A,_xlfn.CONCAT('Data Collection'!B124,'Data Collection'!F124))</f>
        <v>3</v>
      </c>
      <c r="H124">
        <v>1</v>
      </c>
    </row>
    <row r="125" spans="1:8" x14ac:dyDescent="0.25">
      <c r="A125" t="str">
        <f t="shared" si="1"/>
        <v>PLh2N2035</v>
      </c>
      <c r="B125" t="s">
        <v>118</v>
      </c>
      <c r="C125" t="s">
        <v>150</v>
      </c>
      <c r="D125" t="str">
        <f>VLOOKUP(_xlfn.CONCAT(B125,F125), nodal_split_meta_data!A:B,2,FALSE)</f>
        <v>PLh2N</v>
      </c>
      <c r="E125">
        <v>2035</v>
      </c>
      <c r="F125">
        <v>2</v>
      </c>
      <c r="G125">
        <f>COUNTIFS(nodal_split_meta_data!A:A,_xlfn.CONCAT('Data Collection'!B125,'Data Collection'!F125))</f>
        <v>3</v>
      </c>
      <c r="H125">
        <v>0</v>
      </c>
    </row>
    <row r="126" spans="1:8" x14ac:dyDescent="0.25">
      <c r="A126" t="str">
        <f t="shared" si="1"/>
        <v>PLh2NZ1b2040</v>
      </c>
      <c r="B126" t="s">
        <v>118</v>
      </c>
      <c r="C126" t="s">
        <v>150</v>
      </c>
      <c r="D126" t="str">
        <f>VLOOKUP(_xlfn.CONCAT(B126,F126), nodal_split_meta_data!A:B,2,FALSE)</f>
        <v>PLh2NZ1b</v>
      </c>
      <c r="E126">
        <v>2040</v>
      </c>
      <c r="F126">
        <v>1</v>
      </c>
      <c r="G126">
        <f>COUNTIFS(nodal_split_meta_data!A:A,_xlfn.CONCAT('Data Collection'!B126,'Data Collection'!F126))</f>
        <v>3</v>
      </c>
      <c r="H126">
        <v>1</v>
      </c>
    </row>
    <row r="127" spans="1:8" x14ac:dyDescent="0.25">
      <c r="A127" t="str">
        <f t="shared" si="1"/>
        <v>PLh2N2040</v>
      </c>
      <c r="B127" t="s">
        <v>118</v>
      </c>
      <c r="C127" t="s">
        <v>150</v>
      </c>
      <c r="D127" t="str">
        <f>VLOOKUP(_xlfn.CONCAT(B127,F127), nodal_split_meta_data!A:B,2,FALSE)</f>
        <v>PLh2N</v>
      </c>
      <c r="E127">
        <v>2040</v>
      </c>
      <c r="F127">
        <v>2</v>
      </c>
      <c r="G127">
        <f>COUNTIFS(nodal_split_meta_data!A:A,_xlfn.CONCAT('Data Collection'!B127,'Data Collection'!F127))</f>
        <v>3</v>
      </c>
      <c r="H127">
        <v>0</v>
      </c>
    </row>
    <row r="128" spans="1:8" x14ac:dyDescent="0.25">
      <c r="A128" t="str">
        <f t="shared" si="1"/>
        <v>PLh2NZ1b2050</v>
      </c>
      <c r="B128" t="s">
        <v>118</v>
      </c>
      <c r="C128" t="s">
        <v>150</v>
      </c>
      <c r="D128" t="str">
        <f>VLOOKUP(_xlfn.CONCAT(B128,F128), nodal_split_meta_data!A:B,2,FALSE)</f>
        <v>PLh2NZ1b</v>
      </c>
      <c r="E128">
        <v>2050</v>
      </c>
      <c r="F128">
        <v>1</v>
      </c>
      <c r="G128">
        <f>COUNTIFS(nodal_split_meta_data!A:A,_xlfn.CONCAT('Data Collection'!B128,'Data Collection'!F128))</f>
        <v>3</v>
      </c>
      <c r="H128">
        <v>1</v>
      </c>
    </row>
    <row r="129" spans="1:8" x14ac:dyDescent="0.25">
      <c r="A129" t="str">
        <f t="shared" si="1"/>
        <v>PLh2N2050</v>
      </c>
      <c r="B129" t="s">
        <v>118</v>
      </c>
      <c r="C129" t="s">
        <v>150</v>
      </c>
      <c r="D129" t="str">
        <f>VLOOKUP(_xlfn.CONCAT(B129,F129), nodal_split_meta_data!A:B,2,FALSE)</f>
        <v>PLh2N</v>
      </c>
      <c r="E129">
        <v>2050</v>
      </c>
      <c r="F129">
        <v>2</v>
      </c>
      <c r="G129">
        <f>COUNTIFS(nodal_split_meta_data!A:A,_xlfn.CONCAT('Data Collection'!B129,'Data Collection'!F129))</f>
        <v>3</v>
      </c>
      <c r="H129">
        <v>0</v>
      </c>
    </row>
    <row r="130" spans="1:8" x14ac:dyDescent="0.25">
      <c r="A130" t="str">
        <f t="shared" si="1"/>
        <v>PTh2Z12030</v>
      </c>
      <c r="B130" t="s">
        <v>119</v>
      </c>
      <c r="C130" t="s">
        <v>151</v>
      </c>
      <c r="D130" t="str">
        <f>VLOOKUP(_xlfn.CONCAT(B130,F130), nodal_split_meta_data!A:B,2,FALSE)</f>
        <v>PTh2Z1</v>
      </c>
      <c r="E130">
        <v>2030</v>
      </c>
      <c r="F130">
        <v>1</v>
      </c>
      <c r="G130">
        <f>COUNTIFS(nodal_split_meta_data!A:A,_xlfn.CONCAT('Data Collection'!B130,'Data Collection'!F130))</f>
        <v>1</v>
      </c>
      <c r="H130">
        <v>0.15</v>
      </c>
    </row>
    <row r="131" spans="1:8" x14ac:dyDescent="0.25">
      <c r="A131" t="str">
        <f t="shared" ref="A131:A145" si="2">_xlfn.CONCAT(D131,E131)</f>
        <v>PTh22030</v>
      </c>
      <c r="B131" t="s">
        <v>119</v>
      </c>
      <c r="C131" t="s">
        <v>151</v>
      </c>
      <c r="D131" t="str">
        <f>VLOOKUP(_xlfn.CONCAT(B131,F131), nodal_split_meta_data!A:B,2,FALSE)</f>
        <v>PTh2</v>
      </c>
      <c r="E131">
        <v>2030</v>
      </c>
      <c r="F131">
        <v>2</v>
      </c>
      <c r="G131">
        <f>COUNTIFS(nodal_split_meta_data!A:A,_xlfn.CONCAT('Data Collection'!B131,'Data Collection'!F131))</f>
        <v>1</v>
      </c>
      <c r="H131">
        <v>0.85</v>
      </c>
    </row>
    <row r="132" spans="1:8" x14ac:dyDescent="0.25">
      <c r="A132" t="str">
        <f t="shared" si="2"/>
        <v>PTh2Z12035</v>
      </c>
      <c r="B132" t="s">
        <v>119</v>
      </c>
      <c r="C132" t="s">
        <v>151</v>
      </c>
      <c r="D132" t="str">
        <f>VLOOKUP(_xlfn.CONCAT(B132,F132), nodal_split_meta_data!A:B,2,FALSE)</f>
        <v>PTh2Z1</v>
      </c>
      <c r="E132">
        <v>2035</v>
      </c>
      <c r="F132">
        <v>1</v>
      </c>
      <c r="G132">
        <f>COUNTIFS(nodal_split_meta_data!A:A,_xlfn.CONCAT('Data Collection'!B132,'Data Collection'!F132))</f>
        <v>1</v>
      </c>
      <c r="H132">
        <v>0.08</v>
      </c>
    </row>
    <row r="133" spans="1:8" x14ac:dyDescent="0.25">
      <c r="A133" t="str">
        <f t="shared" si="2"/>
        <v>PTh22035</v>
      </c>
      <c r="B133" t="s">
        <v>119</v>
      </c>
      <c r="C133" t="s">
        <v>151</v>
      </c>
      <c r="D133" t="str">
        <f>VLOOKUP(_xlfn.CONCAT(B133,F133), nodal_split_meta_data!A:B,2,FALSE)</f>
        <v>PTh2</v>
      </c>
      <c r="E133">
        <v>2035</v>
      </c>
      <c r="F133">
        <v>2</v>
      </c>
      <c r="G133">
        <f>COUNTIFS(nodal_split_meta_data!A:A,_xlfn.CONCAT('Data Collection'!B133,'Data Collection'!F133))</f>
        <v>1</v>
      </c>
      <c r="H133">
        <v>0.92</v>
      </c>
    </row>
    <row r="134" spans="1:8" x14ac:dyDescent="0.25">
      <c r="A134" t="str">
        <f t="shared" si="2"/>
        <v>PTh2Z12040</v>
      </c>
      <c r="B134" t="s">
        <v>119</v>
      </c>
      <c r="C134" t="s">
        <v>151</v>
      </c>
      <c r="D134" t="str">
        <f>VLOOKUP(_xlfn.CONCAT(B134,F134), nodal_split_meta_data!A:B,2,FALSE)</f>
        <v>PTh2Z1</v>
      </c>
      <c r="E134">
        <v>2040</v>
      </c>
      <c r="F134">
        <v>1</v>
      </c>
      <c r="G134">
        <f>COUNTIFS(nodal_split_meta_data!A:A,_xlfn.CONCAT('Data Collection'!B134,'Data Collection'!F134))</f>
        <v>1</v>
      </c>
      <c r="H134">
        <v>0</v>
      </c>
    </row>
    <row r="135" spans="1:8" x14ac:dyDescent="0.25">
      <c r="A135" t="str">
        <f t="shared" si="2"/>
        <v>PTh22040</v>
      </c>
      <c r="B135" t="s">
        <v>119</v>
      </c>
      <c r="C135" t="s">
        <v>151</v>
      </c>
      <c r="D135" t="str">
        <f>VLOOKUP(_xlfn.CONCAT(B135,F135), nodal_split_meta_data!A:B,2,FALSE)</f>
        <v>PTh2</v>
      </c>
      <c r="E135">
        <v>2040</v>
      </c>
      <c r="F135">
        <v>2</v>
      </c>
      <c r="G135">
        <f>COUNTIFS(nodal_split_meta_data!A:A,_xlfn.CONCAT('Data Collection'!B135,'Data Collection'!F135))</f>
        <v>1</v>
      </c>
      <c r="H135">
        <v>1</v>
      </c>
    </row>
    <row r="136" spans="1:8" x14ac:dyDescent="0.25">
      <c r="A136" t="str">
        <f t="shared" si="2"/>
        <v>PTh2Z12050</v>
      </c>
      <c r="B136" t="s">
        <v>119</v>
      </c>
      <c r="C136" t="s">
        <v>151</v>
      </c>
      <c r="D136" t="str">
        <f>VLOOKUP(_xlfn.CONCAT(B136,F136), nodal_split_meta_data!A:B,2,FALSE)</f>
        <v>PTh2Z1</v>
      </c>
      <c r="E136">
        <v>2050</v>
      </c>
      <c r="F136">
        <v>1</v>
      </c>
      <c r="G136">
        <f>COUNTIFS(nodal_split_meta_data!A:A,_xlfn.CONCAT('Data Collection'!B136,'Data Collection'!F136))</f>
        <v>1</v>
      </c>
      <c r="H136">
        <v>0</v>
      </c>
    </row>
    <row r="137" spans="1:8" x14ac:dyDescent="0.25">
      <c r="A137" t="str">
        <f t="shared" si="2"/>
        <v>PTh22050</v>
      </c>
      <c r="B137" t="s">
        <v>119</v>
      </c>
      <c r="C137" t="s">
        <v>151</v>
      </c>
      <c r="D137" t="str">
        <f>VLOOKUP(_xlfn.CONCAT(B137,F137), nodal_split_meta_data!A:B,2,FALSE)</f>
        <v>PTh2</v>
      </c>
      <c r="E137">
        <v>2050</v>
      </c>
      <c r="F137">
        <v>2</v>
      </c>
      <c r="G137">
        <f>COUNTIFS(nodal_split_meta_data!A:A,_xlfn.CONCAT('Data Collection'!B137,'Data Collection'!F137))</f>
        <v>1</v>
      </c>
      <c r="H137">
        <v>1</v>
      </c>
    </row>
    <row r="138" spans="1:8" x14ac:dyDescent="0.25">
      <c r="A138" t="str">
        <f t="shared" si="2"/>
        <v>SKh2EZ12030</v>
      </c>
      <c r="B138" t="s">
        <v>124</v>
      </c>
      <c r="C138" t="s">
        <v>152</v>
      </c>
      <c r="D138" t="str">
        <f>VLOOKUP(_xlfn.CONCAT(B138,F138), nodal_split_meta_data!A:B,2,FALSE)</f>
        <v>SKh2EZ1</v>
      </c>
      <c r="E138">
        <v>2030</v>
      </c>
      <c r="F138">
        <v>1</v>
      </c>
      <c r="G138">
        <f>COUNTIFS(nodal_split_meta_data!A:A,_xlfn.CONCAT('Data Collection'!B138,'Data Collection'!F138))</f>
        <v>2</v>
      </c>
      <c r="H138">
        <v>0</v>
      </c>
    </row>
    <row r="139" spans="1:8" x14ac:dyDescent="0.25">
      <c r="A139" t="str">
        <f t="shared" si="2"/>
        <v>SKh2E2030</v>
      </c>
      <c r="B139" t="s">
        <v>124</v>
      </c>
      <c r="C139" t="s">
        <v>152</v>
      </c>
      <c r="D139" t="str">
        <f>VLOOKUP(_xlfn.CONCAT(B139,F139), nodal_split_meta_data!A:B,2,FALSE)</f>
        <v>SKh2E</v>
      </c>
      <c r="E139">
        <v>2030</v>
      </c>
      <c r="F139">
        <v>2</v>
      </c>
      <c r="G139">
        <f>COUNTIFS(nodal_split_meta_data!A:A,_xlfn.CONCAT('Data Collection'!B139,'Data Collection'!F139))</f>
        <v>2</v>
      </c>
      <c r="H139">
        <v>1</v>
      </c>
    </row>
    <row r="140" spans="1:8" x14ac:dyDescent="0.25">
      <c r="A140" t="str">
        <f t="shared" si="2"/>
        <v>SKh2EZ12035</v>
      </c>
      <c r="B140" t="s">
        <v>124</v>
      </c>
      <c r="C140" t="s">
        <v>152</v>
      </c>
      <c r="D140" t="str">
        <f>VLOOKUP(_xlfn.CONCAT(B140,F140), nodal_split_meta_data!A:B,2,FALSE)</f>
        <v>SKh2EZ1</v>
      </c>
      <c r="E140">
        <v>2035</v>
      </c>
      <c r="F140">
        <v>1</v>
      </c>
      <c r="G140">
        <f>COUNTIFS(nodal_split_meta_data!A:A,_xlfn.CONCAT('Data Collection'!B140,'Data Collection'!F140))</f>
        <v>2</v>
      </c>
      <c r="H140">
        <v>0</v>
      </c>
    </row>
    <row r="141" spans="1:8" x14ac:dyDescent="0.25">
      <c r="A141" t="str">
        <f t="shared" si="2"/>
        <v>SKh2E2035</v>
      </c>
      <c r="B141" t="s">
        <v>124</v>
      </c>
      <c r="C141" t="s">
        <v>152</v>
      </c>
      <c r="D141" t="str">
        <f>VLOOKUP(_xlfn.CONCAT(B141,F141), nodal_split_meta_data!A:B,2,FALSE)</f>
        <v>SKh2E</v>
      </c>
      <c r="E141">
        <v>2035</v>
      </c>
      <c r="F141">
        <v>2</v>
      </c>
      <c r="G141">
        <f>COUNTIFS(nodal_split_meta_data!A:A,_xlfn.CONCAT('Data Collection'!B141,'Data Collection'!F141))</f>
        <v>2</v>
      </c>
      <c r="H141">
        <v>1</v>
      </c>
    </row>
    <row r="142" spans="1:8" x14ac:dyDescent="0.25">
      <c r="A142" t="str">
        <f t="shared" si="2"/>
        <v>SKh2EZ12040</v>
      </c>
      <c r="B142" t="s">
        <v>124</v>
      </c>
      <c r="C142" t="s">
        <v>152</v>
      </c>
      <c r="D142" t="str">
        <f>VLOOKUP(_xlfn.CONCAT(B142,F142), nodal_split_meta_data!A:B,2,FALSE)</f>
        <v>SKh2EZ1</v>
      </c>
      <c r="E142">
        <v>2040</v>
      </c>
      <c r="F142">
        <v>1</v>
      </c>
      <c r="G142">
        <f>COUNTIFS(nodal_split_meta_data!A:A,_xlfn.CONCAT('Data Collection'!B142,'Data Collection'!F142))</f>
        <v>2</v>
      </c>
      <c r="H142">
        <v>0.1</v>
      </c>
    </row>
    <row r="143" spans="1:8" x14ac:dyDescent="0.25">
      <c r="A143" t="str">
        <f t="shared" si="2"/>
        <v>SKh2E2040</v>
      </c>
      <c r="B143" t="s">
        <v>124</v>
      </c>
      <c r="C143" t="s">
        <v>152</v>
      </c>
      <c r="D143" t="str">
        <f>VLOOKUP(_xlfn.CONCAT(B143,F143), nodal_split_meta_data!A:B,2,FALSE)</f>
        <v>SKh2E</v>
      </c>
      <c r="E143">
        <v>2040</v>
      </c>
      <c r="F143">
        <v>2</v>
      </c>
      <c r="G143">
        <f>COUNTIFS(nodal_split_meta_data!A:A,_xlfn.CONCAT('Data Collection'!B143,'Data Collection'!F143))</f>
        <v>2</v>
      </c>
      <c r="H143">
        <v>0.9</v>
      </c>
    </row>
    <row r="144" spans="1:8" x14ac:dyDescent="0.25">
      <c r="A144" t="str">
        <f t="shared" si="2"/>
        <v>SKh2EZ12050</v>
      </c>
      <c r="B144" t="s">
        <v>124</v>
      </c>
      <c r="C144" t="s">
        <v>152</v>
      </c>
      <c r="D144" t="str">
        <f>VLOOKUP(_xlfn.CONCAT(B144,F144), nodal_split_meta_data!A:B,2,FALSE)</f>
        <v>SKh2EZ1</v>
      </c>
      <c r="E144">
        <v>2050</v>
      </c>
      <c r="F144">
        <v>1</v>
      </c>
      <c r="G144">
        <f>COUNTIFS(nodal_split_meta_data!A:A,_xlfn.CONCAT('Data Collection'!B144,'Data Collection'!F144))</f>
        <v>2</v>
      </c>
      <c r="H144">
        <v>0.1</v>
      </c>
    </row>
    <row r="145" spans="1:8" x14ac:dyDescent="0.25">
      <c r="A145" t="str">
        <f t="shared" si="2"/>
        <v>SKh2E2050</v>
      </c>
      <c r="B145" t="s">
        <v>124</v>
      </c>
      <c r="C145" t="s">
        <v>152</v>
      </c>
      <c r="D145" t="str">
        <f>VLOOKUP(_xlfn.CONCAT(B145,F145), nodal_split_meta_data!A:B,2,FALSE)</f>
        <v>SKh2E</v>
      </c>
      <c r="E145">
        <v>2050</v>
      </c>
      <c r="F145">
        <v>2</v>
      </c>
      <c r="G145">
        <f>COUNTIFS(nodal_split_meta_data!A:A,_xlfn.CONCAT('Data Collection'!B145,'Data Collection'!F145))</f>
        <v>2</v>
      </c>
      <c r="H145">
        <v>0.9</v>
      </c>
    </row>
  </sheetData>
  <conditionalFormatting sqref="G1:G1048576">
    <cfRule type="cellIs" dxfId="0" priority="1" operator="greaterThan">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AF65-DF83-404D-87C9-3AF0720BD1B4}">
  <dimension ref="A1:C115"/>
  <sheetViews>
    <sheetView workbookViewId="0"/>
  </sheetViews>
  <sheetFormatPr defaultRowHeight="15" x14ac:dyDescent="0.25"/>
  <cols>
    <col min="1" max="1" width="13.42578125" bestFit="1" customWidth="1"/>
    <col min="2" max="2" width="24.28515625" bestFit="1" customWidth="1"/>
    <col min="3" max="3" width="26.140625" bestFit="1" customWidth="1"/>
  </cols>
  <sheetData>
    <row r="1" spans="1:3" x14ac:dyDescent="0.25">
      <c r="A1" s="20" t="s">
        <v>173</v>
      </c>
      <c r="B1" t="s">
        <v>175</v>
      </c>
      <c r="C1" t="s">
        <v>176</v>
      </c>
    </row>
    <row r="2" spans="1:3" x14ac:dyDescent="0.25">
      <c r="A2" s="22" t="s">
        <v>156</v>
      </c>
      <c r="B2" s="21">
        <v>0</v>
      </c>
      <c r="C2">
        <v>0</v>
      </c>
    </row>
    <row r="3" spans="1:3" x14ac:dyDescent="0.25">
      <c r="A3" s="23" t="s">
        <v>0</v>
      </c>
      <c r="B3" s="21">
        <v>0</v>
      </c>
      <c r="C3">
        <v>0</v>
      </c>
    </row>
    <row r="4" spans="1:3" x14ac:dyDescent="0.25">
      <c r="A4" s="22" t="s">
        <v>135</v>
      </c>
      <c r="B4" s="21">
        <v>0.999999999999999</v>
      </c>
      <c r="C4">
        <v>1</v>
      </c>
    </row>
    <row r="5" spans="1:3" x14ac:dyDescent="0.25">
      <c r="A5" s="23" t="s">
        <v>1</v>
      </c>
      <c r="B5" s="21">
        <v>0.56005077346834498</v>
      </c>
      <c r="C5">
        <v>0.9</v>
      </c>
    </row>
    <row r="6" spans="1:3" x14ac:dyDescent="0.25">
      <c r="A6" s="23" t="s">
        <v>2</v>
      </c>
      <c r="B6" s="21">
        <v>0.43994922653165403</v>
      </c>
      <c r="C6">
        <v>0.1</v>
      </c>
    </row>
    <row r="7" spans="1:3" x14ac:dyDescent="0.25">
      <c r="A7" s="22" t="s">
        <v>157</v>
      </c>
      <c r="B7" s="21">
        <v>0</v>
      </c>
      <c r="C7">
        <v>0</v>
      </c>
    </row>
    <row r="8" spans="1:3" x14ac:dyDescent="0.25">
      <c r="A8" s="23" t="s">
        <v>3</v>
      </c>
      <c r="B8" s="21">
        <v>0</v>
      </c>
      <c r="C8">
        <v>0</v>
      </c>
    </row>
    <row r="9" spans="1:3" x14ac:dyDescent="0.25">
      <c r="A9" s="22" t="s">
        <v>136</v>
      </c>
      <c r="B9" s="21">
        <v>0.99999999999999956</v>
      </c>
      <c r="C9">
        <v>1</v>
      </c>
    </row>
    <row r="10" spans="1:3" x14ac:dyDescent="0.25">
      <c r="A10" s="23" t="s">
        <v>4</v>
      </c>
      <c r="B10" s="21">
        <v>0.63537342193595103</v>
      </c>
      <c r="C10">
        <v>1</v>
      </c>
    </row>
    <row r="11" spans="1:3" x14ac:dyDescent="0.25">
      <c r="A11" s="23" t="s">
        <v>5</v>
      </c>
      <c r="B11" s="21">
        <v>4.1299239727770595E-2</v>
      </c>
      <c r="C11">
        <v>0</v>
      </c>
    </row>
    <row r="12" spans="1:3" x14ac:dyDescent="0.25">
      <c r="A12" s="23" t="s">
        <v>6</v>
      </c>
      <c r="B12" s="21">
        <v>0.32332733833627797</v>
      </c>
      <c r="C12">
        <v>0</v>
      </c>
    </row>
    <row r="13" spans="1:3" x14ac:dyDescent="0.25">
      <c r="A13" s="22" t="s">
        <v>158</v>
      </c>
      <c r="B13" s="21">
        <v>0.99999999999999889</v>
      </c>
      <c r="C13">
        <v>0</v>
      </c>
    </row>
    <row r="14" spans="1:3" x14ac:dyDescent="0.25">
      <c r="A14" s="23" t="s">
        <v>7</v>
      </c>
      <c r="B14" s="21">
        <v>0.71039851839905888</v>
      </c>
      <c r="C14">
        <v>0</v>
      </c>
    </row>
    <row r="15" spans="1:3" x14ac:dyDescent="0.25">
      <c r="A15" s="23" t="s">
        <v>8</v>
      </c>
      <c r="B15" s="21">
        <v>0.28960148160094001</v>
      </c>
      <c r="C15">
        <v>0</v>
      </c>
    </row>
    <row r="16" spans="1:3" x14ac:dyDescent="0.25">
      <c r="A16" s="22" t="s">
        <v>159</v>
      </c>
      <c r="B16" s="21">
        <v>0</v>
      </c>
      <c r="C16">
        <v>0</v>
      </c>
    </row>
    <row r="17" spans="1:3" x14ac:dyDescent="0.25">
      <c r="A17" s="23" t="s">
        <v>9</v>
      </c>
      <c r="B17" s="21">
        <v>0</v>
      </c>
      <c r="C17">
        <v>0</v>
      </c>
    </row>
    <row r="18" spans="1:3" x14ac:dyDescent="0.25">
      <c r="A18" s="22" t="s">
        <v>160</v>
      </c>
      <c r="B18" s="21">
        <v>1</v>
      </c>
      <c r="C18">
        <v>0</v>
      </c>
    </row>
    <row r="19" spans="1:3" x14ac:dyDescent="0.25">
      <c r="A19" s="23" t="s">
        <v>10</v>
      </c>
      <c r="B19" s="21">
        <v>1</v>
      </c>
      <c r="C19">
        <v>0</v>
      </c>
    </row>
    <row r="20" spans="1:3" x14ac:dyDescent="0.25">
      <c r="A20" s="22" t="s">
        <v>137</v>
      </c>
      <c r="B20" s="21">
        <v>0.999999999999999</v>
      </c>
      <c r="C20">
        <v>1</v>
      </c>
    </row>
    <row r="21" spans="1:3" x14ac:dyDescent="0.25">
      <c r="A21" s="23" t="s">
        <v>11</v>
      </c>
      <c r="B21" s="21">
        <v>0.76275575546688801</v>
      </c>
      <c r="C21">
        <v>0.9</v>
      </c>
    </row>
    <row r="22" spans="1:3" x14ac:dyDescent="0.25">
      <c r="A22" s="23" t="s">
        <v>12</v>
      </c>
      <c r="B22" s="21">
        <v>0.23724424453311102</v>
      </c>
      <c r="C22">
        <v>0.1</v>
      </c>
    </row>
    <row r="23" spans="1:3" x14ac:dyDescent="0.25">
      <c r="A23" s="22" t="s">
        <v>138</v>
      </c>
      <c r="B23" s="21">
        <v>0.99999999999999889</v>
      </c>
      <c r="C23">
        <v>1</v>
      </c>
    </row>
    <row r="24" spans="1:3" x14ac:dyDescent="0.25">
      <c r="A24" s="23" t="s">
        <v>13</v>
      </c>
      <c r="B24" s="21">
        <v>0.67020118249500893</v>
      </c>
      <c r="C24">
        <v>0.35</v>
      </c>
    </row>
    <row r="25" spans="1:3" x14ac:dyDescent="0.25">
      <c r="A25" s="23" t="s">
        <v>15</v>
      </c>
      <c r="B25" s="21">
        <v>0</v>
      </c>
      <c r="C25">
        <v>0</v>
      </c>
    </row>
    <row r="26" spans="1:3" x14ac:dyDescent="0.25">
      <c r="A26" s="23" t="s">
        <v>16</v>
      </c>
      <c r="B26" s="21">
        <v>0</v>
      </c>
      <c r="C26">
        <v>0</v>
      </c>
    </row>
    <row r="27" spans="1:3" x14ac:dyDescent="0.25">
      <c r="A27" s="23" t="s">
        <v>17</v>
      </c>
      <c r="B27" s="21">
        <v>0.32979881750498996</v>
      </c>
      <c r="C27">
        <v>0.65</v>
      </c>
    </row>
    <row r="28" spans="1:3" x14ac:dyDescent="0.25">
      <c r="A28" s="22" t="s">
        <v>139</v>
      </c>
      <c r="B28" s="21">
        <v>1</v>
      </c>
      <c r="C28">
        <v>1</v>
      </c>
    </row>
    <row r="29" spans="1:3" x14ac:dyDescent="0.25">
      <c r="A29" s="23" t="s">
        <v>18</v>
      </c>
      <c r="B29" s="21">
        <v>0.95966921637487501</v>
      </c>
      <c r="C29">
        <v>1</v>
      </c>
    </row>
    <row r="30" spans="1:3" x14ac:dyDescent="0.25">
      <c r="A30" s="23" t="s">
        <v>19</v>
      </c>
      <c r="B30" s="21">
        <v>4.0330783625124995E-2</v>
      </c>
      <c r="C30">
        <v>0</v>
      </c>
    </row>
    <row r="31" spans="1:3" x14ac:dyDescent="0.25">
      <c r="A31" s="22" t="s">
        <v>161</v>
      </c>
      <c r="B31" s="21">
        <v>0.999999999999999</v>
      </c>
      <c r="C31">
        <v>0</v>
      </c>
    </row>
    <row r="32" spans="1:3" x14ac:dyDescent="0.25">
      <c r="A32" s="23" t="s">
        <v>20</v>
      </c>
      <c r="B32" s="21">
        <v>0.821440452931534</v>
      </c>
      <c r="C32">
        <v>0</v>
      </c>
    </row>
    <row r="33" spans="1:3" x14ac:dyDescent="0.25">
      <c r="A33" s="23" t="s">
        <v>21</v>
      </c>
      <c r="B33" s="21">
        <v>0.178559547068465</v>
      </c>
      <c r="C33">
        <v>0</v>
      </c>
    </row>
    <row r="34" spans="1:3" x14ac:dyDescent="0.25">
      <c r="A34" s="22" t="s">
        <v>140</v>
      </c>
      <c r="B34" s="21">
        <v>0.999999999999999</v>
      </c>
      <c r="C34">
        <v>1</v>
      </c>
    </row>
    <row r="35" spans="1:3" x14ac:dyDescent="0.25">
      <c r="A35" s="23" t="s">
        <v>22</v>
      </c>
      <c r="B35" s="21">
        <v>0.62210568842403602</v>
      </c>
      <c r="C35">
        <v>1</v>
      </c>
    </row>
    <row r="36" spans="1:3" x14ac:dyDescent="0.25">
      <c r="A36" s="23" t="s">
        <v>23</v>
      </c>
      <c r="B36" s="21">
        <v>0</v>
      </c>
      <c r="C36">
        <v>0</v>
      </c>
    </row>
    <row r="37" spans="1:3" x14ac:dyDescent="0.25">
      <c r="A37" s="23" t="s">
        <v>24</v>
      </c>
      <c r="B37" s="21">
        <v>0.37789431157596298</v>
      </c>
      <c r="C37">
        <v>0</v>
      </c>
    </row>
    <row r="38" spans="1:3" x14ac:dyDescent="0.25">
      <c r="A38" s="22" t="s">
        <v>141</v>
      </c>
      <c r="B38" s="21">
        <v>0.99999999999999867</v>
      </c>
      <c r="C38">
        <v>1</v>
      </c>
    </row>
    <row r="39" spans="1:3" x14ac:dyDescent="0.25">
      <c r="A39" s="23" t="s">
        <v>25</v>
      </c>
      <c r="B39" s="21">
        <v>0.15128735514435498</v>
      </c>
      <c r="C39">
        <v>0</v>
      </c>
    </row>
    <row r="40" spans="1:3" x14ac:dyDescent="0.25">
      <c r="A40" s="23" t="s">
        <v>26</v>
      </c>
      <c r="B40" s="21">
        <v>0</v>
      </c>
      <c r="C40">
        <v>0</v>
      </c>
    </row>
    <row r="41" spans="1:3" x14ac:dyDescent="0.25">
      <c r="A41" s="23" t="s">
        <v>27</v>
      </c>
      <c r="B41" s="21">
        <v>2.6084049815395801E-2</v>
      </c>
      <c r="C41">
        <v>0</v>
      </c>
    </row>
    <row r="42" spans="1:3" x14ac:dyDescent="0.25">
      <c r="A42" s="23" t="s">
        <v>28</v>
      </c>
      <c r="B42" s="21">
        <v>0.34430901798413599</v>
      </c>
      <c r="C42">
        <v>0</v>
      </c>
    </row>
    <row r="43" spans="1:3" x14ac:dyDescent="0.25">
      <c r="A43" s="23" t="s">
        <v>29</v>
      </c>
      <c r="B43" s="21">
        <v>0.478319577056112</v>
      </c>
      <c r="C43">
        <v>1</v>
      </c>
    </row>
    <row r="44" spans="1:3" x14ac:dyDescent="0.25">
      <c r="A44" s="22" t="s">
        <v>142</v>
      </c>
      <c r="B44" s="21">
        <v>0.99999999999999922</v>
      </c>
      <c r="C44">
        <v>1</v>
      </c>
    </row>
    <row r="45" spans="1:3" x14ac:dyDescent="0.25">
      <c r="A45" s="23" t="s">
        <v>30</v>
      </c>
      <c r="B45" s="21">
        <v>0.64315303515756594</v>
      </c>
      <c r="C45">
        <v>1</v>
      </c>
    </row>
    <row r="46" spans="1:3" x14ac:dyDescent="0.25">
      <c r="A46" s="23" t="s">
        <v>31</v>
      </c>
      <c r="B46" s="21">
        <v>0</v>
      </c>
      <c r="C46">
        <v>0</v>
      </c>
    </row>
    <row r="47" spans="1:3" x14ac:dyDescent="0.25">
      <c r="A47" s="23" t="s">
        <v>32</v>
      </c>
      <c r="B47" s="21">
        <v>2.0526184721086096E-2</v>
      </c>
      <c r="C47">
        <v>0</v>
      </c>
    </row>
    <row r="48" spans="1:3" x14ac:dyDescent="0.25">
      <c r="A48" s="23" t="s">
        <v>33</v>
      </c>
      <c r="B48" s="21">
        <v>2.0526184721086096E-2</v>
      </c>
      <c r="C48">
        <v>0</v>
      </c>
    </row>
    <row r="49" spans="1:3" x14ac:dyDescent="0.25">
      <c r="A49" s="23" t="s">
        <v>34</v>
      </c>
      <c r="B49" s="21">
        <v>0</v>
      </c>
      <c r="C49">
        <v>0</v>
      </c>
    </row>
    <row r="50" spans="1:3" x14ac:dyDescent="0.25">
      <c r="A50" s="23" t="s">
        <v>35</v>
      </c>
      <c r="B50" s="21">
        <v>0.315794595400261</v>
      </c>
      <c r="C50">
        <v>0</v>
      </c>
    </row>
    <row r="51" spans="1:3" x14ac:dyDescent="0.25">
      <c r="A51" s="22" t="s">
        <v>143</v>
      </c>
      <c r="B51" s="21">
        <v>1</v>
      </c>
      <c r="C51">
        <v>1</v>
      </c>
    </row>
    <row r="52" spans="1:3" x14ac:dyDescent="0.25">
      <c r="A52" s="23" t="s">
        <v>36</v>
      </c>
      <c r="B52" s="21">
        <v>0.88049319931002901</v>
      </c>
      <c r="C52">
        <v>0.9</v>
      </c>
    </row>
    <row r="53" spans="1:3" x14ac:dyDescent="0.25">
      <c r="A53" s="23" t="s">
        <v>37</v>
      </c>
      <c r="B53" s="21">
        <v>0.11950680068997099</v>
      </c>
      <c r="C53">
        <v>0.1</v>
      </c>
    </row>
    <row r="54" spans="1:3" x14ac:dyDescent="0.25">
      <c r="A54" s="22" t="s">
        <v>144</v>
      </c>
      <c r="B54" s="21">
        <v>0.99999999999999889</v>
      </c>
      <c r="C54">
        <v>1</v>
      </c>
    </row>
    <row r="55" spans="1:3" x14ac:dyDescent="0.25">
      <c r="A55" s="23" t="s">
        <v>38</v>
      </c>
      <c r="B55" s="21">
        <v>0.63812891587723097</v>
      </c>
      <c r="C55">
        <v>1</v>
      </c>
    </row>
    <row r="56" spans="1:3" x14ac:dyDescent="0.25">
      <c r="A56" s="23" t="s">
        <v>39</v>
      </c>
      <c r="B56" s="21">
        <v>0.36187108412276797</v>
      </c>
      <c r="C56">
        <v>0</v>
      </c>
    </row>
    <row r="57" spans="1:3" x14ac:dyDescent="0.25">
      <c r="A57" s="22" t="s">
        <v>145</v>
      </c>
      <c r="B57" s="21">
        <v>0.999999999999999</v>
      </c>
      <c r="C57">
        <v>1</v>
      </c>
    </row>
    <row r="58" spans="1:3" x14ac:dyDescent="0.25">
      <c r="A58" s="23" t="s">
        <v>40</v>
      </c>
      <c r="B58" s="21">
        <v>0.59271137404663099</v>
      </c>
      <c r="C58">
        <v>0.99260999999999999</v>
      </c>
    </row>
    <row r="59" spans="1:3" x14ac:dyDescent="0.25">
      <c r="A59" s="23" t="s">
        <v>41</v>
      </c>
      <c r="B59" s="21">
        <v>0.40728862595336801</v>
      </c>
      <c r="C59">
        <v>7.3899999999999999E-3</v>
      </c>
    </row>
    <row r="60" spans="1:3" x14ac:dyDescent="0.25">
      <c r="A60" s="22" t="s">
        <v>162</v>
      </c>
      <c r="B60" s="21">
        <v>0.999999999999999</v>
      </c>
      <c r="C60">
        <v>0</v>
      </c>
    </row>
    <row r="61" spans="1:3" x14ac:dyDescent="0.25">
      <c r="A61" s="23" t="s">
        <v>46</v>
      </c>
      <c r="B61" s="21">
        <v>0.63661002781712706</v>
      </c>
      <c r="C61">
        <v>0</v>
      </c>
    </row>
    <row r="62" spans="1:3" x14ac:dyDescent="0.25">
      <c r="A62" s="23" t="s">
        <v>47</v>
      </c>
      <c r="B62" s="21">
        <v>0.36338997218287195</v>
      </c>
      <c r="C62">
        <v>0</v>
      </c>
    </row>
    <row r="63" spans="1:3" x14ac:dyDescent="0.25">
      <c r="A63" s="22" t="s">
        <v>146</v>
      </c>
      <c r="B63" s="21">
        <v>0.99999999999999889</v>
      </c>
      <c r="C63">
        <v>1</v>
      </c>
    </row>
    <row r="64" spans="1:3" x14ac:dyDescent="0.25">
      <c r="A64" s="23" t="s">
        <v>48</v>
      </c>
      <c r="B64" s="21">
        <v>0.73082662822522393</v>
      </c>
      <c r="C64">
        <v>1</v>
      </c>
    </row>
    <row r="65" spans="1:3" x14ac:dyDescent="0.25">
      <c r="A65" s="23" t="s">
        <v>49</v>
      </c>
      <c r="B65" s="21">
        <v>0.26917337177477502</v>
      </c>
      <c r="C65">
        <v>0</v>
      </c>
    </row>
    <row r="66" spans="1:3" x14ac:dyDescent="0.25">
      <c r="A66" s="22" t="s">
        <v>147</v>
      </c>
      <c r="B66" s="21">
        <v>0.99999999999999889</v>
      </c>
      <c r="C66">
        <v>1</v>
      </c>
    </row>
    <row r="67" spans="1:3" x14ac:dyDescent="0.25">
      <c r="A67" s="23" t="s">
        <v>50</v>
      </c>
      <c r="B67" s="21">
        <v>0.69231438903339093</v>
      </c>
      <c r="C67">
        <v>0</v>
      </c>
    </row>
    <row r="68" spans="1:3" x14ac:dyDescent="0.25">
      <c r="A68" s="23" t="s">
        <v>51</v>
      </c>
      <c r="B68" s="21">
        <v>0.30768561096660801</v>
      </c>
      <c r="C68">
        <v>1</v>
      </c>
    </row>
    <row r="69" spans="1:3" x14ac:dyDescent="0.25">
      <c r="A69" s="22" t="s">
        <v>148</v>
      </c>
      <c r="B69" s="21">
        <v>1</v>
      </c>
      <c r="C69">
        <v>1</v>
      </c>
    </row>
    <row r="70" spans="1:3" x14ac:dyDescent="0.25">
      <c r="A70" s="23" t="s">
        <v>52</v>
      </c>
      <c r="B70" s="21">
        <v>1</v>
      </c>
      <c r="C70">
        <v>0.9</v>
      </c>
    </row>
    <row r="71" spans="1:3" x14ac:dyDescent="0.25">
      <c r="A71" s="23" t="s">
        <v>53</v>
      </c>
      <c r="B71" s="21">
        <v>0</v>
      </c>
      <c r="C71">
        <v>0.1</v>
      </c>
    </row>
    <row r="72" spans="1:3" x14ac:dyDescent="0.25">
      <c r="A72" s="22" t="s">
        <v>163</v>
      </c>
      <c r="B72" s="21">
        <v>1</v>
      </c>
      <c r="C72">
        <v>0</v>
      </c>
    </row>
    <row r="73" spans="1:3" x14ac:dyDescent="0.25">
      <c r="A73" s="23" t="s">
        <v>54</v>
      </c>
      <c r="B73" s="21">
        <v>1</v>
      </c>
      <c r="C73">
        <v>0</v>
      </c>
    </row>
    <row r="74" spans="1:3" x14ac:dyDescent="0.25">
      <c r="A74" s="23" t="s">
        <v>55</v>
      </c>
      <c r="B74" s="21">
        <v>0</v>
      </c>
      <c r="C74">
        <v>0</v>
      </c>
    </row>
    <row r="75" spans="1:3" x14ac:dyDescent="0.25">
      <c r="A75" s="22" t="s">
        <v>164</v>
      </c>
      <c r="B75" s="21">
        <v>0</v>
      </c>
      <c r="C75">
        <v>0</v>
      </c>
    </row>
    <row r="76" spans="1:3" x14ac:dyDescent="0.25">
      <c r="A76" s="23" t="s">
        <v>56</v>
      </c>
      <c r="B76" s="21">
        <v>0</v>
      </c>
      <c r="C76">
        <v>0</v>
      </c>
    </row>
    <row r="77" spans="1:3" x14ac:dyDescent="0.25">
      <c r="A77" s="22" t="s">
        <v>165</v>
      </c>
      <c r="B77" s="21">
        <v>0</v>
      </c>
      <c r="C77">
        <v>0</v>
      </c>
    </row>
    <row r="78" spans="1:3" x14ac:dyDescent="0.25">
      <c r="A78" s="23" t="s">
        <v>57</v>
      </c>
      <c r="B78" s="21">
        <v>0</v>
      </c>
      <c r="C78">
        <v>0</v>
      </c>
    </row>
    <row r="79" spans="1:3" x14ac:dyDescent="0.25">
      <c r="A79" s="22" t="s">
        <v>166</v>
      </c>
      <c r="B79" s="21">
        <v>1</v>
      </c>
      <c r="C79">
        <v>0</v>
      </c>
    </row>
    <row r="80" spans="1:3" x14ac:dyDescent="0.25">
      <c r="A80" s="23" t="s">
        <v>58</v>
      </c>
      <c r="B80" s="21">
        <v>1</v>
      </c>
      <c r="C80">
        <v>0</v>
      </c>
    </row>
    <row r="81" spans="1:3" x14ac:dyDescent="0.25">
      <c r="A81" s="22" t="s">
        <v>132</v>
      </c>
      <c r="B81" s="21">
        <v>0</v>
      </c>
      <c r="C81">
        <v>0</v>
      </c>
    </row>
    <row r="82" spans="1:3" x14ac:dyDescent="0.25">
      <c r="A82" s="23" t="s">
        <v>133</v>
      </c>
      <c r="B82" s="21">
        <v>0</v>
      </c>
      <c r="C82">
        <v>0</v>
      </c>
    </row>
    <row r="83" spans="1:3" x14ac:dyDescent="0.25">
      <c r="A83" s="22" t="s">
        <v>149</v>
      </c>
      <c r="B83" s="21">
        <v>0.99999999999999911</v>
      </c>
      <c r="C83">
        <v>1</v>
      </c>
    </row>
    <row r="84" spans="1:3" x14ac:dyDescent="0.25">
      <c r="A84" s="23" t="s">
        <v>59</v>
      </c>
      <c r="B84" s="21">
        <v>0.51596839552137508</v>
      </c>
      <c r="C84">
        <v>1</v>
      </c>
    </row>
    <row r="85" spans="1:3" x14ac:dyDescent="0.25">
      <c r="A85" s="23" t="s">
        <v>60</v>
      </c>
      <c r="B85" s="21">
        <v>0.48403160447862398</v>
      </c>
      <c r="C85">
        <v>0</v>
      </c>
    </row>
    <row r="86" spans="1:3" x14ac:dyDescent="0.25">
      <c r="A86" s="22" t="s">
        <v>172</v>
      </c>
      <c r="B86" s="21">
        <v>0</v>
      </c>
      <c r="C86">
        <v>0</v>
      </c>
    </row>
    <row r="87" spans="1:3" x14ac:dyDescent="0.25">
      <c r="A87" s="23" t="s">
        <v>61</v>
      </c>
      <c r="B87" s="21">
        <v>0</v>
      </c>
      <c r="C87">
        <v>0</v>
      </c>
    </row>
    <row r="88" spans="1:3" x14ac:dyDescent="0.25">
      <c r="A88" s="22" t="s">
        <v>150</v>
      </c>
      <c r="B88" s="21">
        <v>0.999999999999998</v>
      </c>
      <c r="C88">
        <v>1</v>
      </c>
    </row>
    <row r="89" spans="1:3" x14ac:dyDescent="0.25">
      <c r="A89" s="23" t="s">
        <v>62</v>
      </c>
      <c r="B89" s="21">
        <v>0.341768940594188</v>
      </c>
      <c r="C89">
        <v>0</v>
      </c>
    </row>
    <row r="90" spans="1:3" x14ac:dyDescent="0.25">
      <c r="A90" s="23" t="s">
        <v>63</v>
      </c>
      <c r="B90" s="21">
        <v>0</v>
      </c>
      <c r="C90">
        <v>0</v>
      </c>
    </row>
    <row r="91" spans="1:3" x14ac:dyDescent="0.25">
      <c r="A91" s="23" t="s">
        <v>64</v>
      </c>
      <c r="B91" s="21">
        <v>0</v>
      </c>
      <c r="C91">
        <v>0</v>
      </c>
    </row>
    <row r="92" spans="1:3" x14ac:dyDescent="0.25">
      <c r="A92" s="23" t="s">
        <v>65</v>
      </c>
      <c r="B92" s="21">
        <v>0.25823104688394199</v>
      </c>
      <c r="C92">
        <v>1</v>
      </c>
    </row>
    <row r="93" spans="1:3" x14ac:dyDescent="0.25">
      <c r="A93" s="23" t="s">
        <v>66</v>
      </c>
      <c r="B93" s="21">
        <v>0.22784598126590702</v>
      </c>
      <c r="C93">
        <v>0</v>
      </c>
    </row>
    <row r="94" spans="1:3" x14ac:dyDescent="0.25">
      <c r="A94" s="23" t="s">
        <v>67</v>
      </c>
      <c r="B94" s="21">
        <v>0</v>
      </c>
      <c r="C94">
        <v>0</v>
      </c>
    </row>
    <row r="95" spans="1:3" x14ac:dyDescent="0.25">
      <c r="A95" s="23" t="s">
        <v>68</v>
      </c>
      <c r="B95" s="21">
        <v>0.17215403125596102</v>
      </c>
      <c r="C95">
        <v>0</v>
      </c>
    </row>
    <row r="96" spans="1:3" x14ac:dyDescent="0.25">
      <c r="A96" s="22" t="s">
        <v>151</v>
      </c>
      <c r="B96" s="21">
        <v>0.999999999999999</v>
      </c>
      <c r="C96">
        <v>1</v>
      </c>
    </row>
    <row r="97" spans="1:3" x14ac:dyDescent="0.25">
      <c r="A97" s="23" t="s">
        <v>69</v>
      </c>
      <c r="B97" s="21">
        <v>0.85415054763704301</v>
      </c>
      <c r="C97">
        <v>0.85</v>
      </c>
    </row>
    <row r="98" spans="1:3" x14ac:dyDescent="0.25">
      <c r="A98" s="23" t="s">
        <v>70</v>
      </c>
      <c r="B98" s="21">
        <v>0.14584945236295599</v>
      </c>
      <c r="C98">
        <v>0.15</v>
      </c>
    </row>
    <row r="99" spans="1:3" x14ac:dyDescent="0.25">
      <c r="A99" s="22" t="s">
        <v>167</v>
      </c>
      <c r="B99" s="21">
        <v>0.99999999999999889</v>
      </c>
      <c r="C99">
        <v>0</v>
      </c>
    </row>
    <row r="100" spans="1:3" x14ac:dyDescent="0.25">
      <c r="A100" s="23" t="s">
        <v>71</v>
      </c>
      <c r="B100" s="21">
        <v>0.63220101315408594</v>
      </c>
      <c r="C100">
        <v>0</v>
      </c>
    </row>
    <row r="101" spans="1:3" x14ac:dyDescent="0.25">
      <c r="A101" s="23" t="s">
        <v>72</v>
      </c>
      <c r="B101" s="21">
        <v>0.367798986845913</v>
      </c>
      <c r="C101">
        <v>0</v>
      </c>
    </row>
    <row r="102" spans="1:3" x14ac:dyDescent="0.25">
      <c r="A102" s="22" t="s">
        <v>168</v>
      </c>
      <c r="B102" s="21">
        <v>0</v>
      </c>
      <c r="C102">
        <v>0</v>
      </c>
    </row>
    <row r="103" spans="1:3" x14ac:dyDescent="0.25">
      <c r="A103" s="23" t="s">
        <v>73</v>
      </c>
      <c r="B103" s="21">
        <v>0</v>
      </c>
      <c r="C103">
        <v>0</v>
      </c>
    </row>
    <row r="104" spans="1:3" x14ac:dyDescent="0.25">
      <c r="A104" s="22" t="s">
        <v>169</v>
      </c>
      <c r="B104" s="21">
        <v>0.99999999999999889</v>
      </c>
      <c r="C104">
        <v>0</v>
      </c>
    </row>
    <row r="105" spans="1:3" x14ac:dyDescent="0.25">
      <c r="A105" s="23" t="s">
        <v>74</v>
      </c>
      <c r="B105" s="21">
        <v>0.58537122577212097</v>
      </c>
      <c r="C105">
        <v>0</v>
      </c>
    </row>
    <row r="106" spans="1:3" x14ac:dyDescent="0.25">
      <c r="A106" s="23" t="s">
        <v>75</v>
      </c>
      <c r="B106" s="21">
        <v>0.41462877422787797</v>
      </c>
      <c r="C106">
        <v>0</v>
      </c>
    </row>
    <row r="107" spans="1:3" x14ac:dyDescent="0.25">
      <c r="A107" s="22" t="s">
        <v>170</v>
      </c>
      <c r="B107" s="21">
        <v>0.999999999999999</v>
      </c>
      <c r="C107">
        <v>0</v>
      </c>
    </row>
    <row r="108" spans="1:3" x14ac:dyDescent="0.25">
      <c r="A108" s="23" t="s">
        <v>76</v>
      </c>
      <c r="B108" s="21">
        <v>0.69541781827878202</v>
      </c>
      <c r="C108">
        <v>0</v>
      </c>
    </row>
    <row r="109" spans="1:3" x14ac:dyDescent="0.25">
      <c r="A109" s="23" t="s">
        <v>77</v>
      </c>
      <c r="B109" s="21">
        <v>0.30458218172121698</v>
      </c>
      <c r="C109">
        <v>0</v>
      </c>
    </row>
    <row r="110" spans="1:3" x14ac:dyDescent="0.25">
      <c r="A110" s="22" t="s">
        <v>152</v>
      </c>
      <c r="B110" s="21">
        <v>0.999999999999999</v>
      </c>
      <c r="C110">
        <v>1</v>
      </c>
    </row>
    <row r="111" spans="1:3" x14ac:dyDescent="0.25">
      <c r="A111" s="23" t="s">
        <v>78</v>
      </c>
      <c r="B111" s="21">
        <v>0.26254788423966596</v>
      </c>
      <c r="C111">
        <v>1</v>
      </c>
    </row>
    <row r="112" spans="1:3" x14ac:dyDescent="0.25">
      <c r="A112" s="23" t="s">
        <v>79</v>
      </c>
      <c r="B112" s="21">
        <v>7.0785449093667102E-2</v>
      </c>
      <c r="C112">
        <v>0</v>
      </c>
    </row>
    <row r="113" spans="1:3" x14ac:dyDescent="0.25">
      <c r="A113" s="23" t="s">
        <v>80</v>
      </c>
      <c r="B113" s="21">
        <v>0.52509576847933193</v>
      </c>
      <c r="C113">
        <v>0</v>
      </c>
    </row>
    <row r="114" spans="1:3" x14ac:dyDescent="0.25">
      <c r="A114" s="23" t="s">
        <v>81</v>
      </c>
      <c r="B114" s="21">
        <v>0.14157089818733401</v>
      </c>
      <c r="C114">
        <v>0</v>
      </c>
    </row>
    <row r="115" spans="1:3" x14ac:dyDescent="0.25">
      <c r="A115" s="22" t="s">
        <v>174</v>
      </c>
      <c r="B115" s="21">
        <v>26.999999999999975</v>
      </c>
      <c r="C115">
        <v>17.999999999999996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6CED-7D20-44B8-91E4-9C5B664CBAFA}">
  <dimension ref="A1:J316"/>
  <sheetViews>
    <sheetView workbookViewId="0"/>
  </sheetViews>
  <sheetFormatPr defaultRowHeight="15" x14ac:dyDescent="0.25"/>
  <cols>
    <col min="5" max="5" width="22" bestFit="1" customWidth="1"/>
    <col min="6" max="6" width="23.85546875" bestFit="1" customWidth="1"/>
    <col min="7" max="7" width="16.28515625" bestFit="1" customWidth="1"/>
    <col min="8" max="8" width="15.140625" bestFit="1" customWidth="1"/>
    <col min="9" max="9" width="13.140625" bestFit="1" customWidth="1"/>
    <col min="10" max="10" width="16.140625" bestFit="1" customWidth="1"/>
  </cols>
  <sheetData>
    <row r="1" spans="1:10" x14ac:dyDescent="0.25">
      <c r="A1" t="s">
        <v>87</v>
      </c>
      <c r="B1" t="s">
        <v>86</v>
      </c>
      <c r="C1" t="s">
        <v>91</v>
      </c>
      <c r="D1" t="s">
        <v>127</v>
      </c>
      <c r="E1" t="s">
        <v>181</v>
      </c>
      <c r="F1" t="s">
        <v>182</v>
      </c>
      <c r="G1" t="s">
        <v>177</v>
      </c>
      <c r="H1" t="s">
        <v>178</v>
      </c>
      <c r="I1" t="s">
        <v>179</v>
      </c>
      <c r="J1" t="s">
        <v>180</v>
      </c>
    </row>
    <row r="2" spans="1:10" x14ac:dyDescent="0.25">
      <c r="A2" t="s">
        <v>156</v>
      </c>
      <c r="B2" t="s">
        <v>0</v>
      </c>
      <c r="C2">
        <f>VLOOKUP(B2,nodal_split_meta_data!B:E,4,FALSE)</f>
        <v>2</v>
      </c>
      <c r="D2">
        <v>2030</v>
      </c>
      <c r="E2" s="21">
        <v>0</v>
      </c>
      <c r="F2">
        <f>IFERROR(VLOOKUP(_xlfn.CONCAT(B2,D2),'Data Collection'!$A:$H,8,FALSE),0)</f>
        <v>0</v>
      </c>
      <c r="G2">
        <f>IF(C2=2,1,0)</f>
        <v>1</v>
      </c>
      <c r="H2">
        <f>F2</f>
        <v>0</v>
      </c>
      <c r="I2">
        <f>IF(C2=2,1,0)</f>
        <v>1</v>
      </c>
      <c r="J2">
        <f>IF(C2=2,1,0)</f>
        <v>1</v>
      </c>
    </row>
    <row r="3" spans="1:10" x14ac:dyDescent="0.25">
      <c r="A3" t="s">
        <v>135</v>
      </c>
      <c r="B3" t="s">
        <v>1</v>
      </c>
      <c r="C3">
        <f>VLOOKUP(B3,nodal_split_meta_data!B:E,4,FALSE)</f>
        <v>2</v>
      </c>
      <c r="D3">
        <v>2030</v>
      </c>
      <c r="E3" s="21">
        <v>0.56005077346834498</v>
      </c>
      <c r="F3">
        <f>IFERROR(VLOOKUP(_xlfn.CONCAT(B3,D3),'Data Collection'!$A:$H,8,FALSE),0)</f>
        <v>0.9</v>
      </c>
      <c r="G3">
        <f t="shared" ref="G3:G66" si="0">IF(C3=2,1,0)</f>
        <v>1</v>
      </c>
      <c r="H3">
        <f t="shared" ref="H3:H66" si="1">F3</f>
        <v>0.9</v>
      </c>
      <c r="I3">
        <f t="shared" ref="I3:I66" si="2">IF(C3=2,1,0)</f>
        <v>1</v>
      </c>
      <c r="J3">
        <f t="shared" ref="J3:J66" si="3">IF(C3=2,1,0)</f>
        <v>1</v>
      </c>
    </row>
    <row r="4" spans="1:10" x14ac:dyDescent="0.25">
      <c r="A4" t="s">
        <v>135</v>
      </c>
      <c r="B4" t="s">
        <v>2</v>
      </c>
      <c r="C4">
        <f>VLOOKUP(B4,nodal_split_meta_data!B:E,4,FALSE)</f>
        <v>1</v>
      </c>
      <c r="D4">
        <v>2030</v>
      </c>
      <c r="E4" s="21">
        <v>0.43994922653165403</v>
      </c>
      <c r="F4">
        <f>IFERROR(VLOOKUP(_xlfn.CONCAT(B4,D4),'Data Collection'!$A:$H,8,FALSE),0)</f>
        <v>0.1</v>
      </c>
      <c r="G4">
        <f t="shared" si="0"/>
        <v>0</v>
      </c>
      <c r="H4">
        <f t="shared" si="1"/>
        <v>0.1</v>
      </c>
      <c r="I4">
        <f t="shared" si="2"/>
        <v>0</v>
      </c>
      <c r="J4">
        <f t="shared" si="3"/>
        <v>0</v>
      </c>
    </row>
    <row r="5" spans="1:10" x14ac:dyDescent="0.25">
      <c r="A5" t="s">
        <v>157</v>
      </c>
      <c r="B5" t="s">
        <v>3</v>
      </c>
      <c r="C5">
        <f>VLOOKUP(B5,nodal_split_meta_data!B:E,4,FALSE)</f>
        <v>2</v>
      </c>
      <c r="D5">
        <v>2030</v>
      </c>
      <c r="E5" s="21">
        <v>0</v>
      </c>
      <c r="F5">
        <f>IFERROR(VLOOKUP(_xlfn.CONCAT(B5,D5),'Data Collection'!$A:$H,8,FALSE),0)</f>
        <v>0</v>
      </c>
      <c r="G5">
        <f t="shared" si="0"/>
        <v>1</v>
      </c>
      <c r="H5">
        <f t="shared" si="1"/>
        <v>0</v>
      </c>
      <c r="I5">
        <f t="shared" si="2"/>
        <v>1</v>
      </c>
      <c r="J5">
        <f t="shared" si="3"/>
        <v>1</v>
      </c>
    </row>
    <row r="6" spans="1:10" x14ac:dyDescent="0.25">
      <c r="A6" t="s">
        <v>136</v>
      </c>
      <c r="B6" t="s">
        <v>4</v>
      </c>
      <c r="C6">
        <f>VLOOKUP(B6,nodal_split_meta_data!B:E,4,FALSE)</f>
        <v>2</v>
      </c>
      <c r="D6">
        <v>2030</v>
      </c>
      <c r="E6" s="21">
        <v>0.63537342193595103</v>
      </c>
      <c r="F6">
        <f>IFERROR(VLOOKUP(_xlfn.CONCAT(B6,D6),'Data Collection'!$A:$H,8,FALSE),0)</f>
        <v>1</v>
      </c>
      <c r="G6">
        <f t="shared" si="0"/>
        <v>1</v>
      </c>
      <c r="H6">
        <f t="shared" si="1"/>
        <v>1</v>
      </c>
      <c r="I6">
        <f t="shared" si="2"/>
        <v>1</v>
      </c>
      <c r="J6">
        <f t="shared" si="3"/>
        <v>1</v>
      </c>
    </row>
    <row r="7" spans="1:10" x14ac:dyDescent="0.25">
      <c r="A7" t="s">
        <v>136</v>
      </c>
      <c r="B7" t="s">
        <v>5</v>
      </c>
      <c r="C7">
        <f>VLOOKUP(B7,nodal_split_meta_data!B:E,4,FALSE)</f>
        <v>2</v>
      </c>
      <c r="D7">
        <v>2030</v>
      </c>
      <c r="E7" s="21">
        <v>4.1299239727770595E-2</v>
      </c>
      <c r="F7">
        <f>IFERROR(VLOOKUP(_xlfn.CONCAT(B7,D7),'Data Collection'!$A:$H,8,FALSE),0)</f>
        <v>0</v>
      </c>
      <c r="G7">
        <f t="shared" si="0"/>
        <v>1</v>
      </c>
      <c r="H7">
        <f t="shared" si="1"/>
        <v>0</v>
      </c>
      <c r="I7">
        <f t="shared" si="2"/>
        <v>1</v>
      </c>
      <c r="J7">
        <f t="shared" si="3"/>
        <v>1</v>
      </c>
    </row>
    <row r="8" spans="1:10" x14ac:dyDescent="0.25">
      <c r="A8" t="s">
        <v>136</v>
      </c>
      <c r="B8" t="s">
        <v>6</v>
      </c>
      <c r="C8">
        <f>VLOOKUP(B8,nodal_split_meta_data!B:E,4,FALSE)</f>
        <v>1</v>
      </c>
      <c r="D8">
        <v>2030</v>
      </c>
      <c r="E8" s="21">
        <v>0.32332733833627797</v>
      </c>
      <c r="F8">
        <f>IFERROR(VLOOKUP(_xlfn.CONCAT(B8,D8),'Data Collection'!$A:$H,8,FALSE),0)</f>
        <v>0</v>
      </c>
      <c r="G8">
        <f t="shared" si="0"/>
        <v>0</v>
      </c>
      <c r="H8">
        <f t="shared" si="1"/>
        <v>0</v>
      </c>
      <c r="I8">
        <f t="shared" si="2"/>
        <v>0</v>
      </c>
      <c r="J8">
        <f t="shared" si="3"/>
        <v>0</v>
      </c>
    </row>
    <row r="9" spans="1:10" x14ac:dyDescent="0.25">
      <c r="A9" t="s">
        <v>158</v>
      </c>
      <c r="B9" t="s">
        <v>7</v>
      </c>
      <c r="C9">
        <f>VLOOKUP(B9,nodal_split_meta_data!B:E,4,FALSE)</f>
        <v>2</v>
      </c>
      <c r="D9">
        <v>2030</v>
      </c>
      <c r="E9" s="21">
        <v>0.71039851839905888</v>
      </c>
      <c r="F9">
        <f>IFERROR(VLOOKUP(_xlfn.CONCAT(B9,D9),'Data Collection'!$A:$H,8,FALSE),0)</f>
        <v>0</v>
      </c>
      <c r="G9">
        <f t="shared" si="0"/>
        <v>1</v>
      </c>
      <c r="H9">
        <f t="shared" si="1"/>
        <v>0</v>
      </c>
      <c r="I9">
        <f t="shared" si="2"/>
        <v>1</v>
      </c>
      <c r="J9">
        <f t="shared" si="3"/>
        <v>1</v>
      </c>
    </row>
    <row r="10" spans="1:10" x14ac:dyDescent="0.25">
      <c r="A10" t="s">
        <v>158</v>
      </c>
      <c r="B10" t="s">
        <v>8</v>
      </c>
      <c r="C10">
        <f>VLOOKUP(B10,nodal_split_meta_data!B:E,4,FALSE)</f>
        <v>1</v>
      </c>
      <c r="D10">
        <v>2030</v>
      </c>
      <c r="E10" s="21">
        <v>0.28960148160094001</v>
      </c>
      <c r="F10">
        <f>IFERROR(VLOOKUP(_xlfn.CONCAT(B10,D10),'Data Collection'!$A:$H,8,FALSE),0)</f>
        <v>0</v>
      </c>
      <c r="G10">
        <f t="shared" si="0"/>
        <v>0</v>
      </c>
      <c r="H10">
        <f t="shared" si="1"/>
        <v>0</v>
      </c>
      <c r="I10">
        <f t="shared" si="2"/>
        <v>0</v>
      </c>
      <c r="J10">
        <f t="shared" si="3"/>
        <v>0</v>
      </c>
    </row>
    <row r="11" spans="1:10" x14ac:dyDescent="0.25">
      <c r="A11" t="s">
        <v>159</v>
      </c>
      <c r="B11" t="s">
        <v>9</v>
      </c>
      <c r="C11">
        <f>VLOOKUP(B11,nodal_split_meta_data!B:E,4,FALSE)</f>
        <v>2</v>
      </c>
      <c r="D11">
        <v>2030</v>
      </c>
      <c r="E11" s="21">
        <v>0</v>
      </c>
      <c r="F11">
        <f>IFERROR(VLOOKUP(_xlfn.CONCAT(B11,D11),'Data Collection'!$A:$H,8,FALSE),0)</f>
        <v>0</v>
      </c>
      <c r="G11">
        <f t="shared" si="0"/>
        <v>1</v>
      </c>
      <c r="H11">
        <f t="shared" si="1"/>
        <v>0</v>
      </c>
      <c r="I11">
        <f t="shared" si="2"/>
        <v>1</v>
      </c>
      <c r="J11">
        <f t="shared" si="3"/>
        <v>1</v>
      </c>
    </row>
    <row r="12" spans="1:10" x14ac:dyDescent="0.25">
      <c r="A12" t="s">
        <v>160</v>
      </c>
      <c r="B12" t="s">
        <v>10</v>
      </c>
      <c r="C12">
        <f>VLOOKUP(B12,nodal_split_meta_data!B:E,4,FALSE)</f>
        <v>2</v>
      </c>
      <c r="D12">
        <v>2030</v>
      </c>
      <c r="E12" s="21">
        <v>1</v>
      </c>
      <c r="F12">
        <f>IFERROR(VLOOKUP(_xlfn.CONCAT(B12,D12),'Data Collection'!$A:$H,8,FALSE),0)</f>
        <v>0</v>
      </c>
      <c r="G12">
        <f t="shared" si="0"/>
        <v>1</v>
      </c>
      <c r="H12">
        <f t="shared" si="1"/>
        <v>0</v>
      </c>
      <c r="I12">
        <f t="shared" si="2"/>
        <v>1</v>
      </c>
      <c r="J12">
        <f t="shared" si="3"/>
        <v>1</v>
      </c>
    </row>
    <row r="13" spans="1:10" x14ac:dyDescent="0.25">
      <c r="A13" t="s">
        <v>137</v>
      </c>
      <c r="B13" t="s">
        <v>11</v>
      </c>
      <c r="C13">
        <f>VLOOKUP(B13,nodal_split_meta_data!B:E,4,FALSE)</f>
        <v>2</v>
      </c>
      <c r="D13">
        <v>2030</v>
      </c>
      <c r="E13" s="21">
        <v>0.76275575546688801</v>
      </c>
      <c r="F13">
        <f>IFERROR(VLOOKUP(_xlfn.CONCAT(B13,D13),'Data Collection'!$A:$H,8,FALSE),0)</f>
        <v>0.9</v>
      </c>
      <c r="G13">
        <f t="shared" si="0"/>
        <v>1</v>
      </c>
      <c r="H13">
        <f t="shared" si="1"/>
        <v>0.9</v>
      </c>
      <c r="I13">
        <f t="shared" si="2"/>
        <v>1</v>
      </c>
      <c r="J13">
        <f t="shared" si="3"/>
        <v>1</v>
      </c>
    </row>
    <row r="14" spans="1:10" x14ac:dyDescent="0.25">
      <c r="A14" t="s">
        <v>137</v>
      </c>
      <c r="B14" t="s">
        <v>12</v>
      </c>
      <c r="C14">
        <f>VLOOKUP(B14,nodal_split_meta_data!B:E,4,FALSE)</f>
        <v>1</v>
      </c>
      <c r="D14">
        <v>2030</v>
      </c>
      <c r="E14" s="21">
        <v>0.23724424453311102</v>
      </c>
      <c r="F14">
        <f>IFERROR(VLOOKUP(_xlfn.CONCAT(B14,D14),'Data Collection'!$A:$H,8,FALSE),0)</f>
        <v>0.1</v>
      </c>
      <c r="G14">
        <f t="shared" si="0"/>
        <v>0</v>
      </c>
      <c r="H14">
        <f t="shared" si="1"/>
        <v>0.1</v>
      </c>
      <c r="I14">
        <f t="shared" si="2"/>
        <v>0</v>
      </c>
      <c r="J14">
        <f t="shared" si="3"/>
        <v>0</v>
      </c>
    </row>
    <row r="15" spans="1:10" x14ac:dyDescent="0.25">
      <c r="A15" t="s">
        <v>138</v>
      </c>
      <c r="B15" t="s">
        <v>13</v>
      </c>
      <c r="C15">
        <f>VLOOKUP(B15,nodal_split_meta_data!B:E,4,FALSE)</f>
        <v>2</v>
      </c>
      <c r="D15">
        <v>2030</v>
      </c>
      <c r="E15" s="21">
        <v>0.67020118249500893</v>
      </c>
      <c r="F15">
        <f>IFERROR(VLOOKUP(_xlfn.CONCAT(B15,D15),'Data Collection'!$A:$H,8,FALSE),0)</f>
        <v>0.35</v>
      </c>
      <c r="G15">
        <f t="shared" si="0"/>
        <v>1</v>
      </c>
      <c r="H15">
        <f t="shared" si="1"/>
        <v>0.35</v>
      </c>
      <c r="I15">
        <f t="shared" si="2"/>
        <v>1</v>
      </c>
      <c r="J15">
        <f t="shared" si="3"/>
        <v>1</v>
      </c>
    </row>
    <row r="16" spans="1:10" x14ac:dyDescent="0.25">
      <c r="A16" t="s">
        <v>138</v>
      </c>
      <c r="B16" t="s">
        <v>15</v>
      </c>
      <c r="C16">
        <f>VLOOKUP(B16,nodal_split_meta_data!B:E,4,FALSE)</f>
        <v>2</v>
      </c>
      <c r="D16">
        <v>2030</v>
      </c>
      <c r="E16" s="21">
        <v>0</v>
      </c>
      <c r="F16">
        <f>IFERROR(VLOOKUP(_xlfn.CONCAT(B16,D16),'Data Collection'!$A:$H,8,FALSE),0)</f>
        <v>0</v>
      </c>
      <c r="G16">
        <f t="shared" si="0"/>
        <v>1</v>
      </c>
      <c r="H16">
        <f t="shared" si="1"/>
        <v>0</v>
      </c>
      <c r="I16">
        <f t="shared" si="2"/>
        <v>1</v>
      </c>
      <c r="J16">
        <f t="shared" si="3"/>
        <v>1</v>
      </c>
    </row>
    <row r="17" spans="1:10" x14ac:dyDescent="0.25">
      <c r="A17" t="s">
        <v>138</v>
      </c>
      <c r="B17" t="s">
        <v>16</v>
      </c>
      <c r="C17">
        <f>VLOOKUP(B17,nodal_split_meta_data!B:E,4,FALSE)</f>
        <v>1</v>
      </c>
      <c r="D17">
        <v>2030</v>
      </c>
      <c r="E17" s="21">
        <v>0</v>
      </c>
      <c r="F17">
        <f>IFERROR(VLOOKUP(_xlfn.CONCAT(B17,D17),'Data Collection'!$A:$H,8,FALSE),0)</f>
        <v>0</v>
      </c>
      <c r="G17">
        <f t="shared" si="0"/>
        <v>0</v>
      </c>
      <c r="H17">
        <f t="shared" si="1"/>
        <v>0</v>
      </c>
      <c r="I17">
        <f t="shared" si="2"/>
        <v>0</v>
      </c>
      <c r="J17">
        <f t="shared" si="3"/>
        <v>0</v>
      </c>
    </row>
    <row r="18" spans="1:10" x14ac:dyDescent="0.25">
      <c r="A18" t="s">
        <v>138</v>
      </c>
      <c r="B18" t="s">
        <v>17</v>
      </c>
      <c r="C18">
        <f>VLOOKUP(B18,nodal_split_meta_data!B:E,4,FALSE)</f>
        <v>1</v>
      </c>
      <c r="D18">
        <v>2030</v>
      </c>
      <c r="E18" s="21">
        <v>0.32979881750498996</v>
      </c>
      <c r="F18">
        <f>IFERROR(VLOOKUP(_xlfn.CONCAT(B18,D18),'Data Collection'!$A:$H,8,FALSE),0)</f>
        <v>0.65</v>
      </c>
      <c r="G18">
        <f t="shared" si="0"/>
        <v>0</v>
      </c>
      <c r="H18">
        <f t="shared" si="1"/>
        <v>0.65</v>
      </c>
      <c r="I18">
        <f t="shared" si="2"/>
        <v>0</v>
      </c>
      <c r="J18">
        <f t="shared" si="3"/>
        <v>0</v>
      </c>
    </row>
    <row r="19" spans="1:10" x14ac:dyDescent="0.25">
      <c r="A19" t="s">
        <v>139</v>
      </c>
      <c r="B19" t="s">
        <v>18</v>
      </c>
      <c r="C19">
        <f>VLOOKUP(B19,nodal_split_meta_data!B:E,4,FALSE)</f>
        <v>2</v>
      </c>
      <c r="D19">
        <v>2030</v>
      </c>
      <c r="E19" s="21">
        <v>0.95966921637487501</v>
      </c>
      <c r="F19">
        <f>IFERROR(VLOOKUP(_xlfn.CONCAT(B19,D19),'Data Collection'!$A:$H,8,FALSE),0)</f>
        <v>1</v>
      </c>
      <c r="G19">
        <f t="shared" si="0"/>
        <v>1</v>
      </c>
      <c r="H19">
        <f t="shared" si="1"/>
        <v>1</v>
      </c>
      <c r="I19">
        <f t="shared" si="2"/>
        <v>1</v>
      </c>
      <c r="J19">
        <f t="shared" si="3"/>
        <v>1</v>
      </c>
    </row>
    <row r="20" spans="1:10" x14ac:dyDescent="0.25">
      <c r="A20" t="s">
        <v>139</v>
      </c>
      <c r="B20" t="s">
        <v>19</v>
      </c>
      <c r="C20">
        <f>VLOOKUP(B20,nodal_split_meta_data!B:E,4,FALSE)</f>
        <v>1</v>
      </c>
      <c r="D20">
        <v>2030</v>
      </c>
      <c r="E20" s="21">
        <v>4.0330783625124995E-2</v>
      </c>
      <c r="F20">
        <f>IFERROR(VLOOKUP(_xlfn.CONCAT(B20,D20),'Data Collection'!$A:$H,8,FALSE),0)</f>
        <v>0</v>
      </c>
      <c r="G20">
        <f t="shared" si="0"/>
        <v>0</v>
      </c>
      <c r="H20">
        <f t="shared" si="1"/>
        <v>0</v>
      </c>
      <c r="I20">
        <f t="shared" si="2"/>
        <v>0</v>
      </c>
      <c r="J20">
        <f t="shared" si="3"/>
        <v>0</v>
      </c>
    </row>
    <row r="21" spans="1:10" x14ac:dyDescent="0.25">
      <c r="A21" t="s">
        <v>161</v>
      </c>
      <c r="B21" t="s">
        <v>20</v>
      </c>
      <c r="C21">
        <f>VLOOKUP(B21,nodal_split_meta_data!B:E,4,FALSE)</f>
        <v>2</v>
      </c>
      <c r="D21">
        <v>2030</v>
      </c>
      <c r="E21" s="21">
        <v>0.821440452931534</v>
      </c>
      <c r="F21">
        <f>IFERROR(VLOOKUP(_xlfn.CONCAT(B21,D21),'Data Collection'!$A:$H,8,FALSE),0)</f>
        <v>0</v>
      </c>
      <c r="G21">
        <f t="shared" si="0"/>
        <v>1</v>
      </c>
      <c r="H21">
        <f t="shared" si="1"/>
        <v>0</v>
      </c>
      <c r="I21">
        <f t="shared" si="2"/>
        <v>1</v>
      </c>
      <c r="J21">
        <f t="shared" si="3"/>
        <v>1</v>
      </c>
    </row>
    <row r="22" spans="1:10" x14ac:dyDescent="0.25">
      <c r="A22" t="s">
        <v>161</v>
      </c>
      <c r="B22" t="s">
        <v>21</v>
      </c>
      <c r="C22">
        <f>VLOOKUP(B22,nodal_split_meta_data!B:E,4,FALSE)</f>
        <v>1</v>
      </c>
      <c r="D22">
        <v>2030</v>
      </c>
      <c r="E22" s="21">
        <v>0.178559547068465</v>
      </c>
      <c r="F22">
        <f>IFERROR(VLOOKUP(_xlfn.CONCAT(B22,D22),'Data Collection'!$A:$H,8,FALSE),0)</f>
        <v>0</v>
      </c>
      <c r="G22">
        <f t="shared" si="0"/>
        <v>0</v>
      </c>
      <c r="H22">
        <f t="shared" si="1"/>
        <v>0</v>
      </c>
      <c r="I22">
        <f t="shared" si="2"/>
        <v>0</v>
      </c>
      <c r="J22">
        <f t="shared" si="3"/>
        <v>0</v>
      </c>
    </row>
    <row r="23" spans="1:10" x14ac:dyDescent="0.25">
      <c r="A23" t="s">
        <v>140</v>
      </c>
      <c r="B23" t="s">
        <v>22</v>
      </c>
      <c r="C23">
        <f>VLOOKUP(B23,nodal_split_meta_data!B:E,4,FALSE)</f>
        <v>2</v>
      </c>
      <c r="D23">
        <v>2030</v>
      </c>
      <c r="E23" s="21">
        <v>0.62210568842403602</v>
      </c>
      <c r="F23">
        <f>IFERROR(VLOOKUP(_xlfn.CONCAT(B23,D23),'Data Collection'!$A:$H,8,FALSE),0)</f>
        <v>1</v>
      </c>
      <c r="G23">
        <f t="shared" si="0"/>
        <v>1</v>
      </c>
      <c r="H23">
        <f t="shared" si="1"/>
        <v>1</v>
      </c>
      <c r="I23">
        <f t="shared" si="2"/>
        <v>1</v>
      </c>
      <c r="J23">
        <f t="shared" si="3"/>
        <v>1</v>
      </c>
    </row>
    <row r="24" spans="1:10" x14ac:dyDescent="0.25">
      <c r="A24" t="s">
        <v>140</v>
      </c>
      <c r="B24" t="s">
        <v>23</v>
      </c>
      <c r="C24">
        <f>VLOOKUP(B24,nodal_split_meta_data!B:E,4,FALSE)</f>
        <v>1</v>
      </c>
      <c r="D24">
        <v>2030</v>
      </c>
      <c r="E24" s="21">
        <v>0</v>
      </c>
      <c r="F24">
        <f>IFERROR(VLOOKUP(_xlfn.CONCAT(B24,D24),'Data Collection'!$A:$H,8,FALSE),0)</f>
        <v>0</v>
      </c>
      <c r="G24">
        <f t="shared" si="0"/>
        <v>0</v>
      </c>
      <c r="H24">
        <f t="shared" si="1"/>
        <v>0</v>
      </c>
      <c r="I24">
        <f t="shared" si="2"/>
        <v>0</v>
      </c>
      <c r="J24">
        <f t="shared" si="3"/>
        <v>0</v>
      </c>
    </row>
    <row r="25" spans="1:10" x14ac:dyDescent="0.25">
      <c r="A25" t="s">
        <v>140</v>
      </c>
      <c r="B25" t="s">
        <v>24</v>
      </c>
      <c r="C25">
        <f>VLOOKUP(B25,nodal_split_meta_data!B:E,4,FALSE)</f>
        <v>1</v>
      </c>
      <c r="D25">
        <v>2030</v>
      </c>
      <c r="E25" s="21">
        <v>0.37789431157596298</v>
      </c>
      <c r="F25">
        <f>IFERROR(VLOOKUP(_xlfn.CONCAT(B25,D25),'Data Collection'!$A:$H,8,FALSE),0)</f>
        <v>0</v>
      </c>
      <c r="G25">
        <f t="shared" si="0"/>
        <v>0</v>
      </c>
      <c r="H25">
        <f t="shared" si="1"/>
        <v>0</v>
      </c>
      <c r="I25">
        <f t="shared" si="2"/>
        <v>0</v>
      </c>
      <c r="J25">
        <f t="shared" si="3"/>
        <v>0</v>
      </c>
    </row>
    <row r="26" spans="1:10" x14ac:dyDescent="0.25">
      <c r="A26" t="s">
        <v>141</v>
      </c>
      <c r="B26" t="s">
        <v>25</v>
      </c>
      <c r="C26">
        <f>VLOOKUP(B26,nodal_split_meta_data!B:E,4,FALSE)</f>
        <v>2</v>
      </c>
      <c r="D26">
        <v>2030</v>
      </c>
      <c r="E26" s="21">
        <v>0.15128735514435498</v>
      </c>
      <c r="F26">
        <f>IFERROR(VLOOKUP(_xlfn.CONCAT(B26,D26),'Data Collection'!$A:$H,8,FALSE),0)</f>
        <v>0</v>
      </c>
      <c r="G26">
        <f t="shared" si="0"/>
        <v>1</v>
      </c>
      <c r="H26">
        <f t="shared" si="1"/>
        <v>0</v>
      </c>
      <c r="I26">
        <f t="shared" si="2"/>
        <v>1</v>
      </c>
      <c r="J26">
        <f t="shared" si="3"/>
        <v>1</v>
      </c>
    </row>
    <row r="27" spans="1:10" x14ac:dyDescent="0.25">
      <c r="A27" t="s">
        <v>141</v>
      </c>
      <c r="B27" t="s">
        <v>26</v>
      </c>
      <c r="C27">
        <f>VLOOKUP(B27,nodal_split_meta_data!B:E,4,FALSE)</f>
        <v>2</v>
      </c>
      <c r="D27">
        <v>2030</v>
      </c>
      <c r="E27" s="21">
        <v>0</v>
      </c>
      <c r="F27">
        <f>IFERROR(VLOOKUP(_xlfn.CONCAT(B27,D27),'Data Collection'!$A:$H,8,FALSE),0)</f>
        <v>0</v>
      </c>
      <c r="G27">
        <f t="shared" si="0"/>
        <v>1</v>
      </c>
      <c r="H27">
        <f t="shared" si="1"/>
        <v>0</v>
      </c>
      <c r="I27">
        <f t="shared" si="2"/>
        <v>1</v>
      </c>
      <c r="J27">
        <f t="shared" si="3"/>
        <v>1</v>
      </c>
    </row>
    <row r="28" spans="1:10" x14ac:dyDescent="0.25">
      <c r="A28" t="s">
        <v>141</v>
      </c>
      <c r="B28" t="s">
        <v>27</v>
      </c>
      <c r="C28">
        <f>VLOOKUP(B28,nodal_split_meta_data!B:E,4,FALSE)</f>
        <v>2</v>
      </c>
      <c r="D28">
        <v>2030</v>
      </c>
      <c r="E28" s="21">
        <v>2.6084049815395801E-2</v>
      </c>
      <c r="F28">
        <f>IFERROR(VLOOKUP(_xlfn.CONCAT(B28,D28),'Data Collection'!$A:$H,8,FALSE),0)</f>
        <v>0</v>
      </c>
      <c r="G28">
        <f t="shared" si="0"/>
        <v>1</v>
      </c>
      <c r="H28">
        <f t="shared" si="1"/>
        <v>0</v>
      </c>
      <c r="I28">
        <f t="shared" si="2"/>
        <v>1</v>
      </c>
      <c r="J28">
        <f t="shared" si="3"/>
        <v>1</v>
      </c>
    </row>
    <row r="29" spans="1:10" x14ac:dyDescent="0.25">
      <c r="A29" t="s">
        <v>141</v>
      </c>
      <c r="B29" t="s">
        <v>28</v>
      </c>
      <c r="C29">
        <f>VLOOKUP(B29,nodal_split_meta_data!B:E,4,FALSE)</f>
        <v>2</v>
      </c>
      <c r="D29">
        <v>2030</v>
      </c>
      <c r="E29" s="21">
        <v>0.34430901798413599</v>
      </c>
      <c r="F29">
        <f>IFERROR(VLOOKUP(_xlfn.CONCAT(B29,D29),'Data Collection'!$A:$H,8,FALSE),0)</f>
        <v>0</v>
      </c>
      <c r="G29">
        <f t="shared" si="0"/>
        <v>1</v>
      </c>
      <c r="H29">
        <f t="shared" si="1"/>
        <v>0</v>
      </c>
      <c r="I29">
        <f t="shared" si="2"/>
        <v>1</v>
      </c>
      <c r="J29">
        <f t="shared" si="3"/>
        <v>1</v>
      </c>
    </row>
    <row r="30" spans="1:10" x14ac:dyDescent="0.25">
      <c r="A30" t="s">
        <v>141</v>
      </c>
      <c r="B30" t="s">
        <v>29</v>
      </c>
      <c r="C30">
        <f>VLOOKUP(B30,nodal_split_meta_data!B:E,4,FALSE)</f>
        <v>1</v>
      </c>
      <c r="D30">
        <v>2030</v>
      </c>
      <c r="E30" s="21">
        <v>0.478319577056112</v>
      </c>
      <c r="F30">
        <f>IFERROR(VLOOKUP(_xlfn.CONCAT(B30,D30),'Data Collection'!$A:$H,8,FALSE),0)</f>
        <v>1</v>
      </c>
      <c r="G30">
        <f t="shared" si="0"/>
        <v>0</v>
      </c>
      <c r="H30">
        <f t="shared" si="1"/>
        <v>1</v>
      </c>
      <c r="I30">
        <f t="shared" si="2"/>
        <v>0</v>
      </c>
      <c r="J30">
        <f t="shared" si="3"/>
        <v>0</v>
      </c>
    </row>
    <row r="31" spans="1:10" x14ac:dyDescent="0.25">
      <c r="A31" t="s">
        <v>142</v>
      </c>
      <c r="B31" t="s">
        <v>30</v>
      </c>
      <c r="C31">
        <f>VLOOKUP(B31,nodal_split_meta_data!B:E,4,FALSE)</f>
        <v>2</v>
      </c>
      <c r="D31">
        <v>2030</v>
      </c>
      <c r="E31" s="21">
        <v>0.64315303515756594</v>
      </c>
      <c r="F31">
        <f>IFERROR(VLOOKUP(_xlfn.CONCAT(B31,D31),'Data Collection'!$A:$H,8,FALSE),0)</f>
        <v>1</v>
      </c>
      <c r="G31">
        <f t="shared" si="0"/>
        <v>1</v>
      </c>
      <c r="H31">
        <f t="shared" si="1"/>
        <v>1</v>
      </c>
      <c r="I31">
        <f t="shared" si="2"/>
        <v>1</v>
      </c>
      <c r="J31">
        <f t="shared" si="3"/>
        <v>1</v>
      </c>
    </row>
    <row r="32" spans="1:10" x14ac:dyDescent="0.25">
      <c r="A32" t="s">
        <v>142</v>
      </c>
      <c r="B32" t="s">
        <v>31</v>
      </c>
      <c r="C32">
        <f>VLOOKUP(B32,nodal_split_meta_data!B:E,4,FALSE)</f>
        <v>2</v>
      </c>
      <c r="D32">
        <v>2030</v>
      </c>
      <c r="E32" s="21">
        <v>0</v>
      </c>
      <c r="F32">
        <f>IFERROR(VLOOKUP(_xlfn.CONCAT(B32,D32),'Data Collection'!$A:$H,8,FALSE),0)</f>
        <v>0</v>
      </c>
      <c r="G32">
        <f t="shared" si="0"/>
        <v>1</v>
      </c>
      <c r="H32">
        <f t="shared" si="1"/>
        <v>0</v>
      </c>
      <c r="I32">
        <f t="shared" si="2"/>
        <v>1</v>
      </c>
      <c r="J32">
        <f t="shared" si="3"/>
        <v>1</v>
      </c>
    </row>
    <row r="33" spans="1:10" x14ac:dyDescent="0.25">
      <c r="A33" t="s">
        <v>142</v>
      </c>
      <c r="B33" t="s">
        <v>32</v>
      </c>
      <c r="C33">
        <f>VLOOKUP(B33,nodal_split_meta_data!B:E,4,FALSE)</f>
        <v>2</v>
      </c>
      <c r="D33">
        <v>2030</v>
      </c>
      <c r="E33" s="21">
        <v>2.0526184721086096E-2</v>
      </c>
      <c r="F33">
        <f>IFERROR(VLOOKUP(_xlfn.CONCAT(B33,D33),'Data Collection'!$A:$H,8,FALSE),0)</f>
        <v>0</v>
      </c>
      <c r="G33">
        <f t="shared" si="0"/>
        <v>1</v>
      </c>
      <c r="H33">
        <f t="shared" si="1"/>
        <v>0</v>
      </c>
      <c r="I33">
        <f t="shared" si="2"/>
        <v>1</v>
      </c>
      <c r="J33">
        <f t="shared" si="3"/>
        <v>1</v>
      </c>
    </row>
    <row r="34" spans="1:10" x14ac:dyDescent="0.25">
      <c r="A34" t="s">
        <v>142</v>
      </c>
      <c r="B34" t="s">
        <v>33</v>
      </c>
      <c r="C34">
        <f>VLOOKUP(B34,nodal_split_meta_data!B:E,4,FALSE)</f>
        <v>2</v>
      </c>
      <c r="D34">
        <v>2030</v>
      </c>
      <c r="E34" s="21">
        <v>2.0526184721086096E-2</v>
      </c>
      <c r="F34">
        <f>IFERROR(VLOOKUP(_xlfn.CONCAT(B34,D34),'Data Collection'!$A:$H,8,FALSE),0)</f>
        <v>0</v>
      </c>
      <c r="G34">
        <f t="shared" si="0"/>
        <v>1</v>
      </c>
      <c r="H34">
        <f t="shared" si="1"/>
        <v>0</v>
      </c>
      <c r="I34">
        <f t="shared" si="2"/>
        <v>1</v>
      </c>
      <c r="J34">
        <f t="shared" si="3"/>
        <v>1</v>
      </c>
    </row>
    <row r="35" spans="1:10" x14ac:dyDescent="0.25">
      <c r="A35" t="s">
        <v>142</v>
      </c>
      <c r="B35" t="s">
        <v>34</v>
      </c>
      <c r="C35">
        <f>VLOOKUP(B35,nodal_split_meta_data!B:E,4,FALSE)</f>
        <v>2</v>
      </c>
      <c r="D35">
        <v>2030</v>
      </c>
      <c r="E35" s="21">
        <v>0</v>
      </c>
      <c r="F35">
        <f>IFERROR(VLOOKUP(_xlfn.CONCAT(B35,D35),'Data Collection'!$A:$H,8,FALSE),0)</f>
        <v>0</v>
      </c>
      <c r="G35">
        <f t="shared" si="0"/>
        <v>1</v>
      </c>
      <c r="H35">
        <f t="shared" si="1"/>
        <v>0</v>
      </c>
      <c r="I35">
        <f t="shared" si="2"/>
        <v>1</v>
      </c>
      <c r="J35">
        <f t="shared" si="3"/>
        <v>1</v>
      </c>
    </row>
    <row r="36" spans="1:10" x14ac:dyDescent="0.25">
      <c r="A36" t="s">
        <v>142</v>
      </c>
      <c r="B36" t="s">
        <v>35</v>
      </c>
      <c r="C36">
        <f>VLOOKUP(B36,nodal_split_meta_data!B:E,4,FALSE)</f>
        <v>1</v>
      </c>
      <c r="D36">
        <v>2030</v>
      </c>
      <c r="E36" s="21">
        <v>0.315794595400261</v>
      </c>
      <c r="F36">
        <f>IFERROR(VLOOKUP(_xlfn.CONCAT(B36,D36),'Data Collection'!$A:$H,8,FALSE),0)</f>
        <v>0</v>
      </c>
      <c r="G36">
        <f t="shared" si="0"/>
        <v>0</v>
      </c>
      <c r="H36">
        <f t="shared" si="1"/>
        <v>0</v>
      </c>
      <c r="I36">
        <f t="shared" si="2"/>
        <v>0</v>
      </c>
      <c r="J36">
        <f t="shared" si="3"/>
        <v>0</v>
      </c>
    </row>
    <row r="37" spans="1:10" x14ac:dyDescent="0.25">
      <c r="A37" t="s">
        <v>143</v>
      </c>
      <c r="B37" t="s">
        <v>36</v>
      </c>
      <c r="C37">
        <f>VLOOKUP(B37,nodal_split_meta_data!B:E,4,FALSE)</f>
        <v>2</v>
      </c>
      <c r="D37">
        <v>2030</v>
      </c>
      <c r="E37" s="21">
        <v>0.88049319931002901</v>
      </c>
      <c r="F37">
        <f>IFERROR(VLOOKUP(_xlfn.CONCAT(B37,D37),'Data Collection'!$A:$H,8,FALSE),0)</f>
        <v>0.9</v>
      </c>
      <c r="G37">
        <f t="shared" si="0"/>
        <v>1</v>
      </c>
      <c r="H37">
        <f t="shared" si="1"/>
        <v>0.9</v>
      </c>
      <c r="I37">
        <f t="shared" si="2"/>
        <v>1</v>
      </c>
      <c r="J37">
        <f t="shared" si="3"/>
        <v>1</v>
      </c>
    </row>
    <row r="38" spans="1:10" x14ac:dyDescent="0.25">
      <c r="A38" t="s">
        <v>143</v>
      </c>
      <c r="B38" t="s">
        <v>37</v>
      </c>
      <c r="C38">
        <f>VLOOKUP(B38,nodal_split_meta_data!B:E,4,FALSE)</f>
        <v>1</v>
      </c>
      <c r="D38">
        <v>2030</v>
      </c>
      <c r="E38" s="21">
        <v>0.11950680068997099</v>
      </c>
      <c r="F38">
        <f>IFERROR(VLOOKUP(_xlfn.CONCAT(B38,D38),'Data Collection'!$A:$H,8,FALSE),0)</f>
        <v>0.1</v>
      </c>
      <c r="G38">
        <f t="shared" si="0"/>
        <v>0</v>
      </c>
      <c r="H38">
        <f t="shared" si="1"/>
        <v>0.1</v>
      </c>
      <c r="I38">
        <f t="shared" si="2"/>
        <v>0</v>
      </c>
      <c r="J38">
        <f t="shared" si="3"/>
        <v>0</v>
      </c>
    </row>
    <row r="39" spans="1:10" x14ac:dyDescent="0.25">
      <c r="A39" t="s">
        <v>144</v>
      </c>
      <c r="B39" t="s">
        <v>38</v>
      </c>
      <c r="C39">
        <f>VLOOKUP(B39,nodal_split_meta_data!B:E,4,FALSE)</f>
        <v>2</v>
      </c>
      <c r="D39">
        <v>2030</v>
      </c>
      <c r="E39" s="21">
        <v>0.63812891587723097</v>
      </c>
      <c r="F39">
        <f>IFERROR(VLOOKUP(_xlfn.CONCAT(B39,D39),'Data Collection'!$A:$H,8,FALSE),0)</f>
        <v>1</v>
      </c>
      <c r="G39">
        <f t="shared" si="0"/>
        <v>1</v>
      </c>
      <c r="H39">
        <f t="shared" si="1"/>
        <v>1</v>
      </c>
      <c r="I39">
        <f t="shared" si="2"/>
        <v>1</v>
      </c>
      <c r="J39">
        <f t="shared" si="3"/>
        <v>1</v>
      </c>
    </row>
    <row r="40" spans="1:10" x14ac:dyDescent="0.25">
      <c r="A40" t="s">
        <v>144</v>
      </c>
      <c r="B40" t="s">
        <v>39</v>
      </c>
      <c r="C40">
        <f>VLOOKUP(B40,nodal_split_meta_data!B:E,4,FALSE)</f>
        <v>1</v>
      </c>
      <c r="D40">
        <v>2030</v>
      </c>
      <c r="E40" s="21">
        <v>0.36187108412276797</v>
      </c>
      <c r="F40">
        <f>IFERROR(VLOOKUP(_xlfn.CONCAT(B40,D40),'Data Collection'!$A:$H,8,FALSE),0)</f>
        <v>0</v>
      </c>
      <c r="G40">
        <f t="shared" si="0"/>
        <v>0</v>
      </c>
      <c r="H40">
        <f t="shared" si="1"/>
        <v>0</v>
      </c>
      <c r="I40">
        <f t="shared" si="2"/>
        <v>0</v>
      </c>
      <c r="J40">
        <f t="shared" si="3"/>
        <v>0</v>
      </c>
    </row>
    <row r="41" spans="1:10" x14ac:dyDescent="0.25">
      <c r="A41" t="s">
        <v>145</v>
      </c>
      <c r="B41" t="s">
        <v>40</v>
      </c>
      <c r="C41">
        <f>VLOOKUP(B41,nodal_split_meta_data!B:E,4,FALSE)</f>
        <v>2</v>
      </c>
      <c r="D41">
        <v>2030</v>
      </c>
      <c r="E41" s="21">
        <v>0.59271137404663099</v>
      </c>
      <c r="F41">
        <f>IFERROR(VLOOKUP(_xlfn.CONCAT(B41,D41),'Data Collection'!$A:$H,8,FALSE),0)</f>
        <v>0.99260999999999999</v>
      </c>
      <c r="G41">
        <f t="shared" si="0"/>
        <v>1</v>
      </c>
      <c r="H41">
        <f t="shared" si="1"/>
        <v>0.99260999999999999</v>
      </c>
      <c r="I41">
        <f t="shared" si="2"/>
        <v>1</v>
      </c>
      <c r="J41">
        <f t="shared" si="3"/>
        <v>1</v>
      </c>
    </row>
    <row r="42" spans="1:10" x14ac:dyDescent="0.25">
      <c r="A42" t="s">
        <v>145</v>
      </c>
      <c r="B42" t="s">
        <v>41</v>
      </c>
      <c r="C42">
        <f>VLOOKUP(B42,nodal_split_meta_data!B:E,4,FALSE)</f>
        <v>1</v>
      </c>
      <c r="D42">
        <v>2030</v>
      </c>
      <c r="E42" s="21">
        <v>0.40728862595336801</v>
      </c>
      <c r="F42">
        <f>IFERROR(VLOOKUP(_xlfn.CONCAT(B42,D42),'Data Collection'!$A:$H,8,FALSE),0)</f>
        <v>7.3899999999999999E-3</v>
      </c>
      <c r="G42">
        <f t="shared" si="0"/>
        <v>0</v>
      </c>
      <c r="H42">
        <f t="shared" si="1"/>
        <v>7.3899999999999999E-3</v>
      </c>
      <c r="I42">
        <f t="shared" si="2"/>
        <v>0</v>
      </c>
      <c r="J42">
        <f t="shared" si="3"/>
        <v>0</v>
      </c>
    </row>
    <row r="43" spans="1:10" x14ac:dyDescent="0.25">
      <c r="A43" t="s">
        <v>162</v>
      </c>
      <c r="B43" t="s">
        <v>46</v>
      </c>
      <c r="C43">
        <f>VLOOKUP(B43,nodal_split_meta_data!B:E,4,FALSE)</f>
        <v>2</v>
      </c>
      <c r="D43">
        <v>2030</v>
      </c>
      <c r="E43" s="21">
        <v>0.63661002781712706</v>
      </c>
      <c r="F43">
        <f>IFERROR(VLOOKUP(_xlfn.CONCAT(B43,D43),'Data Collection'!$A:$H,8,FALSE),0)</f>
        <v>0</v>
      </c>
      <c r="G43">
        <f t="shared" si="0"/>
        <v>1</v>
      </c>
      <c r="H43">
        <f t="shared" si="1"/>
        <v>0</v>
      </c>
      <c r="I43">
        <f t="shared" si="2"/>
        <v>1</v>
      </c>
      <c r="J43">
        <f t="shared" si="3"/>
        <v>1</v>
      </c>
    </row>
    <row r="44" spans="1:10" x14ac:dyDescent="0.25">
      <c r="A44" t="s">
        <v>162</v>
      </c>
      <c r="B44" t="s">
        <v>47</v>
      </c>
      <c r="C44">
        <f>VLOOKUP(B44,nodal_split_meta_data!B:E,4,FALSE)</f>
        <v>1</v>
      </c>
      <c r="D44">
        <v>2030</v>
      </c>
      <c r="E44" s="21">
        <v>0.36338997218287195</v>
      </c>
      <c r="F44">
        <f>IFERROR(VLOOKUP(_xlfn.CONCAT(B44,D44),'Data Collection'!$A:$H,8,FALSE),0)</f>
        <v>0</v>
      </c>
      <c r="G44">
        <f t="shared" si="0"/>
        <v>0</v>
      </c>
      <c r="H44">
        <f t="shared" si="1"/>
        <v>0</v>
      </c>
      <c r="I44">
        <f t="shared" si="2"/>
        <v>0</v>
      </c>
      <c r="J44">
        <f t="shared" si="3"/>
        <v>0</v>
      </c>
    </row>
    <row r="45" spans="1:10" x14ac:dyDescent="0.25">
      <c r="A45" t="s">
        <v>146</v>
      </c>
      <c r="B45" t="s">
        <v>48</v>
      </c>
      <c r="C45">
        <f>VLOOKUP(B45,nodal_split_meta_data!B:E,4,FALSE)</f>
        <v>2</v>
      </c>
      <c r="D45">
        <v>2030</v>
      </c>
      <c r="E45" s="21">
        <v>0.73082662822522393</v>
      </c>
      <c r="F45">
        <f>IFERROR(VLOOKUP(_xlfn.CONCAT(B45,D45),'Data Collection'!$A:$H,8,FALSE),0)</f>
        <v>1</v>
      </c>
      <c r="G45">
        <f t="shared" si="0"/>
        <v>1</v>
      </c>
      <c r="H45">
        <f t="shared" si="1"/>
        <v>1</v>
      </c>
      <c r="I45">
        <f t="shared" si="2"/>
        <v>1</v>
      </c>
      <c r="J45">
        <f t="shared" si="3"/>
        <v>1</v>
      </c>
    </row>
    <row r="46" spans="1:10" x14ac:dyDescent="0.25">
      <c r="A46" t="s">
        <v>146</v>
      </c>
      <c r="B46" t="s">
        <v>49</v>
      </c>
      <c r="C46">
        <f>VLOOKUP(B46,nodal_split_meta_data!B:E,4,FALSE)</f>
        <v>1</v>
      </c>
      <c r="D46">
        <v>2030</v>
      </c>
      <c r="E46" s="21">
        <v>0.26917337177477502</v>
      </c>
      <c r="F46">
        <f>IFERROR(VLOOKUP(_xlfn.CONCAT(B46,D46),'Data Collection'!$A:$H,8,FALSE),0)</f>
        <v>0</v>
      </c>
      <c r="G46">
        <f t="shared" si="0"/>
        <v>0</v>
      </c>
      <c r="H46">
        <f t="shared" si="1"/>
        <v>0</v>
      </c>
      <c r="I46">
        <f t="shared" si="2"/>
        <v>0</v>
      </c>
      <c r="J46">
        <f t="shared" si="3"/>
        <v>0</v>
      </c>
    </row>
    <row r="47" spans="1:10" x14ac:dyDescent="0.25">
      <c r="A47" t="s">
        <v>147</v>
      </c>
      <c r="B47" t="s">
        <v>50</v>
      </c>
      <c r="C47">
        <f>VLOOKUP(B47,nodal_split_meta_data!B:E,4,FALSE)</f>
        <v>2</v>
      </c>
      <c r="D47">
        <v>2030</v>
      </c>
      <c r="E47" s="21">
        <v>0.69231438903339093</v>
      </c>
      <c r="F47">
        <f>IFERROR(VLOOKUP(_xlfn.CONCAT(B47,D47),'Data Collection'!$A:$H,8,FALSE),0)</f>
        <v>0</v>
      </c>
      <c r="G47">
        <f t="shared" si="0"/>
        <v>1</v>
      </c>
      <c r="H47">
        <f t="shared" si="1"/>
        <v>0</v>
      </c>
      <c r="I47">
        <f t="shared" si="2"/>
        <v>1</v>
      </c>
      <c r="J47">
        <f t="shared" si="3"/>
        <v>1</v>
      </c>
    </row>
    <row r="48" spans="1:10" x14ac:dyDescent="0.25">
      <c r="A48" t="s">
        <v>147</v>
      </c>
      <c r="B48" t="s">
        <v>51</v>
      </c>
      <c r="C48">
        <f>VLOOKUP(B48,nodal_split_meta_data!B:E,4,FALSE)</f>
        <v>1</v>
      </c>
      <c r="D48">
        <v>2030</v>
      </c>
      <c r="E48" s="21">
        <v>0.30768561096660801</v>
      </c>
      <c r="F48">
        <f>IFERROR(VLOOKUP(_xlfn.CONCAT(B48,D48),'Data Collection'!$A:$H,8,FALSE),0)</f>
        <v>1</v>
      </c>
      <c r="G48">
        <f t="shared" si="0"/>
        <v>0</v>
      </c>
      <c r="H48">
        <f t="shared" si="1"/>
        <v>1</v>
      </c>
      <c r="I48">
        <f t="shared" si="2"/>
        <v>0</v>
      </c>
      <c r="J48">
        <f t="shared" si="3"/>
        <v>0</v>
      </c>
    </row>
    <row r="49" spans="1:10" x14ac:dyDescent="0.25">
      <c r="A49" t="s">
        <v>148</v>
      </c>
      <c r="B49" t="s">
        <v>52</v>
      </c>
      <c r="C49">
        <f>VLOOKUP(B49,nodal_split_meta_data!B:E,4,FALSE)</f>
        <v>2</v>
      </c>
      <c r="D49">
        <v>2030</v>
      </c>
      <c r="E49" s="21">
        <v>1</v>
      </c>
      <c r="F49">
        <f>IFERROR(VLOOKUP(_xlfn.CONCAT(B49,D49),'Data Collection'!$A:$H,8,FALSE),0)</f>
        <v>0.9</v>
      </c>
      <c r="G49">
        <f t="shared" si="0"/>
        <v>1</v>
      </c>
      <c r="H49">
        <f t="shared" si="1"/>
        <v>0.9</v>
      </c>
      <c r="I49">
        <f t="shared" si="2"/>
        <v>1</v>
      </c>
      <c r="J49">
        <f t="shared" si="3"/>
        <v>1</v>
      </c>
    </row>
    <row r="50" spans="1:10" x14ac:dyDescent="0.25">
      <c r="A50" t="s">
        <v>148</v>
      </c>
      <c r="B50" t="s">
        <v>53</v>
      </c>
      <c r="C50">
        <f>VLOOKUP(B50,nodal_split_meta_data!B:E,4,FALSE)</f>
        <v>1</v>
      </c>
      <c r="D50">
        <v>2030</v>
      </c>
      <c r="E50" s="21">
        <v>0</v>
      </c>
      <c r="F50">
        <f>IFERROR(VLOOKUP(_xlfn.CONCAT(B50,D50),'Data Collection'!$A:$H,8,FALSE),0)</f>
        <v>0.1</v>
      </c>
      <c r="G50">
        <f t="shared" si="0"/>
        <v>0</v>
      </c>
      <c r="H50">
        <f t="shared" si="1"/>
        <v>0.1</v>
      </c>
      <c r="I50">
        <f t="shared" si="2"/>
        <v>0</v>
      </c>
      <c r="J50">
        <f t="shared" si="3"/>
        <v>0</v>
      </c>
    </row>
    <row r="51" spans="1:10" x14ac:dyDescent="0.25">
      <c r="A51" t="s">
        <v>163</v>
      </c>
      <c r="B51" t="s">
        <v>54</v>
      </c>
      <c r="C51">
        <f>VLOOKUP(B51,nodal_split_meta_data!B:E,4,FALSE)</f>
        <v>2</v>
      </c>
      <c r="D51">
        <v>2030</v>
      </c>
      <c r="E51" s="21">
        <v>1</v>
      </c>
      <c r="F51">
        <f>IFERROR(VLOOKUP(_xlfn.CONCAT(B51,D51),'Data Collection'!$A:$H,8,FALSE),0)</f>
        <v>0</v>
      </c>
      <c r="G51">
        <f t="shared" si="0"/>
        <v>1</v>
      </c>
      <c r="H51">
        <f t="shared" si="1"/>
        <v>0</v>
      </c>
      <c r="I51">
        <f t="shared" si="2"/>
        <v>1</v>
      </c>
      <c r="J51">
        <f t="shared" si="3"/>
        <v>1</v>
      </c>
    </row>
    <row r="52" spans="1:10" x14ac:dyDescent="0.25">
      <c r="A52" t="s">
        <v>163</v>
      </c>
      <c r="B52" t="s">
        <v>55</v>
      </c>
      <c r="C52">
        <f>VLOOKUP(B52,nodal_split_meta_data!B:E,4,FALSE)</f>
        <v>1</v>
      </c>
      <c r="D52">
        <v>2030</v>
      </c>
      <c r="E52" s="21">
        <v>0</v>
      </c>
      <c r="F52">
        <f>IFERROR(VLOOKUP(_xlfn.CONCAT(B52,D52),'Data Collection'!$A:$H,8,FALSE),0)</f>
        <v>0</v>
      </c>
      <c r="G52">
        <f t="shared" si="0"/>
        <v>0</v>
      </c>
      <c r="H52">
        <f t="shared" si="1"/>
        <v>0</v>
      </c>
      <c r="I52">
        <f t="shared" si="2"/>
        <v>0</v>
      </c>
      <c r="J52">
        <f t="shared" si="3"/>
        <v>0</v>
      </c>
    </row>
    <row r="53" spans="1:10" x14ac:dyDescent="0.25">
      <c r="A53" t="s">
        <v>164</v>
      </c>
      <c r="B53" t="s">
        <v>56</v>
      </c>
      <c r="C53">
        <f>VLOOKUP(B53,nodal_split_meta_data!B:E,4,FALSE)</f>
        <v>2</v>
      </c>
      <c r="D53">
        <v>2030</v>
      </c>
      <c r="E53" s="21">
        <v>0</v>
      </c>
      <c r="F53">
        <f>IFERROR(VLOOKUP(_xlfn.CONCAT(B53,D53),'Data Collection'!$A:$H,8,FALSE),0)</f>
        <v>0</v>
      </c>
      <c r="G53">
        <f t="shared" si="0"/>
        <v>1</v>
      </c>
      <c r="H53">
        <f t="shared" si="1"/>
        <v>0</v>
      </c>
      <c r="I53">
        <f t="shared" si="2"/>
        <v>1</v>
      </c>
      <c r="J53">
        <f t="shared" si="3"/>
        <v>1</v>
      </c>
    </row>
    <row r="54" spans="1:10" x14ac:dyDescent="0.25">
      <c r="A54" t="s">
        <v>165</v>
      </c>
      <c r="B54" t="s">
        <v>57</v>
      </c>
      <c r="C54">
        <f>VLOOKUP(B54,nodal_split_meta_data!B:E,4,FALSE)</f>
        <v>2</v>
      </c>
      <c r="D54">
        <v>2030</v>
      </c>
      <c r="E54" s="21">
        <v>0</v>
      </c>
      <c r="F54">
        <f>IFERROR(VLOOKUP(_xlfn.CONCAT(B54,D54),'Data Collection'!$A:$H,8,FALSE),0)</f>
        <v>0</v>
      </c>
      <c r="G54">
        <f t="shared" si="0"/>
        <v>1</v>
      </c>
      <c r="H54">
        <f t="shared" si="1"/>
        <v>0</v>
      </c>
      <c r="I54">
        <f t="shared" si="2"/>
        <v>1</v>
      </c>
      <c r="J54">
        <f t="shared" si="3"/>
        <v>1</v>
      </c>
    </row>
    <row r="55" spans="1:10" x14ac:dyDescent="0.25">
      <c r="A55" t="s">
        <v>166</v>
      </c>
      <c r="B55" t="s">
        <v>58</v>
      </c>
      <c r="C55">
        <f>VLOOKUP(B55,nodal_split_meta_data!B:E,4,FALSE)</f>
        <v>2</v>
      </c>
      <c r="D55">
        <v>2030</v>
      </c>
      <c r="E55" s="21">
        <v>1</v>
      </c>
      <c r="F55">
        <f>IFERROR(VLOOKUP(_xlfn.CONCAT(B55,D55),'Data Collection'!$A:$H,8,FALSE),0)</f>
        <v>0</v>
      </c>
      <c r="G55">
        <f t="shared" si="0"/>
        <v>1</v>
      </c>
      <c r="H55">
        <f t="shared" si="1"/>
        <v>0</v>
      </c>
      <c r="I55">
        <f t="shared" si="2"/>
        <v>1</v>
      </c>
      <c r="J55">
        <f t="shared" si="3"/>
        <v>1</v>
      </c>
    </row>
    <row r="56" spans="1:10" x14ac:dyDescent="0.25">
      <c r="A56" t="s">
        <v>132</v>
      </c>
      <c r="B56" t="s">
        <v>133</v>
      </c>
      <c r="C56">
        <f>VLOOKUP(B56,nodal_split_meta_data!B:E,4,FALSE)</f>
        <v>1</v>
      </c>
      <c r="D56">
        <v>2030</v>
      </c>
      <c r="E56" s="21">
        <v>0</v>
      </c>
      <c r="F56">
        <f>IFERROR(VLOOKUP(_xlfn.CONCAT(B56,D56),'Data Collection'!$A:$H,8,FALSE),0)</f>
        <v>0</v>
      </c>
      <c r="G56">
        <f t="shared" si="0"/>
        <v>0</v>
      </c>
      <c r="H56">
        <f t="shared" si="1"/>
        <v>0</v>
      </c>
      <c r="I56">
        <f t="shared" si="2"/>
        <v>0</v>
      </c>
      <c r="J56">
        <f t="shared" si="3"/>
        <v>0</v>
      </c>
    </row>
    <row r="57" spans="1:10" x14ac:dyDescent="0.25">
      <c r="A57" t="s">
        <v>149</v>
      </c>
      <c r="B57" t="s">
        <v>59</v>
      </c>
      <c r="C57">
        <f>VLOOKUP(B57,nodal_split_meta_data!B:E,4,FALSE)</f>
        <v>2</v>
      </c>
      <c r="D57">
        <v>2030</v>
      </c>
      <c r="E57" s="21">
        <v>0.51596839552137508</v>
      </c>
      <c r="F57">
        <f>IFERROR(VLOOKUP(_xlfn.CONCAT(B57,D57),'Data Collection'!$A:$H,8,FALSE),0)</f>
        <v>1</v>
      </c>
      <c r="G57">
        <f t="shared" si="0"/>
        <v>1</v>
      </c>
      <c r="H57">
        <f t="shared" si="1"/>
        <v>1</v>
      </c>
      <c r="I57">
        <f t="shared" si="2"/>
        <v>1</v>
      </c>
      <c r="J57">
        <f t="shared" si="3"/>
        <v>1</v>
      </c>
    </row>
    <row r="58" spans="1:10" x14ac:dyDescent="0.25">
      <c r="A58" t="s">
        <v>149</v>
      </c>
      <c r="B58" t="s">
        <v>60</v>
      </c>
      <c r="C58">
        <f>VLOOKUP(B58,nodal_split_meta_data!B:E,4,FALSE)</f>
        <v>1</v>
      </c>
      <c r="D58">
        <v>2030</v>
      </c>
      <c r="E58" s="21">
        <v>0.48403160447862398</v>
      </c>
      <c r="F58">
        <f>IFERROR(VLOOKUP(_xlfn.CONCAT(B58,D58),'Data Collection'!$A:$H,8,FALSE),0)</f>
        <v>0</v>
      </c>
      <c r="G58">
        <f t="shared" si="0"/>
        <v>0</v>
      </c>
      <c r="H58">
        <f t="shared" si="1"/>
        <v>0</v>
      </c>
      <c r="I58">
        <f t="shared" si="2"/>
        <v>0</v>
      </c>
      <c r="J58">
        <f t="shared" si="3"/>
        <v>0</v>
      </c>
    </row>
    <row r="59" spans="1:10" x14ac:dyDescent="0.25">
      <c r="A59" t="s">
        <v>172</v>
      </c>
      <c r="B59" t="s">
        <v>61</v>
      </c>
      <c r="C59">
        <f>VLOOKUP(B59,nodal_split_meta_data!B:E,4,FALSE)</f>
        <v>2</v>
      </c>
      <c r="D59">
        <v>2030</v>
      </c>
      <c r="E59" s="21">
        <v>0</v>
      </c>
      <c r="F59">
        <f>IFERROR(VLOOKUP(_xlfn.CONCAT(B59,D59),'Data Collection'!$A:$H,8,FALSE),0)</f>
        <v>0</v>
      </c>
      <c r="G59">
        <f t="shared" si="0"/>
        <v>1</v>
      </c>
      <c r="H59">
        <f t="shared" si="1"/>
        <v>0</v>
      </c>
      <c r="I59">
        <f t="shared" si="2"/>
        <v>1</v>
      </c>
      <c r="J59">
        <f t="shared" si="3"/>
        <v>1</v>
      </c>
    </row>
    <row r="60" spans="1:10" x14ac:dyDescent="0.25">
      <c r="A60" t="s">
        <v>150</v>
      </c>
      <c r="B60" t="s">
        <v>62</v>
      </c>
      <c r="C60">
        <f>VLOOKUP(B60,nodal_split_meta_data!B:E,4,FALSE)</f>
        <v>2</v>
      </c>
      <c r="D60">
        <v>2030</v>
      </c>
      <c r="E60" s="21">
        <v>0.341768940594188</v>
      </c>
      <c r="F60">
        <f>IFERROR(VLOOKUP(_xlfn.CONCAT(B60,D60),'Data Collection'!$A:$H,8,FALSE),0)</f>
        <v>0</v>
      </c>
      <c r="G60">
        <f t="shared" si="0"/>
        <v>1</v>
      </c>
      <c r="H60">
        <f t="shared" si="1"/>
        <v>0</v>
      </c>
      <c r="I60">
        <f t="shared" si="2"/>
        <v>1</v>
      </c>
      <c r="J60">
        <f t="shared" si="3"/>
        <v>1</v>
      </c>
    </row>
    <row r="61" spans="1:10" x14ac:dyDescent="0.25">
      <c r="A61" t="s">
        <v>150</v>
      </c>
      <c r="B61" t="s">
        <v>63</v>
      </c>
      <c r="C61">
        <f>VLOOKUP(B61,nodal_split_meta_data!B:E,4,FALSE)</f>
        <v>2</v>
      </c>
      <c r="D61">
        <v>2030</v>
      </c>
      <c r="E61" s="21">
        <v>0</v>
      </c>
      <c r="F61">
        <f>IFERROR(VLOOKUP(_xlfn.CONCAT(B61,D61),'Data Collection'!$A:$H,8,FALSE),0)</f>
        <v>0</v>
      </c>
      <c r="G61">
        <f t="shared" si="0"/>
        <v>1</v>
      </c>
      <c r="H61">
        <f t="shared" si="1"/>
        <v>0</v>
      </c>
      <c r="I61">
        <f t="shared" si="2"/>
        <v>1</v>
      </c>
      <c r="J61">
        <f t="shared" si="3"/>
        <v>1</v>
      </c>
    </row>
    <row r="62" spans="1:10" x14ac:dyDescent="0.25">
      <c r="A62" t="s">
        <v>150</v>
      </c>
      <c r="B62" t="s">
        <v>64</v>
      </c>
      <c r="C62">
        <f>VLOOKUP(B62,nodal_split_meta_data!B:E,4,FALSE)</f>
        <v>1</v>
      </c>
      <c r="D62">
        <v>2030</v>
      </c>
      <c r="E62" s="21">
        <v>0</v>
      </c>
      <c r="F62">
        <f>IFERROR(VLOOKUP(_xlfn.CONCAT(B62,D62),'Data Collection'!$A:$H,8,FALSE),0)</f>
        <v>0</v>
      </c>
      <c r="G62">
        <f t="shared" si="0"/>
        <v>0</v>
      </c>
      <c r="H62">
        <f t="shared" si="1"/>
        <v>0</v>
      </c>
      <c r="I62">
        <f t="shared" si="2"/>
        <v>0</v>
      </c>
      <c r="J62">
        <f t="shared" si="3"/>
        <v>0</v>
      </c>
    </row>
    <row r="63" spans="1:10" x14ac:dyDescent="0.25">
      <c r="A63" t="s">
        <v>150</v>
      </c>
      <c r="B63" t="s">
        <v>65</v>
      </c>
      <c r="C63">
        <f>VLOOKUP(B63,nodal_split_meta_data!B:E,4,FALSE)</f>
        <v>1</v>
      </c>
      <c r="D63">
        <v>2030</v>
      </c>
      <c r="E63" s="21">
        <v>0.25823104688394199</v>
      </c>
      <c r="F63">
        <f>IFERROR(VLOOKUP(_xlfn.CONCAT(B63,D63),'Data Collection'!$A:$H,8,FALSE),0)</f>
        <v>1</v>
      </c>
      <c r="G63">
        <f t="shared" si="0"/>
        <v>0</v>
      </c>
      <c r="H63">
        <f t="shared" si="1"/>
        <v>1</v>
      </c>
      <c r="I63">
        <f t="shared" si="2"/>
        <v>0</v>
      </c>
      <c r="J63">
        <f t="shared" si="3"/>
        <v>0</v>
      </c>
    </row>
    <row r="64" spans="1:10" x14ac:dyDescent="0.25">
      <c r="A64" t="s">
        <v>150</v>
      </c>
      <c r="B64" t="s">
        <v>66</v>
      </c>
      <c r="C64">
        <f>VLOOKUP(B64,nodal_split_meta_data!B:E,4,FALSE)</f>
        <v>2</v>
      </c>
      <c r="D64">
        <v>2030</v>
      </c>
      <c r="E64" s="21">
        <v>0.22784598126590702</v>
      </c>
      <c r="F64">
        <f>IFERROR(VLOOKUP(_xlfn.CONCAT(B64,D64),'Data Collection'!$A:$H,8,FALSE),0)</f>
        <v>0</v>
      </c>
      <c r="G64">
        <f t="shared" si="0"/>
        <v>1</v>
      </c>
      <c r="H64">
        <f t="shared" si="1"/>
        <v>0</v>
      </c>
      <c r="I64">
        <f t="shared" si="2"/>
        <v>1</v>
      </c>
      <c r="J64">
        <f t="shared" si="3"/>
        <v>1</v>
      </c>
    </row>
    <row r="65" spans="1:10" x14ac:dyDescent="0.25">
      <c r="A65" t="s">
        <v>150</v>
      </c>
      <c r="B65" t="s">
        <v>67</v>
      </c>
      <c r="C65">
        <f>VLOOKUP(B65,nodal_split_meta_data!B:E,4,FALSE)</f>
        <v>1</v>
      </c>
      <c r="D65">
        <v>2030</v>
      </c>
      <c r="E65" s="21">
        <v>0</v>
      </c>
      <c r="F65">
        <f>IFERROR(VLOOKUP(_xlfn.CONCAT(B65,D65),'Data Collection'!$A:$H,8,FALSE),0)</f>
        <v>0</v>
      </c>
      <c r="G65">
        <f t="shared" si="0"/>
        <v>0</v>
      </c>
      <c r="H65">
        <f t="shared" si="1"/>
        <v>0</v>
      </c>
      <c r="I65">
        <f t="shared" si="2"/>
        <v>0</v>
      </c>
      <c r="J65">
        <f t="shared" si="3"/>
        <v>0</v>
      </c>
    </row>
    <row r="66" spans="1:10" x14ac:dyDescent="0.25">
      <c r="A66" t="s">
        <v>150</v>
      </c>
      <c r="B66" t="s">
        <v>68</v>
      </c>
      <c r="C66">
        <f>VLOOKUP(B66,nodal_split_meta_data!B:E,4,FALSE)</f>
        <v>1</v>
      </c>
      <c r="D66">
        <v>2030</v>
      </c>
      <c r="E66" s="21">
        <v>0.17215403125596102</v>
      </c>
      <c r="F66">
        <f>IFERROR(VLOOKUP(_xlfn.CONCAT(B66,D66),'Data Collection'!$A:$H,8,FALSE),0)</f>
        <v>0</v>
      </c>
      <c r="G66">
        <f t="shared" si="0"/>
        <v>0</v>
      </c>
      <c r="H66">
        <f t="shared" si="1"/>
        <v>0</v>
      </c>
      <c r="I66">
        <f t="shared" si="2"/>
        <v>0</v>
      </c>
      <c r="J66">
        <f t="shared" si="3"/>
        <v>0</v>
      </c>
    </row>
    <row r="67" spans="1:10" x14ac:dyDescent="0.25">
      <c r="A67" t="s">
        <v>151</v>
      </c>
      <c r="B67" t="s">
        <v>69</v>
      </c>
      <c r="C67">
        <f>VLOOKUP(B67,nodal_split_meta_data!B:E,4,FALSE)</f>
        <v>2</v>
      </c>
      <c r="D67">
        <v>2030</v>
      </c>
      <c r="E67" s="21">
        <v>0.85415054763704301</v>
      </c>
      <c r="F67">
        <f>IFERROR(VLOOKUP(_xlfn.CONCAT(B67,D67),'Data Collection'!$A:$H,8,FALSE),0)</f>
        <v>0.85</v>
      </c>
      <c r="G67">
        <f t="shared" ref="G67:G130" si="4">IF(C67=2,1,0)</f>
        <v>1</v>
      </c>
      <c r="H67">
        <f t="shared" ref="H67:H130" si="5">F67</f>
        <v>0.85</v>
      </c>
      <c r="I67">
        <f t="shared" ref="I67:I130" si="6">IF(C67=2,1,0)</f>
        <v>1</v>
      </c>
      <c r="J67">
        <f t="shared" ref="J67:J130" si="7">IF(C67=2,1,0)</f>
        <v>1</v>
      </c>
    </row>
    <row r="68" spans="1:10" x14ac:dyDescent="0.25">
      <c r="A68" t="s">
        <v>151</v>
      </c>
      <c r="B68" t="s">
        <v>70</v>
      </c>
      <c r="C68">
        <f>VLOOKUP(B68,nodal_split_meta_data!B:E,4,FALSE)</f>
        <v>1</v>
      </c>
      <c r="D68">
        <v>2030</v>
      </c>
      <c r="E68" s="21">
        <v>0.14584945236295599</v>
      </c>
      <c r="F68">
        <f>IFERROR(VLOOKUP(_xlfn.CONCAT(B68,D68),'Data Collection'!$A:$H,8,FALSE),0)</f>
        <v>0.15</v>
      </c>
      <c r="G68">
        <f t="shared" si="4"/>
        <v>0</v>
      </c>
      <c r="H68">
        <f t="shared" si="5"/>
        <v>0.15</v>
      </c>
      <c r="I68">
        <f t="shared" si="6"/>
        <v>0</v>
      </c>
      <c r="J68">
        <f t="shared" si="7"/>
        <v>0</v>
      </c>
    </row>
    <row r="69" spans="1:10" x14ac:dyDescent="0.25">
      <c r="A69" t="s">
        <v>167</v>
      </c>
      <c r="B69" t="s">
        <v>71</v>
      </c>
      <c r="C69">
        <f>VLOOKUP(B69,nodal_split_meta_data!B:E,4,FALSE)</f>
        <v>2</v>
      </c>
      <c r="D69">
        <v>2030</v>
      </c>
      <c r="E69" s="21">
        <v>0.63220101315408594</v>
      </c>
      <c r="F69">
        <f>IFERROR(VLOOKUP(_xlfn.CONCAT(B69,D69),'Data Collection'!$A:$H,8,FALSE),0)</f>
        <v>0</v>
      </c>
      <c r="G69">
        <f t="shared" si="4"/>
        <v>1</v>
      </c>
      <c r="H69">
        <f t="shared" si="5"/>
        <v>0</v>
      </c>
      <c r="I69">
        <f t="shared" si="6"/>
        <v>1</v>
      </c>
      <c r="J69">
        <f t="shared" si="7"/>
        <v>1</v>
      </c>
    </row>
    <row r="70" spans="1:10" x14ac:dyDescent="0.25">
      <c r="A70" t="s">
        <v>167</v>
      </c>
      <c r="B70" t="s">
        <v>72</v>
      </c>
      <c r="C70">
        <f>VLOOKUP(B70,nodal_split_meta_data!B:E,4,FALSE)</f>
        <v>1</v>
      </c>
      <c r="D70">
        <v>2030</v>
      </c>
      <c r="E70" s="21">
        <v>0.367798986845913</v>
      </c>
      <c r="F70">
        <f>IFERROR(VLOOKUP(_xlfn.CONCAT(B70,D70),'Data Collection'!$A:$H,8,FALSE),0)</f>
        <v>0</v>
      </c>
      <c r="G70">
        <f t="shared" si="4"/>
        <v>0</v>
      </c>
      <c r="H70">
        <f t="shared" si="5"/>
        <v>0</v>
      </c>
      <c r="I70">
        <f t="shared" si="6"/>
        <v>0</v>
      </c>
      <c r="J70">
        <f t="shared" si="7"/>
        <v>0</v>
      </c>
    </row>
    <row r="71" spans="1:10" x14ac:dyDescent="0.25">
      <c r="A71" t="s">
        <v>168</v>
      </c>
      <c r="B71" t="s">
        <v>73</v>
      </c>
      <c r="C71">
        <f>VLOOKUP(B71,nodal_split_meta_data!B:E,4,FALSE)</f>
        <v>2</v>
      </c>
      <c r="D71">
        <v>2030</v>
      </c>
      <c r="E71" s="21">
        <v>0</v>
      </c>
      <c r="F71">
        <f>IFERROR(VLOOKUP(_xlfn.CONCAT(B71,D71),'Data Collection'!$A:$H,8,FALSE),0)</f>
        <v>0</v>
      </c>
      <c r="G71">
        <f t="shared" si="4"/>
        <v>1</v>
      </c>
      <c r="H71">
        <f t="shared" si="5"/>
        <v>0</v>
      </c>
      <c r="I71">
        <f t="shared" si="6"/>
        <v>1</v>
      </c>
      <c r="J71">
        <f t="shared" si="7"/>
        <v>1</v>
      </c>
    </row>
    <row r="72" spans="1:10" x14ac:dyDescent="0.25">
      <c r="A72" t="s">
        <v>169</v>
      </c>
      <c r="B72" t="s">
        <v>74</v>
      </c>
      <c r="C72">
        <f>VLOOKUP(B72,nodal_split_meta_data!B:E,4,FALSE)</f>
        <v>2</v>
      </c>
      <c r="D72">
        <v>2030</v>
      </c>
      <c r="E72" s="21">
        <v>0.58537122577212097</v>
      </c>
      <c r="F72">
        <f>IFERROR(VLOOKUP(_xlfn.CONCAT(B72,D72),'Data Collection'!$A:$H,8,FALSE),0)</f>
        <v>0</v>
      </c>
      <c r="G72">
        <f t="shared" si="4"/>
        <v>1</v>
      </c>
      <c r="H72">
        <f t="shared" si="5"/>
        <v>0</v>
      </c>
      <c r="I72">
        <f t="shared" si="6"/>
        <v>1</v>
      </c>
      <c r="J72">
        <f t="shared" si="7"/>
        <v>1</v>
      </c>
    </row>
    <row r="73" spans="1:10" x14ac:dyDescent="0.25">
      <c r="A73" t="s">
        <v>169</v>
      </c>
      <c r="B73" t="s">
        <v>75</v>
      </c>
      <c r="C73">
        <f>VLOOKUP(B73,nodal_split_meta_data!B:E,4,FALSE)</f>
        <v>1</v>
      </c>
      <c r="D73">
        <v>2030</v>
      </c>
      <c r="E73" s="21">
        <v>0.41462877422787797</v>
      </c>
      <c r="F73">
        <f>IFERROR(VLOOKUP(_xlfn.CONCAT(B73,D73),'Data Collection'!$A:$H,8,FALSE),0)</f>
        <v>0</v>
      </c>
      <c r="G73">
        <f t="shared" si="4"/>
        <v>0</v>
      </c>
      <c r="H73">
        <f t="shared" si="5"/>
        <v>0</v>
      </c>
      <c r="I73">
        <f t="shared" si="6"/>
        <v>0</v>
      </c>
      <c r="J73">
        <f t="shared" si="7"/>
        <v>0</v>
      </c>
    </row>
    <row r="74" spans="1:10" x14ac:dyDescent="0.25">
      <c r="A74" t="s">
        <v>170</v>
      </c>
      <c r="B74" t="s">
        <v>76</v>
      </c>
      <c r="C74">
        <f>VLOOKUP(B74,nodal_split_meta_data!B:E,4,FALSE)</f>
        <v>2</v>
      </c>
      <c r="D74">
        <v>2030</v>
      </c>
      <c r="E74" s="21">
        <v>0.69541781827878202</v>
      </c>
      <c r="F74">
        <f>IFERROR(VLOOKUP(_xlfn.CONCAT(B74,D74),'Data Collection'!$A:$H,8,FALSE),0)</f>
        <v>0</v>
      </c>
      <c r="G74">
        <f t="shared" si="4"/>
        <v>1</v>
      </c>
      <c r="H74">
        <f t="shared" si="5"/>
        <v>0</v>
      </c>
      <c r="I74">
        <f t="shared" si="6"/>
        <v>1</v>
      </c>
      <c r="J74">
        <f t="shared" si="7"/>
        <v>1</v>
      </c>
    </row>
    <row r="75" spans="1:10" x14ac:dyDescent="0.25">
      <c r="A75" t="s">
        <v>170</v>
      </c>
      <c r="B75" t="s">
        <v>77</v>
      </c>
      <c r="C75">
        <f>VLOOKUP(B75,nodal_split_meta_data!B:E,4,FALSE)</f>
        <v>1</v>
      </c>
      <c r="D75">
        <v>2030</v>
      </c>
      <c r="E75" s="21">
        <v>0.30458218172121698</v>
      </c>
      <c r="F75">
        <f>IFERROR(VLOOKUP(_xlfn.CONCAT(B75,D75),'Data Collection'!$A:$H,8,FALSE),0)</f>
        <v>0</v>
      </c>
      <c r="G75">
        <f t="shared" si="4"/>
        <v>0</v>
      </c>
      <c r="H75">
        <f t="shared" si="5"/>
        <v>0</v>
      </c>
      <c r="I75">
        <f t="shared" si="6"/>
        <v>0</v>
      </c>
      <c r="J75">
        <f t="shared" si="7"/>
        <v>0</v>
      </c>
    </row>
    <row r="76" spans="1:10" x14ac:dyDescent="0.25">
      <c r="A76" t="s">
        <v>152</v>
      </c>
      <c r="B76" t="s">
        <v>78</v>
      </c>
      <c r="C76">
        <f>VLOOKUP(B76,nodal_split_meta_data!B:E,4,FALSE)</f>
        <v>2</v>
      </c>
      <c r="D76">
        <v>2030</v>
      </c>
      <c r="E76" s="21">
        <v>0.26254788423966596</v>
      </c>
      <c r="F76">
        <f>IFERROR(VLOOKUP(_xlfn.CONCAT(B76,D76),'Data Collection'!$A:$H,8,FALSE),0)</f>
        <v>1</v>
      </c>
      <c r="G76">
        <f t="shared" si="4"/>
        <v>1</v>
      </c>
      <c r="H76">
        <f t="shared" si="5"/>
        <v>1</v>
      </c>
      <c r="I76">
        <f t="shared" si="6"/>
        <v>1</v>
      </c>
      <c r="J76">
        <f t="shared" si="7"/>
        <v>1</v>
      </c>
    </row>
    <row r="77" spans="1:10" x14ac:dyDescent="0.25">
      <c r="A77" t="s">
        <v>152</v>
      </c>
      <c r="B77" t="s">
        <v>79</v>
      </c>
      <c r="C77">
        <f>VLOOKUP(B77,nodal_split_meta_data!B:E,4,FALSE)</f>
        <v>1</v>
      </c>
      <c r="D77">
        <v>2030</v>
      </c>
      <c r="E77" s="21">
        <v>7.0785449093667102E-2</v>
      </c>
      <c r="F77">
        <f>IFERROR(VLOOKUP(_xlfn.CONCAT(B77,D77),'Data Collection'!$A:$H,8,FALSE),0)</f>
        <v>0</v>
      </c>
      <c r="G77">
        <f t="shared" si="4"/>
        <v>0</v>
      </c>
      <c r="H77">
        <f t="shared" si="5"/>
        <v>0</v>
      </c>
      <c r="I77">
        <f t="shared" si="6"/>
        <v>0</v>
      </c>
      <c r="J77">
        <f t="shared" si="7"/>
        <v>0</v>
      </c>
    </row>
    <row r="78" spans="1:10" x14ac:dyDescent="0.25">
      <c r="A78" t="s">
        <v>152</v>
      </c>
      <c r="B78" t="s">
        <v>80</v>
      </c>
      <c r="C78">
        <f>VLOOKUP(B78,nodal_split_meta_data!B:E,4,FALSE)</f>
        <v>2</v>
      </c>
      <c r="D78">
        <v>2030</v>
      </c>
      <c r="E78" s="21">
        <v>0.52509576847933193</v>
      </c>
      <c r="F78">
        <f>IFERROR(VLOOKUP(_xlfn.CONCAT(B78,D78),'Data Collection'!$A:$H,8,FALSE),0)</f>
        <v>0</v>
      </c>
      <c r="G78">
        <f t="shared" si="4"/>
        <v>1</v>
      </c>
      <c r="H78">
        <f t="shared" si="5"/>
        <v>0</v>
      </c>
      <c r="I78">
        <f t="shared" si="6"/>
        <v>1</v>
      </c>
      <c r="J78">
        <f t="shared" si="7"/>
        <v>1</v>
      </c>
    </row>
    <row r="79" spans="1:10" x14ac:dyDescent="0.25">
      <c r="A79" t="s">
        <v>152</v>
      </c>
      <c r="B79" t="s">
        <v>81</v>
      </c>
      <c r="C79">
        <f>VLOOKUP(B79,nodal_split_meta_data!B:E,4,FALSE)</f>
        <v>1</v>
      </c>
      <c r="D79">
        <v>2030</v>
      </c>
      <c r="E79" s="21">
        <v>0.14157089818733401</v>
      </c>
      <c r="F79">
        <f>IFERROR(VLOOKUP(_xlfn.CONCAT(B79,D79),'Data Collection'!$A:$H,8,FALSE),0)</f>
        <v>0</v>
      </c>
      <c r="G79">
        <f t="shared" si="4"/>
        <v>0</v>
      </c>
      <c r="H79">
        <f t="shared" si="5"/>
        <v>0</v>
      </c>
      <c r="I79">
        <f t="shared" si="6"/>
        <v>0</v>
      </c>
      <c r="J79">
        <f t="shared" si="7"/>
        <v>0</v>
      </c>
    </row>
    <row r="80" spans="1:10" x14ac:dyDescent="0.25">
      <c r="A80" t="s">
        <v>156</v>
      </c>
      <c r="B80" t="s">
        <v>0</v>
      </c>
      <c r="C80">
        <f>VLOOKUP(B80,nodal_split_meta_data!B:E,4,FALSE)</f>
        <v>2</v>
      </c>
      <c r="D80">
        <v>2035</v>
      </c>
      <c r="E80" s="21">
        <v>0</v>
      </c>
      <c r="F80">
        <f>IFERROR(VLOOKUP(_xlfn.CONCAT(B80,D80),'Data Collection'!$A:$H,8,FALSE),0)</f>
        <v>0</v>
      </c>
      <c r="G80">
        <f t="shared" si="4"/>
        <v>1</v>
      </c>
      <c r="H80">
        <f t="shared" si="5"/>
        <v>0</v>
      </c>
      <c r="I80">
        <f t="shared" si="6"/>
        <v>1</v>
      </c>
      <c r="J80">
        <f t="shared" si="7"/>
        <v>1</v>
      </c>
    </row>
    <row r="81" spans="1:10" x14ac:dyDescent="0.25">
      <c r="A81" t="s">
        <v>135</v>
      </c>
      <c r="B81" t="s">
        <v>1</v>
      </c>
      <c r="C81">
        <f>VLOOKUP(B81,nodal_split_meta_data!B:E,4,FALSE)</f>
        <v>2</v>
      </c>
      <c r="D81">
        <v>2035</v>
      </c>
      <c r="E81" s="21">
        <v>0.56005077346834498</v>
      </c>
      <c r="F81">
        <f>IFERROR(VLOOKUP(_xlfn.CONCAT(B81,D81),'Data Collection'!$A:$H,8,FALSE),0)</f>
        <v>0.9</v>
      </c>
      <c r="G81">
        <f t="shared" si="4"/>
        <v>1</v>
      </c>
      <c r="H81">
        <f t="shared" si="5"/>
        <v>0.9</v>
      </c>
      <c r="I81">
        <f t="shared" si="6"/>
        <v>1</v>
      </c>
      <c r="J81">
        <f t="shared" si="7"/>
        <v>1</v>
      </c>
    </row>
    <row r="82" spans="1:10" x14ac:dyDescent="0.25">
      <c r="A82" t="s">
        <v>135</v>
      </c>
      <c r="B82" t="s">
        <v>2</v>
      </c>
      <c r="C82">
        <f>VLOOKUP(B82,nodal_split_meta_data!B:E,4,FALSE)</f>
        <v>1</v>
      </c>
      <c r="D82">
        <v>2035</v>
      </c>
      <c r="E82" s="21">
        <v>0.43994922653165403</v>
      </c>
      <c r="F82">
        <f>IFERROR(VLOOKUP(_xlfn.CONCAT(B82,D82),'Data Collection'!$A:$H,8,FALSE),0)</f>
        <v>0.1</v>
      </c>
      <c r="G82">
        <f t="shared" si="4"/>
        <v>0</v>
      </c>
      <c r="H82">
        <f t="shared" si="5"/>
        <v>0.1</v>
      </c>
      <c r="I82">
        <f t="shared" si="6"/>
        <v>0</v>
      </c>
      <c r="J82">
        <f t="shared" si="7"/>
        <v>0</v>
      </c>
    </row>
    <row r="83" spans="1:10" x14ac:dyDescent="0.25">
      <c r="A83" t="s">
        <v>157</v>
      </c>
      <c r="B83" t="s">
        <v>3</v>
      </c>
      <c r="C83">
        <f>VLOOKUP(B83,nodal_split_meta_data!B:E,4,FALSE)</f>
        <v>2</v>
      </c>
      <c r="D83">
        <v>2035</v>
      </c>
      <c r="E83" s="21">
        <v>0</v>
      </c>
      <c r="F83">
        <f>IFERROR(VLOOKUP(_xlfn.CONCAT(B83,D83),'Data Collection'!$A:$H,8,FALSE),0)</f>
        <v>0</v>
      </c>
      <c r="G83">
        <f t="shared" si="4"/>
        <v>1</v>
      </c>
      <c r="H83">
        <f t="shared" si="5"/>
        <v>0</v>
      </c>
      <c r="I83">
        <f t="shared" si="6"/>
        <v>1</v>
      </c>
      <c r="J83">
        <f t="shared" si="7"/>
        <v>1</v>
      </c>
    </row>
    <row r="84" spans="1:10" x14ac:dyDescent="0.25">
      <c r="A84" t="s">
        <v>136</v>
      </c>
      <c r="B84" t="s">
        <v>4</v>
      </c>
      <c r="C84">
        <f>VLOOKUP(B84,nodal_split_meta_data!B:E,4,FALSE)</f>
        <v>2</v>
      </c>
      <c r="D84">
        <v>2035</v>
      </c>
      <c r="E84" s="21">
        <v>0.63537342193595103</v>
      </c>
      <c r="F84">
        <f>IFERROR(VLOOKUP(_xlfn.CONCAT(B84,D84),'Data Collection'!$A:$H,8,FALSE),0)</f>
        <v>1</v>
      </c>
      <c r="G84">
        <f t="shared" si="4"/>
        <v>1</v>
      </c>
      <c r="H84">
        <f t="shared" si="5"/>
        <v>1</v>
      </c>
      <c r="I84">
        <f t="shared" si="6"/>
        <v>1</v>
      </c>
      <c r="J84">
        <f t="shared" si="7"/>
        <v>1</v>
      </c>
    </row>
    <row r="85" spans="1:10" x14ac:dyDescent="0.25">
      <c r="A85" t="s">
        <v>136</v>
      </c>
      <c r="B85" t="s">
        <v>5</v>
      </c>
      <c r="C85">
        <f>VLOOKUP(B85,nodal_split_meta_data!B:E,4,FALSE)</f>
        <v>2</v>
      </c>
      <c r="D85">
        <v>2035</v>
      </c>
      <c r="E85" s="21">
        <v>4.1299239727770595E-2</v>
      </c>
      <c r="F85">
        <f>IFERROR(VLOOKUP(_xlfn.CONCAT(B85,D85),'Data Collection'!$A:$H,8,FALSE),0)</f>
        <v>0</v>
      </c>
      <c r="G85">
        <f t="shared" si="4"/>
        <v>1</v>
      </c>
      <c r="H85">
        <f t="shared" si="5"/>
        <v>0</v>
      </c>
      <c r="I85">
        <f t="shared" si="6"/>
        <v>1</v>
      </c>
      <c r="J85">
        <f t="shared" si="7"/>
        <v>1</v>
      </c>
    </row>
    <row r="86" spans="1:10" x14ac:dyDescent="0.25">
      <c r="A86" t="s">
        <v>136</v>
      </c>
      <c r="B86" t="s">
        <v>6</v>
      </c>
      <c r="C86">
        <f>VLOOKUP(B86,nodal_split_meta_data!B:E,4,FALSE)</f>
        <v>1</v>
      </c>
      <c r="D86">
        <v>2035</v>
      </c>
      <c r="E86" s="21">
        <v>0.32332733833627797</v>
      </c>
      <c r="F86">
        <f>IFERROR(VLOOKUP(_xlfn.CONCAT(B86,D86),'Data Collection'!$A:$H,8,FALSE),0)</f>
        <v>0</v>
      </c>
      <c r="G86">
        <f t="shared" si="4"/>
        <v>0</v>
      </c>
      <c r="H86">
        <f t="shared" si="5"/>
        <v>0</v>
      </c>
      <c r="I86">
        <f t="shared" si="6"/>
        <v>0</v>
      </c>
      <c r="J86">
        <f t="shared" si="7"/>
        <v>0</v>
      </c>
    </row>
    <row r="87" spans="1:10" x14ac:dyDescent="0.25">
      <c r="A87" t="s">
        <v>158</v>
      </c>
      <c r="B87" t="s">
        <v>7</v>
      </c>
      <c r="C87">
        <f>VLOOKUP(B87,nodal_split_meta_data!B:E,4,FALSE)</f>
        <v>2</v>
      </c>
      <c r="D87">
        <v>2035</v>
      </c>
      <c r="E87" s="21">
        <v>0.71039851839905888</v>
      </c>
      <c r="F87">
        <f>IFERROR(VLOOKUP(_xlfn.CONCAT(B87,D87),'Data Collection'!$A:$H,8,FALSE),0)</f>
        <v>0</v>
      </c>
      <c r="G87">
        <f t="shared" si="4"/>
        <v>1</v>
      </c>
      <c r="H87">
        <f t="shared" si="5"/>
        <v>0</v>
      </c>
      <c r="I87">
        <f t="shared" si="6"/>
        <v>1</v>
      </c>
      <c r="J87">
        <f t="shared" si="7"/>
        <v>1</v>
      </c>
    </row>
    <row r="88" spans="1:10" x14ac:dyDescent="0.25">
      <c r="A88" t="s">
        <v>158</v>
      </c>
      <c r="B88" t="s">
        <v>8</v>
      </c>
      <c r="C88">
        <f>VLOOKUP(B88,nodal_split_meta_data!B:E,4,FALSE)</f>
        <v>1</v>
      </c>
      <c r="D88">
        <v>2035</v>
      </c>
      <c r="E88" s="21">
        <v>0.28960148160094001</v>
      </c>
      <c r="F88">
        <f>IFERROR(VLOOKUP(_xlfn.CONCAT(B88,D88),'Data Collection'!$A:$H,8,FALSE),0)</f>
        <v>0</v>
      </c>
      <c r="G88">
        <f t="shared" si="4"/>
        <v>0</v>
      </c>
      <c r="H88">
        <f t="shared" si="5"/>
        <v>0</v>
      </c>
      <c r="I88">
        <f t="shared" si="6"/>
        <v>0</v>
      </c>
      <c r="J88">
        <f t="shared" si="7"/>
        <v>0</v>
      </c>
    </row>
    <row r="89" spans="1:10" x14ac:dyDescent="0.25">
      <c r="A89" t="s">
        <v>159</v>
      </c>
      <c r="B89" t="s">
        <v>9</v>
      </c>
      <c r="C89">
        <f>VLOOKUP(B89,nodal_split_meta_data!B:E,4,FALSE)</f>
        <v>2</v>
      </c>
      <c r="D89">
        <v>2035</v>
      </c>
      <c r="E89" s="21">
        <v>0</v>
      </c>
      <c r="F89">
        <f>IFERROR(VLOOKUP(_xlfn.CONCAT(B89,D89),'Data Collection'!$A:$H,8,FALSE),0)</f>
        <v>0</v>
      </c>
      <c r="G89">
        <f t="shared" si="4"/>
        <v>1</v>
      </c>
      <c r="H89">
        <f t="shared" si="5"/>
        <v>0</v>
      </c>
      <c r="I89">
        <f t="shared" si="6"/>
        <v>1</v>
      </c>
      <c r="J89">
        <f t="shared" si="7"/>
        <v>1</v>
      </c>
    </row>
    <row r="90" spans="1:10" x14ac:dyDescent="0.25">
      <c r="A90" t="s">
        <v>160</v>
      </c>
      <c r="B90" t="s">
        <v>10</v>
      </c>
      <c r="C90">
        <f>VLOOKUP(B90,nodal_split_meta_data!B:E,4,FALSE)</f>
        <v>2</v>
      </c>
      <c r="D90">
        <v>2035</v>
      </c>
      <c r="E90" s="21">
        <v>1</v>
      </c>
      <c r="F90">
        <f>IFERROR(VLOOKUP(_xlfn.CONCAT(B90,D90),'Data Collection'!$A:$H,8,FALSE),0)</f>
        <v>0</v>
      </c>
      <c r="G90">
        <f t="shared" si="4"/>
        <v>1</v>
      </c>
      <c r="H90">
        <f t="shared" si="5"/>
        <v>0</v>
      </c>
      <c r="I90">
        <f t="shared" si="6"/>
        <v>1</v>
      </c>
      <c r="J90">
        <f t="shared" si="7"/>
        <v>1</v>
      </c>
    </row>
    <row r="91" spans="1:10" x14ac:dyDescent="0.25">
      <c r="A91" t="s">
        <v>137</v>
      </c>
      <c r="B91" t="s">
        <v>11</v>
      </c>
      <c r="C91">
        <f>VLOOKUP(B91,nodal_split_meta_data!B:E,4,FALSE)</f>
        <v>2</v>
      </c>
      <c r="D91">
        <v>2035</v>
      </c>
      <c r="E91" s="21">
        <v>0.76275575546688801</v>
      </c>
      <c r="F91">
        <f>IFERROR(VLOOKUP(_xlfn.CONCAT(B91,D91),'Data Collection'!$A:$H,8,FALSE),0)</f>
        <v>0.9</v>
      </c>
      <c r="G91">
        <f t="shared" si="4"/>
        <v>1</v>
      </c>
      <c r="H91">
        <f t="shared" si="5"/>
        <v>0.9</v>
      </c>
      <c r="I91">
        <f t="shared" si="6"/>
        <v>1</v>
      </c>
      <c r="J91">
        <f t="shared" si="7"/>
        <v>1</v>
      </c>
    </row>
    <row r="92" spans="1:10" x14ac:dyDescent="0.25">
      <c r="A92" t="s">
        <v>137</v>
      </c>
      <c r="B92" t="s">
        <v>12</v>
      </c>
      <c r="C92">
        <f>VLOOKUP(B92,nodal_split_meta_data!B:E,4,FALSE)</f>
        <v>1</v>
      </c>
      <c r="D92">
        <v>2035</v>
      </c>
      <c r="E92" s="21">
        <v>0.23724424453311102</v>
      </c>
      <c r="F92">
        <f>IFERROR(VLOOKUP(_xlfn.CONCAT(B92,D92),'Data Collection'!$A:$H,8,FALSE),0)</f>
        <v>0.1</v>
      </c>
      <c r="G92">
        <f t="shared" si="4"/>
        <v>0</v>
      </c>
      <c r="H92">
        <f t="shared" si="5"/>
        <v>0.1</v>
      </c>
      <c r="I92">
        <f t="shared" si="6"/>
        <v>0</v>
      </c>
      <c r="J92">
        <f t="shared" si="7"/>
        <v>0</v>
      </c>
    </row>
    <row r="93" spans="1:10" x14ac:dyDescent="0.25">
      <c r="A93" t="s">
        <v>138</v>
      </c>
      <c r="B93" t="s">
        <v>13</v>
      </c>
      <c r="C93">
        <f>VLOOKUP(B93,nodal_split_meta_data!B:E,4,FALSE)</f>
        <v>2</v>
      </c>
      <c r="D93">
        <v>2035</v>
      </c>
      <c r="E93" s="21">
        <v>0.67020118249500893</v>
      </c>
      <c r="F93">
        <f>IFERROR(VLOOKUP(_xlfn.CONCAT(B93,D93),'Data Collection'!$A:$H,8,FALSE),0)</f>
        <v>0.7</v>
      </c>
      <c r="G93">
        <f t="shared" si="4"/>
        <v>1</v>
      </c>
      <c r="H93">
        <f t="shared" si="5"/>
        <v>0.7</v>
      </c>
      <c r="I93">
        <f t="shared" si="6"/>
        <v>1</v>
      </c>
      <c r="J93">
        <f t="shared" si="7"/>
        <v>1</v>
      </c>
    </row>
    <row r="94" spans="1:10" x14ac:dyDescent="0.25">
      <c r="A94" t="s">
        <v>138</v>
      </c>
      <c r="B94" t="s">
        <v>15</v>
      </c>
      <c r="C94">
        <f>VLOOKUP(B94,nodal_split_meta_data!B:E,4,FALSE)</f>
        <v>2</v>
      </c>
      <c r="D94">
        <v>2035</v>
      </c>
      <c r="E94" s="21">
        <v>0</v>
      </c>
      <c r="F94">
        <f>IFERROR(VLOOKUP(_xlfn.CONCAT(B94,D94),'Data Collection'!$A:$H,8,FALSE),0)</f>
        <v>0</v>
      </c>
      <c r="G94">
        <f t="shared" si="4"/>
        <v>1</v>
      </c>
      <c r="H94">
        <f t="shared" si="5"/>
        <v>0</v>
      </c>
      <c r="I94">
        <f t="shared" si="6"/>
        <v>1</v>
      </c>
      <c r="J94">
        <f t="shared" si="7"/>
        <v>1</v>
      </c>
    </row>
    <row r="95" spans="1:10" x14ac:dyDescent="0.25">
      <c r="A95" t="s">
        <v>138</v>
      </c>
      <c r="B95" t="s">
        <v>16</v>
      </c>
      <c r="C95">
        <f>VLOOKUP(B95,nodal_split_meta_data!B:E,4,FALSE)</f>
        <v>1</v>
      </c>
      <c r="D95">
        <v>2035</v>
      </c>
      <c r="E95" s="21">
        <v>0</v>
      </c>
      <c r="F95">
        <f>IFERROR(VLOOKUP(_xlfn.CONCAT(B95,D95),'Data Collection'!$A:$H,8,FALSE),0)</f>
        <v>0</v>
      </c>
      <c r="G95">
        <f t="shared" si="4"/>
        <v>0</v>
      </c>
      <c r="H95">
        <f t="shared" si="5"/>
        <v>0</v>
      </c>
      <c r="I95">
        <f t="shared" si="6"/>
        <v>0</v>
      </c>
      <c r="J95">
        <f t="shared" si="7"/>
        <v>0</v>
      </c>
    </row>
    <row r="96" spans="1:10" x14ac:dyDescent="0.25">
      <c r="A96" t="s">
        <v>138</v>
      </c>
      <c r="B96" t="s">
        <v>17</v>
      </c>
      <c r="C96">
        <f>VLOOKUP(B96,nodal_split_meta_data!B:E,4,FALSE)</f>
        <v>1</v>
      </c>
      <c r="D96">
        <v>2035</v>
      </c>
      <c r="E96" s="21">
        <v>0.32979881750498996</v>
      </c>
      <c r="F96">
        <f>IFERROR(VLOOKUP(_xlfn.CONCAT(B96,D96),'Data Collection'!$A:$H,8,FALSE),0)</f>
        <v>0.3</v>
      </c>
      <c r="G96">
        <f t="shared" si="4"/>
        <v>0</v>
      </c>
      <c r="H96">
        <f t="shared" si="5"/>
        <v>0.3</v>
      </c>
      <c r="I96">
        <f t="shared" si="6"/>
        <v>0</v>
      </c>
      <c r="J96">
        <f t="shared" si="7"/>
        <v>0</v>
      </c>
    </row>
    <row r="97" spans="1:10" x14ac:dyDescent="0.25">
      <c r="A97" t="s">
        <v>139</v>
      </c>
      <c r="B97" t="s">
        <v>18</v>
      </c>
      <c r="C97">
        <f>VLOOKUP(B97,nodal_split_meta_data!B:E,4,FALSE)</f>
        <v>2</v>
      </c>
      <c r="D97">
        <v>2035</v>
      </c>
      <c r="E97" s="21">
        <v>0.95966921637487501</v>
      </c>
      <c r="F97">
        <f>IFERROR(VLOOKUP(_xlfn.CONCAT(B97,D97),'Data Collection'!$A:$H,8,FALSE),0)</f>
        <v>1</v>
      </c>
      <c r="G97">
        <f t="shared" si="4"/>
        <v>1</v>
      </c>
      <c r="H97">
        <f t="shared" si="5"/>
        <v>1</v>
      </c>
      <c r="I97">
        <f t="shared" si="6"/>
        <v>1</v>
      </c>
      <c r="J97">
        <f t="shared" si="7"/>
        <v>1</v>
      </c>
    </row>
    <row r="98" spans="1:10" x14ac:dyDescent="0.25">
      <c r="A98" t="s">
        <v>139</v>
      </c>
      <c r="B98" t="s">
        <v>19</v>
      </c>
      <c r="C98">
        <f>VLOOKUP(B98,nodal_split_meta_data!B:E,4,FALSE)</f>
        <v>1</v>
      </c>
      <c r="D98">
        <v>2035</v>
      </c>
      <c r="E98" s="21">
        <v>4.0330783625124995E-2</v>
      </c>
      <c r="F98">
        <f>IFERROR(VLOOKUP(_xlfn.CONCAT(B98,D98),'Data Collection'!$A:$H,8,FALSE),0)</f>
        <v>0</v>
      </c>
      <c r="G98">
        <f t="shared" si="4"/>
        <v>0</v>
      </c>
      <c r="H98">
        <f t="shared" si="5"/>
        <v>0</v>
      </c>
      <c r="I98">
        <f t="shared" si="6"/>
        <v>0</v>
      </c>
      <c r="J98">
        <f t="shared" si="7"/>
        <v>0</v>
      </c>
    </row>
    <row r="99" spans="1:10" x14ac:dyDescent="0.25">
      <c r="A99" t="s">
        <v>161</v>
      </c>
      <c r="B99" t="s">
        <v>20</v>
      </c>
      <c r="C99">
        <f>VLOOKUP(B99,nodal_split_meta_data!B:E,4,FALSE)</f>
        <v>2</v>
      </c>
      <c r="D99">
        <v>2035</v>
      </c>
      <c r="E99" s="21">
        <v>0.821440452931534</v>
      </c>
      <c r="F99">
        <f>IFERROR(VLOOKUP(_xlfn.CONCAT(B99,D99),'Data Collection'!$A:$H,8,FALSE),0)</f>
        <v>0</v>
      </c>
      <c r="G99">
        <f t="shared" si="4"/>
        <v>1</v>
      </c>
      <c r="H99">
        <f t="shared" si="5"/>
        <v>0</v>
      </c>
      <c r="I99">
        <f t="shared" si="6"/>
        <v>1</v>
      </c>
      <c r="J99">
        <f t="shared" si="7"/>
        <v>1</v>
      </c>
    </row>
    <row r="100" spans="1:10" x14ac:dyDescent="0.25">
      <c r="A100" t="s">
        <v>161</v>
      </c>
      <c r="B100" t="s">
        <v>21</v>
      </c>
      <c r="C100">
        <f>VLOOKUP(B100,nodal_split_meta_data!B:E,4,FALSE)</f>
        <v>1</v>
      </c>
      <c r="D100">
        <v>2035</v>
      </c>
      <c r="E100" s="21">
        <v>0.178559547068465</v>
      </c>
      <c r="F100">
        <f>IFERROR(VLOOKUP(_xlfn.CONCAT(B100,D100),'Data Collection'!$A:$H,8,FALSE),0)</f>
        <v>0</v>
      </c>
      <c r="G100">
        <f t="shared" si="4"/>
        <v>0</v>
      </c>
      <c r="H100">
        <f t="shared" si="5"/>
        <v>0</v>
      </c>
      <c r="I100">
        <f t="shared" si="6"/>
        <v>0</v>
      </c>
      <c r="J100">
        <f t="shared" si="7"/>
        <v>0</v>
      </c>
    </row>
    <row r="101" spans="1:10" x14ac:dyDescent="0.25">
      <c r="A101" t="s">
        <v>140</v>
      </c>
      <c r="B101" t="s">
        <v>22</v>
      </c>
      <c r="C101">
        <f>VLOOKUP(B101,nodal_split_meta_data!B:E,4,FALSE)</f>
        <v>2</v>
      </c>
      <c r="D101">
        <v>2035</v>
      </c>
      <c r="E101" s="21">
        <v>0.62210568842403602</v>
      </c>
      <c r="F101">
        <f>IFERROR(VLOOKUP(_xlfn.CONCAT(B101,D101),'Data Collection'!$A:$H,8,FALSE),0)</f>
        <v>1</v>
      </c>
      <c r="G101">
        <f t="shared" si="4"/>
        <v>1</v>
      </c>
      <c r="H101">
        <f t="shared" si="5"/>
        <v>1</v>
      </c>
      <c r="I101">
        <f t="shared" si="6"/>
        <v>1</v>
      </c>
      <c r="J101">
        <f t="shared" si="7"/>
        <v>1</v>
      </c>
    </row>
    <row r="102" spans="1:10" x14ac:dyDescent="0.25">
      <c r="A102" t="s">
        <v>140</v>
      </c>
      <c r="B102" t="s">
        <v>23</v>
      </c>
      <c r="C102">
        <f>VLOOKUP(B102,nodal_split_meta_data!B:E,4,FALSE)</f>
        <v>1</v>
      </c>
      <c r="D102">
        <v>2035</v>
      </c>
      <c r="E102" s="21">
        <v>0</v>
      </c>
      <c r="F102">
        <f>IFERROR(VLOOKUP(_xlfn.CONCAT(B102,D102),'Data Collection'!$A:$H,8,FALSE),0)</f>
        <v>0</v>
      </c>
      <c r="G102">
        <f t="shared" si="4"/>
        <v>0</v>
      </c>
      <c r="H102">
        <f t="shared" si="5"/>
        <v>0</v>
      </c>
      <c r="I102">
        <f t="shared" si="6"/>
        <v>0</v>
      </c>
      <c r="J102">
        <f t="shared" si="7"/>
        <v>0</v>
      </c>
    </row>
    <row r="103" spans="1:10" x14ac:dyDescent="0.25">
      <c r="A103" t="s">
        <v>140</v>
      </c>
      <c r="B103" t="s">
        <v>24</v>
      </c>
      <c r="C103">
        <f>VLOOKUP(B103,nodal_split_meta_data!B:E,4,FALSE)</f>
        <v>1</v>
      </c>
      <c r="D103">
        <v>2035</v>
      </c>
      <c r="E103" s="21">
        <v>0.37789431157596298</v>
      </c>
      <c r="F103">
        <f>IFERROR(VLOOKUP(_xlfn.CONCAT(B103,D103),'Data Collection'!$A:$H,8,FALSE),0)</f>
        <v>0</v>
      </c>
      <c r="G103">
        <f t="shared" si="4"/>
        <v>0</v>
      </c>
      <c r="H103">
        <f t="shared" si="5"/>
        <v>0</v>
      </c>
      <c r="I103">
        <f t="shared" si="6"/>
        <v>0</v>
      </c>
      <c r="J103">
        <f t="shared" si="7"/>
        <v>0</v>
      </c>
    </row>
    <row r="104" spans="1:10" x14ac:dyDescent="0.25">
      <c r="A104" t="s">
        <v>141</v>
      </c>
      <c r="B104" t="s">
        <v>25</v>
      </c>
      <c r="C104">
        <f>VLOOKUP(B104,nodal_split_meta_data!B:E,4,FALSE)</f>
        <v>2</v>
      </c>
      <c r="D104">
        <v>2035</v>
      </c>
      <c r="E104" s="21">
        <v>0.15128735514435498</v>
      </c>
      <c r="F104">
        <f>IFERROR(VLOOKUP(_xlfn.CONCAT(B104,D104),'Data Collection'!$A:$H,8,FALSE),0)</f>
        <v>1</v>
      </c>
      <c r="G104">
        <f t="shared" si="4"/>
        <v>1</v>
      </c>
      <c r="H104">
        <f t="shared" si="5"/>
        <v>1</v>
      </c>
      <c r="I104">
        <f t="shared" si="6"/>
        <v>1</v>
      </c>
      <c r="J104">
        <f t="shared" si="7"/>
        <v>1</v>
      </c>
    </row>
    <row r="105" spans="1:10" x14ac:dyDescent="0.25">
      <c r="A105" t="s">
        <v>141</v>
      </c>
      <c r="B105" t="s">
        <v>26</v>
      </c>
      <c r="C105">
        <f>VLOOKUP(B105,nodal_split_meta_data!B:E,4,FALSE)</f>
        <v>2</v>
      </c>
      <c r="D105">
        <v>2035</v>
      </c>
      <c r="E105" s="21">
        <v>0</v>
      </c>
      <c r="F105">
        <f>IFERROR(VLOOKUP(_xlfn.CONCAT(B105,D105),'Data Collection'!$A:$H,8,FALSE),0)</f>
        <v>0</v>
      </c>
      <c r="G105">
        <f t="shared" si="4"/>
        <v>1</v>
      </c>
      <c r="H105">
        <f t="shared" si="5"/>
        <v>0</v>
      </c>
      <c r="I105">
        <f t="shared" si="6"/>
        <v>1</v>
      </c>
      <c r="J105">
        <f t="shared" si="7"/>
        <v>1</v>
      </c>
    </row>
    <row r="106" spans="1:10" x14ac:dyDescent="0.25">
      <c r="A106" t="s">
        <v>141</v>
      </c>
      <c r="B106" t="s">
        <v>27</v>
      </c>
      <c r="C106">
        <f>VLOOKUP(B106,nodal_split_meta_data!B:E,4,FALSE)</f>
        <v>2</v>
      </c>
      <c r="D106">
        <v>2035</v>
      </c>
      <c r="E106" s="21">
        <v>2.6084049815395801E-2</v>
      </c>
      <c r="F106">
        <f>IFERROR(VLOOKUP(_xlfn.CONCAT(B106,D106),'Data Collection'!$A:$H,8,FALSE),0)</f>
        <v>0</v>
      </c>
      <c r="G106">
        <f t="shared" si="4"/>
        <v>1</v>
      </c>
      <c r="H106">
        <f t="shared" si="5"/>
        <v>0</v>
      </c>
      <c r="I106">
        <f t="shared" si="6"/>
        <v>1</v>
      </c>
      <c r="J106">
        <f t="shared" si="7"/>
        <v>1</v>
      </c>
    </row>
    <row r="107" spans="1:10" x14ac:dyDescent="0.25">
      <c r="A107" t="s">
        <v>141</v>
      </c>
      <c r="B107" t="s">
        <v>28</v>
      </c>
      <c r="C107">
        <f>VLOOKUP(B107,nodal_split_meta_data!B:E,4,FALSE)</f>
        <v>2</v>
      </c>
      <c r="D107">
        <v>2035</v>
      </c>
      <c r="E107" s="21">
        <v>0.34430901798413599</v>
      </c>
      <c r="F107">
        <f>IFERROR(VLOOKUP(_xlfn.CONCAT(B107,D107),'Data Collection'!$A:$H,8,FALSE),0)</f>
        <v>0</v>
      </c>
      <c r="G107">
        <f t="shared" si="4"/>
        <v>1</v>
      </c>
      <c r="H107">
        <f t="shared" si="5"/>
        <v>0</v>
      </c>
      <c r="I107">
        <f t="shared" si="6"/>
        <v>1</v>
      </c>
      <c r="J107">
        <f t="shared" si="7"/>
        <v>1</v>
      </c>
    </row>
    <row r="108" spans="1:10" x14ac:dyDescent="0.25">
      <c r="A108" t="s">
        <v>141</v>
      </c>
      <c r="B108" t="s">
        <v>29</v>
      </c>
      <c r="C108">
        <f>VLOOKUP(B108,nodal_split_meta_data!B:E,4,FALSE)</f>
        <v>1</v>
      </c>
      <c r="D108">
        <v>2035</v>
      </c>
      <c r="E108" s="21">
        <v>0.478319577056112</v>
      </c>
      <c r="F108">
        <f>IFERROR(VLOOKUP(_xlfn.CONCAT(B108,D108),'Data Collection'!$A:$H,8,FALSE),0)</f>
        <v>0</v>
      </c>
      <c r="G108">
        <f t="shared" si="4"/>
        <v>0</v>
      </c>
      <c r="H108">
        <f t="shared" si="5"/>
        <v>0</v>
      </c>
      <c r="I108">
        <f t="shared" si="6"/>
        <v>0</v>
      </c>
      <c r="J108">
        <f t="shared" si="7"/>
        <v>0</v>
      </c>
    </row>
    <row r="109" spans="1:10" x14ac:dyDescent="0.25">
      <c r="A109" t="s">
        <v>142</v>
      </c>
      <c r="B109" t="s">
        <v>30</v>
      </c>
      <c r="C109">
        <f>VLOOKUP(B109,nodal_split_meta_data!B:E,4,FALSE)</f>
        <v>2</v>
      </c>
      <c r="D109">
        <v>2035</v>
      </c>
      <c r="E109" s="21">
        <v>0.64315303515756594</v>
      </c>
      <c r="F109">
        <f>IFERROR(VLOOKUP(_xlfn.CONCAT(B109,D109),'Data Collection'!$A:$H,8,FALSE),0)</f>
        <v>1</v>
      </c>
      <c r="G109">
        <f t="shared" si="4"/>
        <v>1</v>
      </c>
      <c r="H109">
        <f t="shared" si="5"/>
        <v>1</v>
      </c>
      <c r="I109">
        <f t="shared" si="6"/>
        <v>1</v>
      </c>
      <c r="J109">
        <f t="shared" si="7"/>
        <v>1</v>
      </c>
    </row>
    <row r="110" spans="1:10" x14ac:dyDescent="0.25">
      <c r="A110" t="s">
        <v>142</v>
      </c>
      <c r="B110" t="s">
        <v>31</v>
      </c>
      <c r="C110">
        <f>VLOOKUP(B110,nodal_split_meta_data!B:E,4,FALSE)</f>
        <v>2</v>
      </c>
      <c r="D110">
        <v>2035</v>
      </c>
      <c r="E110" s="21">
        <v>0</v>
      </c>
      <c r="F110">
        <f>IFERROR(VLOOKUP(_xlfn.CONCAT(B110,D110),'Data Collection'!$A:$H,8,FALSE),0)</f>
        <v>0</v>
      </c>
      <c r="G110">
        <f t="shared" si="4"/>
        <v>1</v>
      </c>
      <c r="H110">
        <f t="shared" si="5"/>
        <v>0</v>
      </c>
      <c r="I110">
        <f t="shared" si="6"/>
        <v>1</v>
      </c>
      <c r="J110">
        <f t="shared" si="7"/>
        <v>1</v>
      </c>
    </row>
    <row r="111" spans="1:10" x14ac:dyDescent="0.25">
      <c r="A111" t="s">
        <v>142</v>
      </c>
      <c r="B111" t="s">
        <v>32</v>
      </c>
      <c r="C111">
        <f>VLOOKUP(B111,nodal_split_meta_data!B:E,4,FALSE)</f>
        <v>2</v>
      </c>
      <c r="D111">
        <v>2035</v>
      </c>
      <c r="E111" s="21">
        <v>2.0526184721086096E-2</v>
      </c>
      <c r="F111">
        <f>IFERROR(VLOOKUP(_xlfn.CONCAT(B111,D111),'Data Collection'!$A:$H,8,FALSE),0)</f>
        <v>0</v>
      </c>
      <c r="G111">
        <f t="shared" si="4"/>
        <v>1</v>
      </c>
      <c r="H111">
        <f t="shared" si="5"/>
        <v>0</v>
      </c>
      <c r="I111">
        <f t="shared" si="6"/>
        <v>1</v>
      </c>
      <c r="J111">
        <f t="shared" si="7"/>
        <v>1</v>
      </c>
    </row>
    <row r="112" spans="1:10" x14ac:dyDescent="0.25">
      <c r="A112" t="s">
        <v>142</v>
      </c>
      <c r="B112" t="s">
        <v>33</v>
      </c>
      <c r="C112">
        <f>VLOOKUP(B112,nodal_split_meta_data!B:E,4,FALSE)</f>
        <v>2</v>
      </c>
      <c r="D112">
        <v>2035</v>
      </c>
      <c r="E112" s="21">
        <v>2.0526184721086096E-2</v>
      </c>
      <c r="F112">
        <f>IFERROR(VLOOKUP(_xlfn.CONCAT(B112,D112),'Data Collection'!$A:$H,8,FALSE),0)</f>
        <v>0</v>
      </c>
      <c r="G112">
        <f t="shared" si="4"/>
        <v>1</v>
      </c>
      <c r="H112">
        <f t="shared" si="5"/>
        <v>0</v>
      </c>
      <c r="I112">
        <f t="shared" si="6"/>
        <v>1</v>
      </c>
      <c r="J112">
        <f t="shared" si="7"/>
        <v>1</v>
      </c>
    </row>
    <row r="113" spans="1:10" x14ac:dyDescent="0.25">
      <c r="A113" t="s">
        <v>142</v>
      </c>
      <c r="B113" t="s">
        <v>34</v>
      </c>
      <c r="C113">
        <f>VLOOKUP(B113,nodal_split_meta_data!B:E,4,FALSE)</f>
        <v>2</v>
      </c>
      <c r="D113">
        <v>2035</v>
      </c>
      <c r="E113" s="21">
        <v>0</v>
      </c>
      <c r="F113">
        <f>IFERROR(VLOOKUP(_xlfn.CONCAT(B113,D113),'Data Collection'!$A:$H,8,FALSE),0)</f>
        <v>0</v>
      </c>
      <c r="G113">
        <f t="shared" si="4"/>
        <v>1</v>
      </c>
      <c r="H113">
        <f t="shared" si="5"/>
        <v>0</v>
      </c>
      <c r="I113">
        <f t="shared" si="6"/>
        <v>1</v>
      </c>
      <c r="J113">
        <f t="shared" si="7"/>
        <v>1</v>
      </c>
    </row>
    <row r="114" spans="1:10" x14ac:dyDescent="0.25">
      <c r="A114" t="s">
        <v>142</v>
      </c>
      <c r="B114" t="s">
        <v>35</v>
      </c>
      <c r="C114">
        <f>VLOOKUP(B114,nodal_split_meta_data!B:E,4,FALSE)</f>
        <v>1</v>
      </c>
      <c r="D114">
        <v>2035</v>
      </c>
      <c r="E114" s="21">
        <v>0.315794595400261</v>
      </c>
      <c r="F114">
        <f>IFERROR(VLOOKUP(_xlfn.CONCAT(B114,D114),'Data Collection'!$A:$H,8,FALSE),0)</f>
        <v>0</v>
      </c>
      <c r="G114">
        <f t="shared" si="4"/>
        <v>0</v>
      </c>
      <c r="H114">
        <f t="shared" si="5"/>
        <v>0</v>
      </c>
      <c r="I114">
        <f t="shared" si="6"/>
        <v>0</v>
      </c>
      <c r="J114">
        <f t="shared" si="7"/>
        <v>0</v>
      </c>
    </row>
    <row r="115" spans="1:10" x14ac:dyDescent="0.25">
      <c r="A115" t="s">
        <v>143</v>
      </c>
      <c r="B115" t="s">
        <v>36</v>
      </c>
      <c r="C115">
        <f>VLOOKUP(B115,nodal_split_meta_data!B:E,4,FALSE)</f>
        <v>2</v>
      </c>
      <c r="D115">
        <v>2035</v>
      </c>
      <c r="E115" s="21">
        <v>0.88049319931002901</v>
      </c>
      <c r="F115">
        <f>IFERROR(VLOOKUP(_xlfn.CONCAT(B115,D115),'Data Collection'!$A:$H,8,FALSE),0)</f>
        <v>0.9</v>
      </c>
      <c r="G115">
        <f t="shared" si="4"/>
        <v>1</v>
      </c>
      <c r="H115">
        <f t="shared" si="5"/>
        <v>0.9</v>
      </c>
      <c r="I115">
        <f t="shared" si="6"/>
        <v>1</v>
      </c>
      <c r="J115">
        <f t="shared" si="7"/>
        <v>1</v>
      </c>
    </row>
    <row r="116" spans="1:10" x14ac:dyDescent="0.25">
      <c r="A116" t="s">
        <v>143</v>
      </c>
      <c r="B116" t="s">
        <v>37</v>
      </c>
      <c r="C116">
        <f>VLOOKUP(B116,nodal_split_meta_data!B:E,4,FALSE)</f>
        <v>1</v>
      </c>
      <c r="D116">
        <v>2035</v>
      </c>
      <c r="E116" s="21">
        <v>0.11950680068997099</v>
      </c>
      <c r="F116">
        <f>IFERROR(VLOOKUP(_xlfn.CONCAT(B116,D116),'Data Collection'!$A:$H,8,FALSE),0)</f>
        <v>0.1</v>
      </c>
      <c r="G116">
        <f t="shared" si="4"/>
        <v>0</v>
      </c>
      <c r="H116">
        <f t="shared" si="5"/>
        <v>0.1</v>
      </c>
      <c r="I116">
        <f t="shared" si="6"/>
        <v>0</v>
      </c>
      <c r="J116">
        <f t="shared" si="7"/>
        <v>0</v>
      </c>
    </row>
    <row r="117" spans="1:10" x14ac:dyDescent="0.25">
      <c r="A117" t="s">
        <v>144</v>
      </c>
      <c r="B117" t="s">
        <v>38</v>
      </c>
      <c r="C117">
        <f>VLOOKUP(B117,nodal_split_meta_data!B:E,4,FALSE)</f>
        <v>2</v>
      </c>
      <c r="D117">
        <v>2035</v>
      </c>
      <c r="E117" s="21">
        <v>0.63812891587723097</v>
      </c>
      <c r="F117">
        <f>IFERROR(VLOOKUP(_xlfn.CONCAT(B117,D117),'Data Collection'!$A:$H,8,FALSE),0)</f>
        <v>1</v>
      </c>
      <c r="G117">
        <f t="shared" si="4"/>
        <v>1</v>
      </c>
      <c r="H117">
        <f t="shared" si="5"/>
        <v>1</v>
      </c>
      <c r="I117">
        <f t="shared" si="6"/>
        <v>1</v>
      </c>
      <c r="J117">
        <f t="shared" si="7"/>
        <v>1</v>
      </c>
    </row>
    <row r="118" spans="1:10" x14ac:dyDescent="0.25">
      <c r="A118" t="s">
        <v>144</v>
      </c>
      <c r="B118" t="s">
        <v>39</v>
      </c>
      <c r="C118">
        <f>VLOOKUP(B118,nodal_split_meta_data!B:E,4,FALSE)</f>
        <v>1</v>
      </c>
      <c r="D118">
        <v>2035</v>
      </c>
      <c r="E118" s="21">
        <v>0.36187108412276797</v>
      </c>
      <c r="F118">
        <f>IFERROR(VLOOKUP(_xlfn.CONCAT(B118,D118),'Data Collection'!$A:$H,8,FALSE),0)</f>
        <v>0</v>
      </c>
      <c r="G118">
        <f t="shared" si="4"/>
        <v>0</v>
      </c>
      <c r="H118">
        <f t="shared" si="5"/>
        <v>0</v>
      </c>
      <c r="I118">
        <f t="shared" si="6"/>
        <v>0</v>
      </c>
      <c r="J118">
        <f t="shared" si="7"/>
        <v>0</v>
      </c>
    </row>
    <row r="119" spans="1:10" x14ac:dyDescent="0.25">
      <c r="A119" t="s">
        <v>145</v>
      </c>
      <c r="B119" t="s">
        <v>40</v>
      </c>
      <c r="C119">
        <f>VLOOKUP(B119,nodal_split_meta_data!B:E,4,FALSE)</f>
        <v>2</v>
      </c>
      <c r="D119">
        <v>2035</v>
      </c>
      <c r="E119" s="21">
        <v>0.59271137404663099</v>
      </c>
      <c r="F119">
        <f>IFERROR(VLOOKUP(_xlfn.CONCAT(B119,D119),'Data Collection'!$A:$H,8,FALSE),0)</f>
        <v>0.99504999999999999</v>
      </c>
      <c r="G119">
        <f t="shared" si="4"/>
        <v>1</v>
      </c>
      <c r="H119">
        <f t="shared" si="5"/>
        <v>0.99504999999999999</v>
      </c>
      <c r="I119">
        <f t="shared" si="6"/>
        <v>1</v>
      </c>
      <c r="J119">
        <f t="shared" si="7"/>
        <v>1</v>
      </c>
    </row>
    <row r="120" spans="1:10" x14ac:dyDescent="0.25">
      <c r="A120" t="s">
        <v>145</v>
      </c>
      <c r="B120" t="s">
        <v>41</v>
      </c>
      <c r="C120">
        <f>VLOOKUP(B120,nodal_split_meta_data!B:E,4,FALSE)</f>
        <v>1</v>
      </c>
      <c r="D120">
        <v>2035</v>
      </c>
      <c r="E120" s="21">
        <v>0.40728862595336801</v>
      </c>
      <c r="F120">
        <f>IFERROR(VLOOKUP(_xlfn.CONCAT(B120,D120),'Data Collection'!$A:$H,8,FALSE),0)</f>
        <v>4.9500000000000004E-3</v>
      </c>
      <c r="G120">
        <f t="shared" si="4"/>
        <v>0</v>
      </c>
      <c r="H120">
        <f t="shared" si="5"/>
        <v>4.9500000000000004E-3</v>
      </c>
      <c r="I120">
        <f t="shared" si="6"/>
        <v>0</v>
      </c>
      <c r="J120">
        <f t="shared" si="7"/>
        <v>0</v>
      </c>
    </row>
    <row r="121" spans="1:10" x14ac:dyDescent="0.25">
      <c r="A121" t="s">
        <v>162</v>
      </c>
      <c r="B121" t="s">
        <v>46</v>
      </c>
      <c r="C121">
        <f>VLOOKUP(B121,nodal_split_meta_data!B:E,4,FALSE)</f>
        <v>2</v>
      </c>
      <c r="D121">
        <v>2035</v>
      </c>
      <c r="E121" s="21">
        <v>0.63661002781712706</v>
      </c>
      <c r="F121">
        <f>IFERROR(VLOOKUP(_xlfn.CONCAT(B121,D121),'Data Collection'!$A:$H,8,FALSE),0)</f>
        <v>0</v>
      </c>
      <c r="G121">
        <f t="shared" si="4"/>
        <v>1</v>
      </c>
      <c r="H121">
        <f t="shared" si="5"/>
        <v>0</v>
      </c>
      <c r="I121">
        <f t="shared" si="6"/>
        <v>1</v>
      </c>
      <c r="J121">
        <f t="shared" si="7"/>
        <v>1</v>
      </c>
    </row>
    <row r="122" spans="1:10" x14ac:dyDescent="0.25">
      <c r="A122" t="s">
        <v>162</v>
      </c>
      <c r="B122" t="s">
        <v>47</v>
      </c>
      <c r="C122">
        <f>VLOOKUP(B122,nodal_split_meta_data!B:E,4,FALSE)</f>
        <v>1</v>
      </c>
      <c r="D122">
        <v>2035</v>
      </c>
      <c r="E122" s="21">
        <v>0.36338997218287195</v>
      </c>
      <c r="F122">
        <f>IFERROR(VLOOKUP(_xlfn.CONCAT(B122,D122),'Data Collection'!$A:$H,8,FALSE),0)</f>
        <v>0</v>
      </c>
      <c r="G122">
        <f t="shared" si="4"/>
        <v>0</v>
      </c>
      <c r="H122">
        <f t="shared" si="5"/>
        <v>0</v>
      </c>
      <c r="I122">
        <f t="shared" si="6"/>
        <v>0</v>
      </c>
      <c r="J122">
        <f t="shared" si="7"/>
        <v>0</v>
      </c>
    </row>
    <row r="123" spans="1:10" x14ac:dyDescent="0.25">
      <c r="A123" t="s">
        <v>146</v>
      </c>
      <c r="B123" t="s">
        <v>48</v>
      </c>
      <c r="C123">
        <f>VLOOKUP(B123,nodal_split_meta_data!B:E,4,FALSE)</f>
        <v>2</v>
      </c>
      <c r="D123">
        <v>2035</v>
      </c>
      <c r="E123" s="21">
        <v>0.73082662822522393</v>
      </c>
      <c r="F123">
        <f>IFERROR(VLOOKUP(_xlfn.CONCAT(B123,D123),'Data Collection'!$A:$H,8,FALSE),0)</f>
        <v>1</v>
      </c>
      <c r="G123">
        <f t="shared" si="4"/>
        <v>1</v>
      </c>
      <c r="H123">
        <f t="shared" si="5"/>
        <v>1</v>
      </c>
      <c r="I123">
        <f t="shared" si="6"/>
        <v>1</v>
      </c>
      <c r="J123">
        <f t="shared" si="7"/>
        <v>1</v>
      </c>
    </row>
    <row r="124" spans="1:10" x14ac:dyDescent="0.25">
      <c r="A124" t="s">
        <v>146</v>
      </c>
      <c r="B124" t="s">
        <v>49</v>
      </c>
      <c r="C124">
        <f>VLOOKUP(B124,nodal_split_meta_data!B:E,4,FALSE)</f>
        <v>1</v>
      </c>
      <c r="D124">
        <v>2035</v>
      </c>
      <c r="E124" s="21">
        <v>0.26917337177477502</v>
      </c>
      <c r="F124">
        <f>IFERROR(VLOOKUP(_xlfn.CONCAT(B124,D124),'Data Collection'!$A:$H,8,FALSE),0)</f>
        <v>0</v>
      </c>
      <c r="G124">
        <f t="shared" si="4"/>
        <v>0</v>
      </c>
      <c r="H124">
        <f t="shared" si="5"/>
        <v>0</v>
      </c>
      <c r="I124">
        <f t="shared" si="6"/>
        <v>0</v>
      </c>
      <c r="J124">
        <f t="shared" si="7"/>
        <v>0</v>
      </c>
    </row>
    <row r="125" spans="1:10" x14ac:dyDescent="0.25">
      <c r="A125" t="s">
        <v>147</v>
      </c>
      <c r="B125" t="s">
        <v>50</v>
      </c>
      <c r="C125">
        <f>VLOOKUP(B125,nodal_split_meta_data!B:E,4,FALSE)</f>
        <v>2</v>
      </c>
      <c r="D125">
        <v>2035</v>
      </c>
      <c r="E125" s="21">
        <v>0.69231438903339093</v>
      </c>
      <c r="F125">
        <f>IFERROR(VLOOKUP(_xlfn.CONCAT(B125,D125),'Data Collection'!$A:$H,8,FALSE),0)</f>
        <v>0</v>
      </c>
      <c r="G125">
        <f t="shared" si="4"/>
        <v>1</v>
      </c>
      <c r="H125">
        <f t="shared" si="5"/>
        <v>0</v>
      </c>
      <c r="I125">
        <f t="shared" si="6"/>
        <v>1</v>
      </c>
      <c r="J125">
        <f t="shared" si="7"/>
        <v>1</v>
      </c>
    </row>
    <row r="126" spans="1:10" x14ac:dyDescent="0.25">
      <c r="A126" t="s">
        <v>147</v>
      </c>
      <c r="B126" t="s">
        <v>51</v>
      </c>
      <c r="C126">
        <f>VLOOKUP(B126,nodal_split_meta_data!B:E,4,FALSE)</f>
        <v>1</v>
      </c>
      <c r="D126">
        <v>2035</v>
      </c>
      <c r="E126" s="21">
        <v>0.30768561096660801</v>
      </c>
      <c r="F126">
        <f>IFERROR(VLOOKUP(_xlfn.CONCAT(B126,D126),'Data Collection'!$A:$H,8,FALSE),0)</f>
        <v>1</v>
      </c>
      <c r="G126">
        <f t="shared" si="4"/>
        <v>0</v>
      </c>
      <c r="H126">
        <f t="shared" si="5"/>
        <v>1</v>
      </c>
      <c r="I126">
        <f t="shared" si="6"/>
        <v>0</v>
      </c>
      <c r="J126">
        <f t="shared" si="7"/>
        <v>0</v>
      </c>
    </row>
    <row r="127" spans="1:10" x14ac:dyDescent="0.25">
      <c r="A127" t="s">
        <v>148</v>
      </c>
      <c r="B127" t="s">
        <v>52</v>
      </c>
      <c r="C127">
        <f>VLOOKUP(B127,nodal_split_meta_data!B:E,4,FALSE)</f>
        <v>2</v>
      </c>
      <c r="D127">
        <v>2035</v>
      </c>
      <c r="E127" s="21">
        <v>1</v>
      </c>
      <c r="F127">
        <f>IFERROR(VLOOKUP(_xlfn.CONCAT(B127,D127),'Data Collection'!$A:$H,8,FALSE),0)</f>
        <v>0.9</v>
      </c>
      <c r="G127">
        <f t="shared" si="4"/>
        <v>1</v>
      </c>
      <c r="H127">
        <f t="shared" si="5"/>
        <v>0.9</v>
      </c>
      <c r="I127">
        <f t="shared" si="6"/>
        <v>1</v>
      </c>
      <c r="J127">
        <f t="shared" si="7"/>
        <v>1</v>
      </c>
    </row>
    <row r="128" spans="1:10" x14ac:dyDescent="0.25">
      <c r="A128" t="s">
        <v>148</v>
      </c>
      <c r="B128" t="s">
        <v>53</v>
      </c>
      <c r="C128">
        <f>VLOOKUP(B128,nodal_split_meta_data!B:E,4,FALSE)</f>
        <v>1</v>
      </c>
      <c r="D128">
        <v>2035</v>
      </c>
      <c r="E128" s="21">
        <v>0</v>
      </c>
      <c r="F128">
        <f>IFERROR(VLOOKUP(_xlfn.CONCAT(B128,D128),'Data Collection'!$A:$H,8,FALSE),0)</f>
        <v>0.1</v>
      </c>
      <c r="G128">
        <f t="shared" si="4"/>
        <v>0</v>
      </c>
      <c r="H128">
        <f t="shared" si="5"/>
        <v>0.1</v>
      </c>
      <c r="I128">
        <f t="shared" si="6"/>
        <v>0</v>
      </c>
      <c r="J128">
        <f t="shared" si="7"/>
        <v>0</v>
      </c>
    </row>
    <row r="129" spans="1:10" x14ac:dyDescent="0.25">
      <c r="A129" t="s">
        <v>163</v>
      </c>
      <c r="B129" t="s">
        <v>54</v>
      </c>
      <c r="C129">
        <f>VLOOKUP(B129,nodal_split_meta_data!B:E,4,FALSE)</f>
        <v>2</v>
      </c>
      <c r="D129">
        <v>2035</v>
      </c>
      <c r="E129" s="21">
        <v>1</v>
      </c>
      <c r="F129">
        <f>IFERROR(VLOOKUP(_xlfn.CONCAT(B129,D129),'Data Collection'!$A:$H,8,FALSE),0)</f>
        <v>0</v>
      </c>
      <c r="G129">
        <f t="shared" si="4"/>
        <v>1</v>
      </c>
      <c r="H129">
        <f t="shared" si="5"/>
        <v>0</v>
      </c>
      <c r="I129">
        <f t="shared" si="6"/>
        <v>1</v>
      </c>
      <c r="J129">
        <f t="shared" si="7"/>
        <v>1</v>
      </c>
    </row>
    <row r="130" spans="1:10" x14ac:dyDescent="0.25">
      <c r="A130" t="s">
        <v>163</v>
      </c>
      <c r="B130" t="s">
        <v>55</v>
      </c>
      <c r="C130">
        <f>VLOOKUP(B130,nodal_split_meta_data!B:E,4,FALSE)</f>
        <v>1</v>
      </c>
      <c r="D130">
        <v>2035</v>
      </c>
      <c r="E130" s="21">
        <v>0</v>
      </c>
      <c r="F130">
        <f>IFERROR(VLOOKUP(_xlfn.CONCAT(B130,D130),'Data Collection'!$A:$H,8,FALSE),0)</f>
        <v>0</v>
      </c>
      <c r="G130">
        <f t="shared" si="4"/>
        <v>0</v>
      </c>
      <c r="H130">
        <f t="shared" si="5"/>
        <v>0</v>
      </c>
      <c r="I130">
        <f t="shared" si="6"/>
        <v>0</v>
      </c>
      <c r="J130">
        <f t="shared" si="7"/>
        <v>0</v>
      </c>
    </row>
    <row r="131" spans="1:10" x14ac:dyDescent="0.25">
      <c r="A131" t="s">
        <v>164</v>
      </c>
      <c r="B131" t="s">
        <v>56</v>
      </c>
      <c r="C131">
        <f>VLOOKUP(B131,nodal_split_meta_data!B:E,4,FALSE)</f>
        <v>2</v>
      </c>
      <c r="D131">
        <v>2035</v>
      </c>
      <c r="E131" s="21">
        <v>0</v>
      </c>
      <c r="F131">
        <f>IFERROR(VLOOKUP(_xlfn.CONCAT(B131,D131),'Data Collection'!$A:$H,8,FALSE),0)</f>
        <v>0</v>
      </c>
      <c r="G131">
        <f t="shared" ref="G131:G194" si="8">IF(C131=2,1,0)</f>
        <v>1</v>
      </c>
      <c r="H131">
        <f t="shared" ref="H131:H194" si="9">F131</f>
        <v>0</v>
      </c>
      <c r="I131">
        <f t="shared" ref="I131:I194" si="10">IF(C131=2,1,0)</f>
        <v>1</v>
      </c>
      <c r="J131">
        <f t="shared" ref="J131:J194" si="11">IF(C131=2,1,0)</f>
        <v>1</v>
      </c>
    </row>
    <row r="132" spans="1:10" x14ac:dyDescent="0.25">
      <c r="A132" t="s">
        <v>165</v>
      </c>
      <c r="B132" t="s">
        <v>57</v>
      </c>
      <c r="C132">
        <f>VLOOKUP(B132,nodal_split_meta_data!B:E,4,FALSE)</f>
        <v>2</v>
      </c>
      <c r="D132">
        <v>2035</v>
      </c>
      <c r="E132" s="21">
        <v>0</v>
      </c>
      <c r="F132">
        <f>IFERROR(VLOOKUP(_xlfn.CONCAT(B132,D132),'Data Collection'!$A:$H,8,FALSE),0)</f>
        <v>0</v>
      </c>
      <c r="G132">
        <f t="shared" si="8"/>
        <v>1</v>
      </c>
      <c r="H132">
        <f t="shared" si="9"/>
        <v>0</v>
      </c>
      <c r="I132">
        <f t="shared" si="10"/>
        <v>1</v>
      </c>
      <c r="J132">
        <f t="shared" si="11"/>
        <v>1</v>
      </c>
    </row>
    <row r="133" spans="1:10" x14ac:dyDescent="0.25">
      <c r="A133" t="s">
        <v>166</v>
      </c>
      <c r="B133" t="s">
        <v>58</v>
      </c>
      <c r="C133">
        <f>VLOOKUP(B133,nodal_split_meta_data!B:E,4,FALSE)</f>
        <v>2</v>
      </c>
      <c r="D133">
        <v>2035</v>
      </c>
      <c r="E133" s="21">
        <v>1</v>
      </c>
      <c r="F133">
        <f>IFERROR(VLOOKUP(_xlfn.CONCAT(B133,D133),'Data Collection'!$A:$H,8,FALSE),0)</f>
        <v>0</v>
      </c>
      <c r="G133">
        <f t="shared" si="8"/>
        <v>1</v>
      </c>
      <c r="H133">
        <f t="shared" si="9"/>
        <v>0</v>
      </c>
      <c r="I133">
        <f t="shared" si="10"/>
        <v>1</v>
      </c>
      <c r="J133">
        <f t="shared" si="11"/>
        <v>1</v>
      </c>
    </row>
    <row r="134" spans="1:10" x14ac:dyDescent="0.25">
      <c r="A134" t="s">
        <v>132</v>
      </c>
      <c r="B134" t="s">
        <v>133</v>
      </c>
      <c r="C134">
        <f>VLOOKUP(B134,nodal_split_meta_data!B:E,4,FALSE)</f>
        <v>1</v>
      </c>
      <c r="D134">
        <v>2035</v>
      </c>
      <c r="E134" s="21">
        <v>0</v>
      </c>
      <c r="F134">
        <f>IFERROR(VLOOKUP(_xlfn.CONCAT(B134,D134),'Data Collection'!$A:$H,8,FALSE),0)</f>
        <v>0</v>
      </c>
      <c r="G134">
        <f t="shared" si="8"/>
        <v>0</v>
      </c>
      <c r="H134">
        <f t="shared" si="9"/>
        <v>0</v>
      </c>
      <c r="I134">
        <f t="shared" si="10"/>
        <v>0</v>
      </c>
      <c r="J134">
        <f t="shared" si="11"/>
        <v>0</v>
      </c>
    </row>
    <row r="135" spans="1:10" x14ac:dyDescent="0.25">
      <c r="A135" t="s">
        <v>149</v>
      </c>
      <c r="B135" t="s">
        <v>59</v>
      </c>
      <c r="C135">
        <f>VLOOKUP(B135,nodal_split_meta_data!B:E,4,FALSE)</f>
        <v>2</v>
      </c>
      <c r="D135">
        <v>2035</v>
      </c>
      <c r="E135" s="21">
        <v>0.51596839552137508</v>
      </c>
      <c r="F135">
        <f>IFERROR(VLOOKUP(_xlfn.CONCAT(B135,D135),'Data Collection'!$A:$H,8,FALSE),0)</f>
        <v>1</v>
      </c>
      <c r="G135">
        <f t="shared" si="8"/>
        <v>1</v>
      </c>
      <c r="H135">
        <f t="shared" si="9"/>
        <v>1</v>
      </c>
      <c r="I135">
        <f t="shared" si="10"/>
        <v>1</v>
      </c>
      <c r="J135">
        <f t="shared" si="11"/>
        <v>1</v>
      </c>
    </row>
    <row r="136" spans="1:10" x14ac:dyDescent="0.25">
      <c r="A136" t="s">
        <v>149</v>
      </c>
      <c r="B136" t="s">
        <v>60</v>
      </c>
      <c r="C136">
        <f>VLOOKUP(B136,nodal_split_meta_data!B:E,4,FALSE)</f>
        <v>1</v>
      </c>
      <c r="D136">
        <v>2035</v>
      </c>
      <c r="E136" s="21">
        <v>0.48403160447862398</v>
      </c>
      <c r="F136">
        <f>IFERROR(VLOOKUP(_xlfn.CONCAT(B136,D136),'Data Collection'!$A:$H,8,FALSE),0)</f>
        <v>0</v>
      </c>
      <c r="G136">
        <f t="shared" si="8"/>
        <v>0</v>
      </c>
      <c r="H136">
        <f t="shared" si="9"/>
        <v>0</v>
      </c>
      <c r="I136">
        <f t="shared" si="10"/>
        <v>0</v>
      </c>
      <c r="J136">
        <f t="shared" si="11"/>
        <v>0</v>
      </c>
    </row>
    <row r="137" spans="1:10" x14ac:dyDescent="0.25">
      <c r="A137" t="s">
        <v>172</v>
      </c>
      <c r="B137" t="s">
        <v>61</v>
      </c>
      <c r="C137">
        <f>VLOOKUP(B137,nodal_split_meta_data!B:E,4,FALSE)</f>
        <v>2</v>
      </c>
      <c r="D137">
        <v>2035</v>
      </c>
      <c r="E137" s="21">
        <v>0</v>
      </c>
      <c r="F137">
        <f>IFERROR(VLOOKUP(_xlfn.CONCAT(B137,D137),'Data Collection'!$A:$H,8,FALSE),0)</f>
        <v>0</v>
      </c>
      <c r="G137">
        <f t="shared" si="8"/>
        <v>1</v>
      </c>
      <c r="H137">
        <f t="shared" si="9"/>
        <v>0</v>
      </c>
      <c r="I137">
        <f t="shared" si="10"/>
        <v>1</v>
      </c>
      <c r="J137">
        <f t="shared" si="11"/>
        <v>1</v>
      </c>
    </row>
    <row r="138" spans="1:10" x14ac:dyDescent="0.25">
      <c r="A138" t="s">
        <v>150</v>
      </c>
      <c r="B138" t="s">
        <v>62</v>
      </c>
      <c r="C138">
        <f>VLOOKUP(B138,nodal_split_meta_data!B:E,4,FALSE)</f>
        <v>2</v>
      </c>
      <c r="D138">
        <v>2035</v>
      </c>
      <c r="E138" s="21">
        <v>0.341768940594188</v>
      </c>
      <c r="F138">
        <f>IFERROR(VLOOKUP(_xlfn.CONCAT(B138,D138),'Data Collection'!$A:$H,8,FALSE),0)</f>
        <v>0</v>
      </c>
      <c r="G138">
        <f t="shared" si="8"/>
        <v>1</v>
      </c>
      <c r="H138">
        <f t="shared" si="9"/>
        <v>0</v>
      </c>
      <c r="I138">
        <f t="shared" si="10"/>
        <v>1</v>
      </c>
      <c r="J138">
        <f t="shared" si="11"/>
        <v>1</v>
      </c>
    </row>
    <row r="139" spans="1:10" x14ac:dyDescent="0.25">
      <c r="A139" t="s">
        <v>150</v>
      </c>
      <c r="B139" t="s">
        <v>63</v>
      </c>
      <c r="C139">
        <f>VLOOKUP(B139,nodal_split_meta_data!B:E,4,FALSE)</f>
        <v>2</v>
      </c>
      <c r="D139">
        <v>2035</v>
      </c>
      <c r="E139" s="21">
        <v>0</v>
      </c>
      <c r="F139">
        <f>IFERROR(VLOOKUP(_xlfn.CONCAT(B139,D139),'Data Collection'!$A:$H,8,FALSE),0)</f>
        <v>0</v>
      </c>
      <c r="G139">
        <f t="shared" si="8"/>
        <v>1</v>
      </c>
      <c r="H139">
        <f t="shared" si="9"/>
        <v>0</v>
      </c>
      <c r="I139">
        <f t="shared" si="10"/>
        <v>1</v>
      </c>
      <c r="J139">
        <f t="shared" si="11"/>
        <v>1</v>
      </c>
    </row>
    <row r="140" spans="1:10" x14ac:dyDescent="0.25">
      <c r="A140" t="s">
        <v>150</v>
      </c>
      <c r="B140" t="s">
        <v>64</v>
      </c>
      <c r="C140">
        <f>VLOOKUP(B140,nodal_split_meta_data!B:E,4,FALSE)</f>
        <v>1</v>
      </c>
      <c r="D140">
        <v>2035</v>
      </c>
      <c r="E140" s="21">
        <v>0</v>
      </c>
      <c r="F140">
        <f>IFERROR(VLOOKUP(_xlfn.CONCAT(B140,D140),'Data Collection'!$A:$H,8,FALSE),0)</f>
        <v>0</v>
      </c>
      <c r="G140">
        <f t="shared" si="8"/>
        <v>0</v>
      </c>
      <c r="H140">
        <f t="shared" si="9"/>
        <v>0</v>
      </c>
      <c r="I140">
        <f t="shared" si="10"/>
        <v>0</v>
      </c>
      <c r="J140">
        <f t="shared" si="11"/>
        <v>0</v>
      </c>
    </row>
    <row r="141" spans="1:10" x14ac:dyDescent="0.25">
      <c r="A141" t="s">
        <v>150</v>
      </c>
      <c r="B141" t="s">
        <v>65</v>
      </c>
      <c r="C141">
        <f>VLOOKUP(B141,nodal_split_meta_data!B:E,4,FALSE)</f>
        <v>1</v>
      </c>
      <c r="D141">
        <v>2035</v>
      </c>
      <c r="E141" s="21">
        <v>0.25823104688394199</v>
      </c>
      <c r="F141">
        <f>IFERROR(VLOOKUP(_xlfn.CONCAT(B141,D141),'Data Collection'!$A:$H,8,FALSE),0)</f>
        <v>1</v>
      </c>
      <c r="G141">
        <f t="shared" si="8"/>
        <v>0</v>
      </c>
      <c r="H141">
        <f t="shared" si="9"/>
        <v>1</v>
      </c>
      <c r="I141">
        <f t="shared" si="10"/>
        <v>0</v>
      </c>
      <c r="J141">
        <f t="shared" si="11"/>
        <v>0</v>
      </c>
    </row>
    <row r="142" spans="1:10" x14ac:dyDescent="0.25">
      <c r="A142" t="s">
        <v>150</v>
      </c>
      <c r="B142" t="s">
        <v>66</v>
      </c>
      <c r="C142">
        <f>VLOOKUP(B142,nodal_split_meta_data!B:E,4,FALSE)</f>
        <v>2</v>
      </c>
      <c r="D142">
        <v>2035</v>
      </c>
      <c r="E142" s="21">
        <v>0.22784598126590702</v>
      </c>
      <c r="F142">
        <f>IFERROR(VLOOKUP(_xlfn.CONCAT(B142,D142),'Data Collection'!$A:$H,8,FALSE),0)</f>
        <v>0</v>
      </c>
      <c r="G142">
        <f t="shared" si="8"/>
        <v>1</v>
      </c>
      <c r="H142">
        <f t="shared" si="9"/>
        <v>0</v>
      </c>
      <c r="I142">
        <f t="shared" si="10"/>
        <v>1</v>
      </c>
      <c r="J142">
        <f t="shared" si="11"/>
        <v>1</v>
      </c>
    </row>
    <row r="143" spans="1:10" x14ac:dyDescent="0.25">
      <c r="A143" t="s">
        <v>150</v>
      </c>
      <c r="B143" t="s">
        <v>67</v>
      </c>
      <c r="C143">
        <f>VLOOKUP(B143,nodal_split_meta_data!B:E,4,FALSE)</f>
        <v>1</v>
      </c>
      <c r="D143">
        <v>2035</v>
      </c>
      <c r="E143" s="21">
        <v>0</v>
      </c>
      <c r="F143">
        <f>IFERROR(VLOOKUP(_xlfn.CONCAT(B143,D143),'Data Collection'!$A:$H,8,FALSE),0)</f>
        <v>0</v>
      </c>
      <c r="G143">
        <f t="shared" si="8"/>
        <v>0</v>
      </c>
      <c r="H143">
        <f t="shared" si="9"/>
        <v>0</v>
      </c>
      <c r="I143">
        <f t="shared" si="10"/>
        <v>0</v>
      </c>
      <c r="J143">
        <f t="shared" si="11"/>
        <v>0</v>
      </c>
    </row>
    <row r="144" spans="1:10" x14ac:dyDescent="0.25">
      <c r="A144" t="s">
        <v>150</v>
      </c>
      <c r="B144" t="s">
        <v>68</v>
      </c>
      <c r="C144">
        <f>VLOOKUP(B144,nodal_split_meta_data!B:E,4,FALSE)</f>
        <v>1</v>
      </c>
      <c r="D144">
        <v>2035</v>
      </c>
      <c r="E144" s="21">
        <v>0.17215403125596102</v>
      </c>
      <c r="F144">
        <f>IFERROR(VLOOKUP(_xlfn.CONCAT(B144,D144),'Data Collection'!$A:$H,8,FALSE),0)</f>
        <v>0</v>
      </c>
      <c r="G144">
        <f t="shared" si="8"/>
        <v>0</v>
      </c>
      <c r="H144">
        <f t="shared" si="9"/>
        <v>0</v>
      </c>
      <c r="I144">
        <f t="shared" si="10"/>
        <v>0</v>
      </c>
      <c r="J144">
        <f t="shared" si="11"/>
        <v>0</v>
      </c>
    </row>
    <row r="145" spans="1:10" x14ac:dyDescent="0.25">
      <c r="A145" t="s">
        <v>151</v>
      </c>
      <c r="B145" t="s">
        <v>69</v>
      </c>
      <c r="C145">
        <f>VLOOKUP(B145,nodal_split_meta_data!B:E,4,FALSE)</f>
        <v>2</v>
      </c>
      <c r="D145">
        <v>2035</v>
      </c>
      <c r="E145" s="21">
        <v>0.85415054763704301</v>
      </c>
      <c r="F145">
        <f>IFERROR(VLOOKUP(_xlfn.CONCAT(B145,D145),'Data Collection'!$A:$H,8,FALSE),0)</f>
        <v>0.92</v>
      </c>
      <c r="G145">
        <f t="shared" si="8"/>
        <v>1</v>
      </c>
      <c r="H145">
        <f t="shared" si="9"/>
        <v>0.92</v>
      </c>
      <c r="I145">
        <f t="shared" si="10"/>
        <v>1</v>
      </c>
      <c r="J145">
        <f t="shared" si="11"/>
        <v>1</v>
      </c>
    </row>
    <row r="146" spans="1:10" x14ac:dyDescent="0.25">
      <c r="A146" t="s">
        <v>151</v>
      </c>
      <c r="B146" t="s">
        <v>70</v>
      </c>
      <c r="C146">
        <f>VLOOKUP(B146,nodal_split_meta_data!B:E,4,FALSE)</f>
        <v>1</v>
      </c>
      <c r="D146">
        <v>2035</v>
      </c>
      <c r="E146" s="21">
        <v>0.14584945236295599</v>
      </c>
      <c r="F146">
        <f>IFERROR(VLOOKUP(_xlfn.CONCAT(B146,D146),'Data Collection'!$A:$H,8,FALSE),0)</f>
        <v>0.08</v>
      </c>
      <c r="G146">
        <f t="shared" si="8"/>
        <v>0</v>
      </c>
      <c r="H146">
        <f t="shared" si="9"/>
        <v>0.08</v>
      </c>
      <c r="I146">
        <f t="shared" si="10"/>
        <v>0</v>
      </c>
      <c r="J146">
        <f t="shared" si="11"/>
        <v>0</v>
      </c>
    </row>
    <row r="147" spans="1:10" x14ac:dyDescent="0.25">
      <c r="A147" t="s">
        <v>167</v>
      </c>
      <c r="B147" t="s">
        <v>71</v>
      </c>
      <c r="C147">
        <f>VLOOKUP(B147,nodal_split_meta_data!B:E,4,FALSE)</f>
        <v>2</v>
      </c>
      <c r="D147">
        <v>2035</v>
      </c>
      <c r="E147" s="21">
        <v>0.63220101315408594</v>
      </c>
      <c r="F147">
        <f>IFERROR(VLOOKUP(_xlfn.CONCAT(B147,D147),'Data Collection'!$A:$H,8,FALSE),0)</f>
        <v>0</v>
      </c>
      <c r="G147">
        <f t="shared" si="8"/>
        <v>1</v>
      </c>
      <c r="H147">
        <f t="shared" si="9"/>
        <v>0</v>
      </c>
      <c r="I147">
        <f t="shared" si="10"/>
        <v>1</v>
      </c>
      <c r="J147">
        <f t="shared" si="11"/>
        <v>1</v>
      </c>
    </row>
    <row r="148" spans="1:10" x14ac:dyDescent="0.25">
      <c r="A148" t="s">
        <v>167</v>
      </c>
      <c r="B148" t="s">
        <v>72</v>
      </c>
      <c r="C148">
        <f>VLOOKUP(B148,nodal_split_meta_data!B:E,4,FALSE)</f>
        <v>1</v>
      </c>
      <c r="D148">
        <v>2035</v>
      </c>
      <c r="E148" s="21">
        <v>0.367798986845913</v>
      </c>
      <c r="F148">
        <f>IFERROR(VLOOKUP(_xlfn.CONCAT(B148,D148),'Data Collection'!$A:$H,8,FALSE),0)</f>
        <v>0</v>
      </c>
      <c r="G148">
        <f t="shared" si="8"/>
        <v>0</v>
      </c>
      <c r="H148">
        <f t="shared" si="9"/>
        <v>0</v>
      </c>
      <c r="I148">
        <f t="shared" si="10"/>
        <v>0</v>
      </c>
      <c r="J148">
        <f t="shared" si="11"/>
        <v>0</v>
      </c>
    </row>
    <row r="149" spans="1:10" x14ac:dyDescent="0.25">
      <c r="A149" t="s">
        <v>168</v>
      </c>
      <c r="B149" t="s">
        <v>73</v>
      </c>
      <c r="C149">
        <f>VLOOKUP(B149,nodal_split_meta_data!B:E,4,FALSE)</f>
        <v>2</v>
      </c>
      <c r="D149">
        <v>2035</v>
      </c>
      <c r="E149" s="21">
        <v>0</v>
      </c>
      <c r="F149">
        <f>IFERROR(VLOOKUP(_xlfn.CONCAT(B149,D149),'Data Collection'!$A:$H,8,FALSE),0)</f>
        <v>0</v>
      </c>
      <c r="G149">
        <f t="shared" si="8"/>
        <v>1</v>
      </c>
      <c r="H149">
        <f t="shared" si="9"/>
        <v>0</v>
      </c>
      <c r="I149">
        <f t="shared" si="10"/>
        <v>1</v>
      </c>
      <c r="J149">
        <f t="shared" si="11"/>
        <v>1</v>
      </c>
    </row>
    <row r="150" spans="1:10" x14ac:dyDescent="0.25">
      <c r="A150" t="s">
        <v>169</v>
      </c>
      <c r="B150" t="s">
        <v>74</v>
      </c>
      <c r="C150">
        <f>VLOOKUP(B150,nodal_split_meta_data!B:E,4,FALSE)</f>
        <v>2</v>
      </c>
      <c r="D150">
        <v>2035</v>
      </c>
      <c r="E150" s="21">
        <v>0.58537122577212097</v>
      </c>
      <c r="F150">
        <f>IFERROR(VLOOKUP(_xlfn.CONCAT(B150,D150),'Data Collection'!$A:$H,8,FALSE),0)</f>
        <v>0</v>
      </c>
      <c r="G150">
        <f t="shared" si="8"/>
        <v>1</v>
      </c>
      <c r="H150">
        <f t="shared" si="9"/>
        <v>0</v>
      </c>
      <c r="I150">
        <f t="shared" si="10"/>
        <v>1</v>
      </c>
      <c r="J150">
        <f t="shared" si="11"/>
        <v>1</v>
      </c>
    </row>
    <row r="151" spans="1:10" x14ac:dyDescent="0.25">
      <c r="A151" t="s">
        <v>169</v>
      </c>
      <c r="B151" t="s">
        <v>75</v>
      </c>
      <c r="C151">
        <f>VLOOKUP(B151,nodal_split_meta_data!B:E,4,FALSE)</f>
        <v>1</v>
      </c>
      <c r="D151">
        <v>2035</v>
      </c>
      <c r="E151" s="21">
        <v>0.41462877422787797</v>
      </c>
      <c r="F151">
        <f>IFERROR(VLOOKUP(_xlfn.CONCAT(B151,D151),'Data Collection'!$A:$H,8,FALSE),0)</f>
        <v>0</v>
      </c>
      <c r="G151">
        <f t="shared" si="8"/>
        <v>0</v>
      </c>
      <c r="H151">
        <f t="shared" si="9"/>
        <v>0</v>
      </c>
      <c r="I151">
        <f t="shared" si="10"/>
        <v>0</v>
      </c>
      <c r="J151">
        <f t="shared" si="11"/>
        <v>0</v>
      </c>
    </row>
    <row r="152" spans="1:10" x14ac:dyDescent="0.25">
      <c r="A152" t="s">
        <v>170</v>
      </c>
      <c r="B152" t="s">
        <v>76</v>
      </c>
      <c r="C152">
        <f>VLOOKUP(B152,nodal_split_meta_data!B:E,4,FALSE)</f>
        <v>2</v>
      </c>
      <c r="D152">
        <v>2035</v>
      </c>
      <c r="E152" s="21">
        <v>0.69541781827878202</v>
      </c>
      <c r="F152">
        <f>IFERROR(VLOOKUP(_xlfn.CONCAT(B152,D152),'Data Collection'!$A:$H,8,FALSE),0)</f>
        <v>0</v>
      </c>
      <c r="G152">
        <f t="shared" si="8"/>
        <v>1</v>
      </c>
      <c r="H152">
        <f t="shared" si="9"/>
        <v>0</v>
      </c>
      <c r="I152">
        <f t="shared" si="10"/>
        <v>1</v>
      </c>
      <c r="J152">
        <f t="shared" si="11"/>
        <v>1</v>
      </c>
    </row>
    <row r="153" spans="1:10" x14ac:dyDescent="0.25">
      <c r="A153" t="s">
        <v>170</v>
      </c>
      <c r="B153" t="s">
        <v>77</v>
      </c>
      <c r="C153">
        <f>VLOOKUP(B153,nodal_split_meta_data!B:E,4,FALSE)</f>
        <v>1</v>
      </c>
      <c r="D153">
        <v>2035</v>
      </c>
      <c r="E153" s="21">
        <v>0.30458218172121698</v>
      </c>
      <c r="F153">
        <f>IFERROR(VLOOKUP(_xlfn.CONCAT(B153,D153),'Data Collection'!$A:$H,8,FALSE),0)</f>
        <v>0</v>
      </c>
      <c r="G153">
        <f t="shared" si="8"/>
        <v>0</v>
      </c>
      <c r="H153">
        <f t="shared" si="9"/>
        <v>0</v>
      </c>
      <c r="I153">
        <f t="shared" si="10"/>
        <v>0</v>
      </c>
      <c r="J153">
        <f t="shared" si="11"/>
        <v>0</v>
      </c>
    </row>
    <row r="154" spans="1:10" x14ac:dyDescent="0.25">
      <c r="A154" t="s">
        <v>152</v>
      </c>
      <c r="B154" t="s">
        <v>78</v>
      </c>
      <c r="C154">
        <f>VLOOKUP(B154,nodal_split_meta_data!B:E,4,FALSE)</f>
        <v>2</v>
      </c>
      <c r="D154">
        <v>2035</v>
      </c>
      <c r="E154" s="21">
        <v>0.26254788423966596</v>
      </c>
      <c r="F154">
        <f>IFERROR(VLOOKUP(_xlfn.CONCAT(B154,D154),'Data Collection'!$A:$H,8,FALSE),0)</f>
        <v>1</v>
      </c>
      <c r="G154">
        <f t="shared" si="8"/>
        <v>1</v>
      </c>
      <c r="H154">
        <f t="shared" si="9"/>
        <v>1</v>
      </c>
      <c r="I154">
        <f t="shared" si="10"/>
        <v>1</v>
      </c>
      <c r="J154">
        <f t="shared" si="11"/>
        <v>1</v>
      </c>
    </row>
    <row r="155" spans="1:10" x14ac:dyDescent="0.25">
      <c r="A155" t="s">
        <v>152</v>
      </c>
      <c r="B155" t="s">
        <v>79</v>
      </c>
      <c r="C155">
        <f>VLOOKUP(B155,nodal_split_meta_data!B:E,4,FALSE)</f>
        <v>1</v>
      </c>
      <c r="D155">
        <v>2035</v>
      </c>
      <c r="E155" s="21">
        <v>7.0785449093667102E-2</v>
      </c>
      <c r="F155">
        <f>IFERROR(VLOOKUP(_xlfn.CONCAT(B155,D155),'Data Collection'!$A:$H,8,FALSE),0)</f>
        <v>0</v>
      </c>
      <c r="G155">
        <f t="shared" si="8"/>
        <v>0</v>
      </c>
      <c r="H155">
        <f t="shared" si="9"/>
        <v>0</v>
      </c>
      <c r="I155">
        <f t="shared" si="10"/>
        <v>0</v>
      </c>
      <c r="J155">
        <f t="shared" si="11"/>
        <v>0</v>
      </c>
    </row>
    <row r="156" spans="1:10" x14ac:dyDescent="0.25">
      <c r="A156" t="s">
        <v>152</v>
      </c>
      <c r="B156" t="s">
        <v>80</v>
      </c>
      <c r="C156">
        <f>VLOOKUP(B156,nodal_split_meta_data!B:E,4,FALSE)</f>
        <v>2</v>
      </c>
      <c r="D156">
        <v>2035</v>
      </c>
      <c r="E156" s="21">
        <v>0.52509576847933193</v>
      </c>
      <c r="F156">
        <f>IFERROR(VLOOKUP(_xlfn.CONCAT(B156,D156),'Data Collection'!$A:$H,8,FALSE),0)</f>
        <v>0</v>
      </c>
      <c r="G156">
        <f t="shared" si="8"/>
        <v>1</v>
      </c>
      <c r="H156">
        <f t="shared" si="9"/>
        <v>0</v>
      </c>
      <c r="I156">
        <f t="shared" si="10"/>
        <v>1</v>
      </c>
      <c r="J156">
        <f t="shared" si="11"/>
        <v>1</v>
      </c>
    </row>
    <row r="157" spans="1:10" x14ac:dyDescent="0.25">
      <c r="A157" t="s">
        <v>152</v>
      </c>
      <c r="B157" t="s">
        <v>81</v>
      </c>
      <c r="C157">
        <f>VLOOKUP(B157,nodal_split_meta_data!B:E,4,FALSE)</f>
        <v>1</v>
      </c>
      <c r="D157">
        <v>2035</v>
      </c>
      <c r="E157" s="21">
        <v>0.14157089818733401</v>
      </c>
      <c r="F157">
        <f>IFERROR(VLOOKUP(_xlfn.CONCAT(B157,D157),'Data Collection'!$A:$H,8,FALSE),0)</f>
        <v>0</v>
      </c>
      <c r="G157">
        <f t="shared" si="8"/>
        <v>0</v>
      </c>
      <c r="H157">
        <f t="shared" si="9"/>
        <v>0</v>
      </c>
      <c r="I157">
        <f t="shared" si="10"/>
        <v>0</v>
      </c>
      <c r="J157">
        <f t="shared" si="11"/>
        <v>0</v>
      </c>
    </row>
    <row r="158" spans="1:10" x14ac:dyDescent="0.25">
      <c r="A158" t="s">
        <v>171</v>
      </c>
      <c r="B158" t="s">
        <v>82</v>
      </c>
      <c r="C158">
        <f>VLOOKUP(B158,nodal_split_meta_data!B:E,4,FALSE)</f>
        <v>2</v>
      </c>
      <c r="D158">
        <v>2035</v>
      </c>
      <c r="E158" s="21">
        <v>0.5</v>
      </c>
      <c r="F158">
        <f>IFERROR(VLOOKUP(_xlfn.CONCAT(B158,D158),'Data Collection'!$A:$H,8,FALSE),0)</f>
        <v>0</v>
      </c>
      <c r="G158">
        <f t="shared" si="8"/>
        <v>1</v>
      </c>
      <c r="H158">
        <f t="shared" si="9"/>
        <v>0</v>
      </c>
      <c r="I158">
        <f t="shared" si="10"/>
        <v>1</v>
      </c>
      <c r="J158">
        <f t="shared" si="11"/>
        <v>1</v>
      </c>
    </row>
    <row r="159" spans="1:10" x14ac:dyDescent="0.25">
      <c r="A159" t="s">
        <v>156</v>
      </c>
      <c r="B159" t="s">
        <v>0</v>
      </c>
      <c r="C159">
        <f>VLOOKUP(B159,nodal_split_meta_data!B:E,4,FALSE)</f>
        <v>2</v>
      </c>
      <c r="D159">
        <v>2040</v>
      </c>
      <c r="E159" s="21">
        <v>0</v>
      </c>
      <c r="F159">
        <f>IFERROR(VLOOKUP(_xlfn.CONCAT(B159,D159),'Data Collection'!$A:$H,8,FALSE),0)</f>
        <v>0</v>
      </c>
      <c r="G159">
        <f t="shared" si="8"/>
        <v>1</v>
      </c>
      <c r="H159">
        <f t="shared" si="9"/>
        <v>0</v>
      </c>
      <c r="I159">
        <f t="shared" si="10"/>
        <v>1</v>
      </c>
      <c r="J159">
        <f t="shared" si="11"/>
        <v>1</v>
      </c>
    </row>
    <row r="160" spans="1:10" x14ac:dyDescent="0.25">
      <c r="A160" t="s">
        <v>135</v>
      </c>
      <c r="B160" t="s">
        <v>1</v>
      </c>
      <c r="C160">
        <f>VLOOKUP(B160,nodal_split_meta_data!B:E,4,FALSE)</f>
        <v>2</v>
      </c>
      <c r="D160">
        <v>2040</v>
      </c>
      <c r="E160" s="21">
        <v>0.81480000000000008</v>
      </c>
      <c r="F160">
        <f>IFERROR(VLOOKUP(_xlfn.CONCAT(B160,D160),'Data Collection'!$A:$H,8,FALSE),0)</f>
        <v>0.9</v>
      </c>
      <c r="G160">
        <f t="shared" si="8"/>
        <v>1</v>
      </c>
      <c r="H160">
        <f t="shared" si="9"/>
        <v>0.9</v>
      </c>
      <c r="I160">
        <f t="shared" si="10"/>
        <v>1</v>
      </c>
      <c r="J160">
        <f t="shared" si="11"/>
        <v>1</v>
      </c>
    </row>
    <row r="161" spans="1:10" x14ac:dyDescent="0.25">
      <c r="A161" t="s">
        <v>135</v>
      </c>
      <c r="B161" t="s">
        <v>2</v>
      </c>
      <c r="C161">
        <f>VLOOKUP(B161,nodal_split_meta_data!B:E,4,FALSE)</f>
        <v>1</v>
      </c>
      <c r="D161">
        <v>2040</v>
      </c>
      <c r="E161" s="21">
        <v>0.1852</v>
      </c>
      <c r="F161">
        <f>IFERROR(VLOOKUP(_xlfn.CONCAT(B161,D161),'Data Collection'!$A:$H,8,FALSE),0)</f>
        <v>0.1</v>
      </c>
      <c r="G161">
        <f t="shared" si="8"/>
        <v>0</v>
      </c>
      <c r="H161">
        <f t="shared" si="9"/>
        <v>0.1</v>
      </c>
      <c r="I161">
        <f t="shared" si="10"/>
        <v>0</v>
      </c>
      <c r="J161">
        <f t="shared" si="11"/>
        <v>0</v>
      </c>
    </row>
    <row r="162" spans="1:10" x14ac:dyDescent="0.25">
      <c r="A162" t="s">
        <v>157</v>
      </c>
      <c r="B162" t="s">
        <v>3</v>
      </c>
      <c r="C162">
        <f>VLOOKUP(B162,nodal_split_meta_data!B:E,4,FALSE)</f>
        <v>2</v>
      </c>
      <c r="D162">
        <v>2040</v>
      </c>
      <c r="E162" s="21">
        <v>0</v>
      </c>
      <c r="F162">
        <f>IFERROR(VLOOKUP(_xlfn.CONCAT(B162,D162),'Data Collection'!$A:$H,8,FALSE),0)</f>
        <v>0</v>
      </c>
      <c r="G162">
        <f t="shared" si="8"/>
        <v>1</v>
      </c>
      <c r="H162">
        <f t="shared" si="9"/>
        <v>0</v>
      </c>
      <c r="I162">
        <f t="shared" si="10"/>
        <v>1</v>
      </c>
      <c r="J162">
        <f t="shared" si="11"/>
        <v>1</v>
      </c>
    </row>
    <row r="163" spans="1:10" x14ac:dyDescent="0.25">
      <c r="A163" t="s">
        <v>136</v>
      </c>
      <c r="B163" t="s">
        <v>4</v>
      </c>
      <c r="C163">
        <f>VLOOKUP(B163,nodal_split_meta_data!B:E,4,FALSE)</f>
        <v>2</v>
      </c>
      <c r="D163">
        <v>2040</v>
      </c>
      <c r="E163" s="21">
        <v>0.78260000000000007</v>
      </c>
      <c r="F163">
        <f>IFERROR(VLOOKUP(_xlfn.CONCAT(B163,D163),'Data Collection'!$A:$H,8,FALSE),0)</f>
        <v>1</v>
      </c>
      <c r="G163">
        <f t="shared" si="8"/>
        <v>1</v>
      </c>
      <c r="H163">
        <f t="shared" si="9"/>
        <v>1</v>
      </c>
      <c r="I163">
        <f t="shared" si="10"/>
        <v>1</v>
      </c>
      <c r="J163">
        <f t="shared" si="11"/>
        <v>1</v>
      </c>
    </row>
    <row r="164" spans="1:10" x14ac:dyDescent="0.25">
      <c r="A164" t="s">
        <v>136</v>
      </c>
      <c r="B164" t="s">
        <v>5</v>
      </c>
      <c r="C164">
        <f>VLOOKUP(B164,nodal_split_meta_data!B:E,4,FALSE)</f>
        <v>2</v>
      </c>
      <c r="D164">
        <v>2040</v>
      </c>
      <c r="E164" s="21">
        <v>3.2599999999999997E-2</v>
      </c>
      <c r="F164">
        <f>IFERROR(VLOOKUP(_xlfn.CONCAT(B164,D164),'Data Collection'!$A:$H,8,FALSE),0)</f>
        <v>0</v>
      </c>
      <c r="G164">
        <f t="shared" si="8"/>
        <v>1</v>
      </c>
      <c r="H164">
        <f t="shared" si="9"/>
        <v>0</v>
      </c>
      <c r="I164">
        <f t="shared" si="10"/>
        <v>1</v>
      </c>
      <c r="J164">
        <f t="shared" si="11"/>
        <v>1</v>
      </c>
    </row>
    <row r="165" spans="1:10" x14ac:dyDescent="0.25">
      <c r="A165" t="s">
        <v>136</v>
      </c>
      <c r="B165" t="s">
        <v>6</v>
      </c>
      <c r="C165">
        <f>VLOOKUP(B165,nodal_split_meta_data!B:E,4,FALSE)</f>
        <v>1</v>
      </c>
      <c r="D165">
        <v>2040</v>
      </c>
      <c r="E165" s="21">
        <v>0.18479999999999999</v>
      </c>
      <c r="F165">
        <f>IFERROR(VLOOKUP(_xlfn.CONCAT(B165,D165),'Data Collection'!$A:$H,8,FALSE),0)</f>
        <v>0</v>
      </c>
      <c r="G165">
        <f t="shared" si="8"/>
        <v>0</v>
      </c>
      <c r="H165">
        <f t="shared" si="9"/>
        <v>0</v>
      </c>
      <c r="I165">
        <f t="shared" si="10"/>
        <v>0</v>
      </c>
      <c r="J165">
        <f t="shared" si="11"/>
        <v>0</v>
      </c>
    </row>
    <row r="166" spans="1:10" x14ac:dyDescent="0.25">
      <c r="A166" t="s">
        <v>158</v>
      </c>
      <c r="B166" t="s">
        <v>7</v>
      </c>
      <c r="C166">
        <f>VLOOKUP(B166,nodal_split_meta_data!B:E,4,FALSE)</f>
        <v>2</v>
      </c>
      <c r="D166">
        <v>2040</v>
      </c>
      <c r="E166" s="21">
        <v>0.87580000000000002</v>
      </c>
      <c r="F166">
        <f>IFERROR(VLOOKUP(_xlfn.CONCAT(B166,D166),'Data Collection'!$A:$H,8,FALSE),0)</f>
        <v>0</v>
      </c>
      <c r="G166">
        <f t="shared" si="8"/>
        <v>1</v>
      </c>
      <c r="H166">
        <f t="shared" si="9"/>
        <v>0</v>
      </c>
      <c r="I166">
        <f t="shared" si="10"/>
        <v>1</v>
      </c>
      <c r="J166">
        <f t="shared" si="11"/>
        <v>1</v>
      </c>
    </row>
    <row r="167" spans="1:10" x14ac:dyDescent="0.25">
      <c r="A167" t="s">
        <v>158</v>
      </c>
      <c r="B167" t="s">
        <v>8</v>
      </c>
      <c r="C167">
        <f>VLOOKUP(B167,nodal_split_meta_data!B:E,4,FALSE)</f>
        <v>1</v>
      </c>
      <c r="D167">
        <v>2040</v>
      </c>
      <c r="E167" s="21">
        <v>0.1242</v>
      </c>
      <c r="F167">
        <f>IFERROR(VLOOKUP(_xlfn.CONCAT(B167,D167),'Data Collection'!$A:$H,8,FALSE),0)</f>
        <v>0</v>
      </c>
      <c r="G167">
        <f t="shared" si="8"/>
        <v>0</v>
      </c>
      <c r="H167">
        <f t="shared" si="9"/>
        <v>0</v>
      </c>
      <c r="I167">
        <f t="shared" si="10"/>
        <v>0</v>
      </c>
      <c r="J167">
        <f t="shared" si="11"/>
        <v>0</v>
      </c>
    </row>
    <row r="168" spans="1:10" x14ac:dyDescent="0.25">
      <c r="A168" t="s">
        <v>159</v>
      </c>
      <c r="B168" t="s">
        <v>9</v>
      </c>
      <c r="C168">
        <f>VLOOKUP(B168,nodal_split_meta_data!B:E,4,FALSE)</f>
        <v>2</v>
      </c>
      <c r="D168">
        <v>2040</v>
      </c>
      <c r="E168" s="21">
        <v>0</v>
      </c>
      <c r="F168">
        <f>IFERROR(VLOOKUP(_xlfn.CONCAT(B168,D168),'Data Collection'!$A:$H,8,FALSE),0)</f>
        <v>0</v>
      </c>
      <c r="G168">
        <f t="shared" si="8"/>
        <v>1</v>
      </c>
      <c r="H168">
        <f t="shared" si="9"/>
        <v>0</v>
      </c>
      <c r="I168">
        <f t="shared" si="10"/>
        <v>1</v>
      </c>
      <c r="J168">
        <f t="shared" si="11"/>
        <v>1</v>
      </c>
    </row>
    <row r="169" spans="1:10" x14ac:dyDescent="0.25">
      <c r="A169" t="s">
        <v>160</v>
      </c>
      <c r="B169" t="s">
        <v>10</v>
      </c>
      <c r="C169">
        <f>VLOOKUP(B169,nodal_split_meta_data!B:E,4,FALSE)</f>
        <v>2</v>
      </c>
      <c r="D169">
        <v>2040</v>
      </c>
      <c r="E169" s="21">
        <v>1</v>
      </c>
      <c r="F169">
        <f>IFERROR(VLOOKUP(_xlfn.CONCAT(B169,D169),'Data Collection'!$A:$H,8,FALSE),0)</f>
        <v>0</v>
      </c>
      <c r="G169">
        <f t="shared" si="8"/>
        <v>1</v>
      </c>
      <c r="H169">
        <f t="shared" si="9"/>
        <v>0</v>
      </c>
      <c r="I169">
        <f t="shared" si="10"/>
        <v>1</v>
      </c>
      <c r="J169">
        <f t="shared" si="11"/>
        <v>1</v>
      </c>
    </row>
    <row r="170" spans="1:10" x14ac:dyDescent="0.25">
      <c r="A170" t="s">
        <v>137</v>
      </c>
      <c r="B170" t="s">
        <v>11</v>
      </c>
      <c r="C170">
        <f>VLOOKUP(B170,nodal_split_meta_data!B:E,4,FALSE)</f>
        <v>2</v>
      </c>
      <c r="D170">
        <v>2040</v>
      </c>
      <c r="E170" s="21">
        <v>0.8345999999999999</v>
      </c>
      <c r="F170">
        <f>IFERROR(VLOOKUP(_xlfn.CONCAT(B170,D170),'Data Collection'!$A:$H,8,FALSE),0)</f>
        <v>0.9</v>
      </c>
      <c r="G170">
        <f t="shared" si="8"/>
        <v>1</v>
      </c>
      <c r="H170">
        <f t="shared" si="9"/>
        <v>0.9</v>
      </c>
      <c r="I170">
        <f t="shared" si="10"/>
        <v>1</v>
      </c>
      <c r="J170">
        <f t="shared" si="11"/>
        <v>1</v>
      </c>
    </row>
    <row r="171" spans="1:10" x14ac:dyDescent="0.25">
      <c r="A171" t="s">
        <v>137</v>
      </c>
      <c r="B171" t="s">
        <v>12</v>
      </c>
      <c r="C171">
        <f>VLOOKUP(B171,nodal_split_meta_data!B:E,4,FALSE)</f>
        <v>1</v>
      </c>
      <c r="D171">
        <v>2040</v>
      </c>
      <c r="E171" s="21">
        <v>0.16539999999999999</v>
      </c>
      <c r="F171">
        <f>IFERROR(VLOOKUP(_xlfn.CONCAT(B171,D171),'Data Collection'!$A:$H,8,FALSE),0)</f>
        <v>0.1</v>
      </c>
      <c r="G171">
        <f t="shared" si="8"/>
        <v>0</v>
      </c>
      <c r="H171">
        <f t="shared" si="9"/>
        <v>0.1</v>
      </c>
      <c r="I171">
        <f t="shared" si="10"/>
        <v>0</v>
      </c>
      <c r="J171">
        <f t="shared" si="11"/>
        <v>0</v>
      </c>
    </row>
    <row r="172" spans="1:10" x14ac:dyDescent="0.25">
      <c r="A172" t="s">
        <v>138</v>
      </c>
      <c r="B172" t="s">
        <v>13</v>
      </c>
      <c r="C172">
        <f>VLOOKUP(B172,nodal_split_meta_data!B:E,4,FALSE)</f>
        <v>2</v>
      </c>
      <c r="D172">
        <v>2040</v>
      </c>
      <c r="E172" s="21">
        <v>0.89610000000000001</v>
      </c>
      <c r="F172">
        <f>IFERROR(VLOOKUP(_xlfn.CONCAT(B172,D172),'Data Collection'!$A:$H,8,FALSE),0)</f>
        <v>0.9</v>
      </c>
      <c r="G172">
        <f t="shared" si="8"/>
        <v>1</v>
      </c>
      <c r="H172">
        <f t="shared" si="9"/>
        <v>0.9</v>
      </c>
      <c r="I172">
        <f t="shared" si="10"/>
        <v>1</v>
      </c>
      <c r="J172">
        <f t="shared" si="11"/>
        <v>1</v>
      </c>
    </row>
    <row r="173" spans="1:10" x14ac:dyDescent="0.25">
      <c r="A173" t="s">
        <v>138</v>
      </c>
      <c r="B173" t="s">
        <v>15</v>
      </c>
      <c r="C173">
        <f>VLOOKUP(B173,nodal_split_meta_data!B:E,4,FALSE)</f>
        <v>2</v>
      </c>
      <c r="D173">
        <v>2040</v>
      </c>
      <c r="E173" s="21">
        <v>0</v>
      </c>
      <c r="F173">
        <f>IFERROR(VLOOKUP(_xlfn.CONCAT(B173,D173),'Data Collection'!$A:$H,8,FALSE),0)</f>
        <v>0</v>
      </c>
      <c r="G173">
        <f t="shared" si="8"/>
        <v>1</v>
      </c>
      <c r="H173">
        <f t="shared" si="9"/>
        <v>0</v>
      </c>
      <c r="I173">
        <f t="shared" si="10"/>
        <v>1</v>
      </c>
      <c r="J173">
        <f t="shared" si="11"/>
        <v>1</v>
      </c>
    </row>
    <row r="174" spans="1:10" x14ac:dyDescent="0.25">
      <c r="A174" t="s">
        <v>138</v>
      </c>
      <c r="B174" t="s">
        <v>16</v>
      </c>
      <c r="C174">
        <f>VLOOKUP(B174,nodal_split_meta_data!B:E,4,FALSE)</f>
        <v>1</v>
      </c>
      <c r="D174">
        <v>2040</v>
      </c>
      <c r="E174" s="21">
        <v>0</v>
      </c>
      <c r="F174">
        <f>IFERROR(VLOOKUP(_xlfn.CONCAT(B174,D174),'Data Collection'!$A:$H,8,FALSE),0)</f>
        <v>0</v>
      </c>
      <c r="G174">
        <f t="shared" si="8"/>
        <v>0</v>
      </c>
      <c r="H174">
        <f t="shared" si="9"/>
        <v>0</v>
      </c>
      <c r="I174">
        <f t="shared" si="10"/>
        <v>0</v>
      </c>
      <c r="J174">
        <f t="shared" si="11"/>
        <v>0</v>
      </c>
    </row>
    <row r="175" spans="1:10" x14ac:dyDescent="0.25">
      <c r="A175" t="s">
        <v>138</v>
      </c>
      <c r="B175" t="s">
        <v>17</v>
      </c>
      <c r="C175">
        <f>VLOOKUP(B175,nodal_split_meta_data!B:E,4,FALSE)</f>
        <v>1</v>
      </c>
      <c r="D175">
        <v>2040</v>
      </c>
      <c r="E175" s="21">
        <v>0.10390000000000001</v>
      </c>
      <c r="F175">
        <f>IFERROR(VLOOKUP(_xlfn.CONCAT(B175,D175),'Data Collection'!$A:$H,8,FALSE),0)</f>
        <v>0.1</v>
      </c>
      <c r="G175">
        <f t="shared" si="8"/>
        <v>0</v>
      </c>
      <c r="H175">
        <f t="shared" si="9"/>
        <v>0.1</v>
      </c>
      <c r="I175">
        <f t="shared" si="10"/>
        <v>0</v>
      </c>
      <c r="J175">
        <f t="shared" si="11"/>
        <v>0</v>
      </c>
    </row>
    <row r="176" spans="1:10" x14ac:dyDescent="0.25">
      <c r="A176" t="s">
        <v>139</v>
      </c>
      <c r="B176" t="s">
        <v>18</v>
      </c>
      <c r="C176">
        <f>VLOOKUP(B176,nodal_split_meta_data!B:E,4,FALSE)</f>
        <v>2</v>
      </c>
      <c r="D176">
        <v>2040</v>
      </c>
      <c r="E176" s="21">
        <v>1</v>
      </c>
      <c r="F176">
        <f>IFERROR(VLOOKUP(_xlfn.CONCAT(B176,D176),'Data Collection'!$A:$H,8,FALSE),0)</f>
        <v>1</v>
      </c>
      <c r="G176">
        <f t="shared" si="8"/>
        <v>1</v>
      </c>
      <c r="H176">
        <f t="shared" si="9"/>
        <v>1</v>
      </c>
      <c r="I176">
        <f t="shared" si="10"/>
        <v>1</v>
      </c>
      <c r="J176">
        <f t="shared" si="11"/>
        <v>1</v>
      </c>
    </row>
    <row r="177" spans="1:10" x14ac:dyDescent="0.25">
      <c r="A177" t="s">
        <v>139</v>
      </c>
      <c r="B177" t="s">
        <v>19</v>
      </c>
      <c r="C177">
        <f>VLOOKUP(B177,nodal_split_meta_data!B:E,4,FALSE)</f>
        <v>1</v>
      </c>
      <c r="D177">
        <v>2040</v>
      </c>
      <c r="E177" s="21">
        <v>0</v>
      </c>
      <c r="F177">
        <f>IFERROR(VLOOKUP(_xlfn.CONCAT(B177,D177),'Data Collection'!$A:$H,8,FALSE),0)</f>
        <v>0</v>
      </c>
      <c r="G177">
        <f t="shared" si="8"/>
        <v>0</v>
      </c>
      <c r="H177">
        <f t="shared" si="9"/>
        <v>0</v>
      </c>
      <c r="I177">
        <f t="shared" si="10"/>
        <v>0</v>
      </c>
      <c r="J177">
        <f t="shared" si="11"/>
        <v>0</v>
      </c>
    </row>
    <row r="178" spans="1:10" x14ac:dyDescent="0.25">
      <c r="A178" t="s">
        <v>161</v>
      </c>
      <c r="B178" t="s">
        <v>20</v>
      </c>
      <c r="C178">
        <f>VLOOKUP(B178,nodal_split_meta_data!B:E,4,FALSE)</f>
        <v>2</v>
      </c>
      <c r="D178">
        <v>2040</v>
      </c>
      <c r="E178" s="21">
        <v>0.88280000000000003</v>
      </c>
      <c r="F178">
        <f>IFERROR(VLOOKUP(_xlfn.CONCAT(B178,D178),'Data Collection'!$A:$H,8,FALSE),0)</f>
        <v>0</v>
      </c>
      <c r="G178">
        <f t="shared" si="8"/>
        <v>1</v>
      </c>
      <c r="H178">
        <f t="shared" si="9"/>
        <v>0</v>
      </c>
      <c r="I178">
        <f t="shared" si="10"/>
        <v>1</v>
      </c>
      <c r="J178">
        <f t="shared" si="11"/>
        <v>1</v>
      </c>
    </row>
    <row r="179" spans="1:10" x14ac:dyDescent="0.25">
      <c r="A179" t="s">
        <v>161</v>
      </c>
      <c r="B179" t="s">
        <v>21</v>
      </c>
      <c r="C179">
        <f>VLOOKUP(B179,nodal_split_meta_data!B:E,4,FALSE)</f>
        <v>1</v>
      </c>
      <c r="D179">
        <v>2040</v>
      </c>
      <c r="E179" s="21">
        <v>0.11720000000000001</v>
      </c>
      <c r="F179">
        <f>IFERROR(VLOOKUP(_xlfn.CONCAT(B179,D179),'Data Collection'!$A:$H,8,FALSE),0)</f>
        <v>0</v>
      </c>
      <c r="G179">
        <f t="shared" si="8"/>
        <v>0</v>
      </c>
      <c r="H179">
        <f t="shared" si="9"/>
        <v>0</v>
      </c>
      <c r="I179">
        <f t="shared" si="10"/>
        <v>0</v>
      </c>
      <c r="J179">
        <f t="shared" si="11"/>
        <v>0</v>
      </c>
    </row>
    <row r="180" spans="1:10" x14ac:dyDescent="0.25">
      <c r="A180" t="s">
        <v>140</v>
      </c>
      <c r="B180" t="s">
        <v>22</v>
      </c>
      <c r="C180">
        <f>VLOOKUP(B180,nodal_split_meta_data!B:E,4,FALSE)</f>
        <v>2</v>
      </c>
      <c r="D180">
        <v>2040</v>
      </c>
      <c r="E180" s="21">
        <v>0.82629999999999992</v>
      </c>
      <c r="F180">
        <f>IFERROR(VLOOKUP(_xlfn.CONCAT(B180,D180),'Data Collection'!$A:$H,8,FALSE),0)</f>
        <v>1</v>
      </c>
      <c r="G180">
        <f t="shared" si="8"/>
        <v>1</v>
      </c>
      <c r="H180">
        <f t="shared" si="9"/>
        <v>1</v>
      </c>
      <c r="I180">
        <f t="shared" si="10"/>
        <v>1</v>
      </c>
      <c r="J180">
        <f t="shared" si="11"/>
        <v>1</v>
      </c>
    </row>
    <row r="181" spans="1:10" x14ac:dyDescent="0.25">
      <c r="A181" t="s">
        <v>140</v>
      </c>
      <c r="B181" t="s">
        <v>23</v>
      </c>
      <c r="C181">
        <f>VLOOKUP(B181,nodal_split_meta_data!B:E,4,FALSE)</f>
        <v>1</v>
      </c>
      <c r="D181">
        <v>2040</v>
      </c>
      <c r="E181" s="21">
        <v>0</v>
      </c>
      <c r="F181">
        <f>IFERROR(VLOOKUP(_xlfn.CONCAT(B181,D181),'Data Collection'!$A:$H,8,FALSE),0)</f>
        <v>0</v>
      </c>
      <c r="G181">
        <f t="shared" si="8"/>
        <v>0</v>
      </c>
      <c r="H181">
        <f t="shared" si="9"/>
        <v>0</v>
      </c>
      <c r="I181">
        <f t="shared" si="10"/>
        <v>0</v>
      </c>
      <c r="J181">
        <f t="shared" si="11"/>
        <v>0</v>
      </c>
    </row>
    <row r="182" spans="1:10" x14ac:dyDescent="0.25">
      <c r="A182" t="s">
        <v>140</v>
      </c>
      <c r="B182" t="s">
        <v>24</v>
      </c>
      <c r="C182">
        <f>VLOOKUP(B182,nodal_split_meta_data!B:E,4,FALSE)</f>
        <v>1</v>
      </c>
      <c r="D182">
        <v>2040</v>
      </c>
      <c r="E182" s="21">
        <v>0.17370000000000002</v>
      </c>
      <c r="F182">
        <f>IFERROR(VLOOKUP(_xlfn.CONCAT(B182,D182),'Data Collection'!$A:$H,8,FALSE),0)</f>
        <v>0</v>
      </c>
      <c r="G182">
        <f t="shared" si="8"/>
        <v>0</v>
      </c>
      <c r="H182">
        <f t="shared" si="9"/>
        <v>0</v>
      </c>
      <c r="I182">
        <f t="shared" si="10"/>
        <v>0</v>
      </c>
      <c r="J182">
        <f t="shared" si="11"/>
        <v>0</v>
      </c>
    </row>
    <row r="183" spans="1:10" x14ac:dyDescent="0.25">
      <c r="A183" t="s">
        <v>141</v>
      </c>
      <c r="B183" t="s">
        <v>25</v>
      </c>
      <c r="C183">
        <f>VLOOKUP(B183,nodal_split_meta_data!B:E,4,FALSE)</f>
        <v>2</v>
      </c>
      <c r="D183">
        <v>2040</v>
      </c>
      <c r="E183" s="21">
        <v>0.2213</v>
      </c>
      <c r="F183">
        <f>IFERROR(VLOOKUP(_xlfn.CONCAT(B183,D183),'Data Collection'!$A:$H,8,FALSE),0)</f>
        <v>1</v>
      </c>
      <c r="G183">
        <f t="shared" si="8"/>
        <v>1</v>
      </c>
      <c r="H183">
        <f t="shared" si="9"/>
        <v>1</v>
      </c>
      <c r="I183">
        <f t="shared" si="10"/>
        <v>1</v>
      </c>
      <c r="J183">
        <f t="shared" si="11"/>
        <v>1</v>
      </c>
    </row>
    <row r="184" spans="1:10" x14ac:dyDescent="0.25">
      <c r="A184" t="s">
        <v>141</v>
      </c>
      <c r="B184" t="s">
        <v>26</v>
      </c>
      <c r="C184">
        <f>VLOOKUP(B184,nodal_split_meta_data!B:E,4,FALSE)</f>
        <v>2</v>
      </c>
      <c r="D184">
        <v>2040</v>
      </c>
      <c r="E184" s="21">
        <v>0</v>
      </c>
      <c r="F184">
        <f>IFERROR(VLOOKUP(_xlfn.CONCAT(B184,D184),'Data Collection'!$A:$H,8,FALSE),0)</f>
        <v>0</v>
      </c>
      <c r="G184">
        <f t="shared" si="8"/>
        <v>1</v>
      </c>
      <c r="H184">
        <f t="shared" si="9"/>
        <v>0</v>
      </c>
      <c r="I184">
        <f t="shared" si="10"/>
        <v>1</v>
      </c>
      <c r="J184">
        <f t="shared" si="11"/>
        <v>1</v>
      </c>
    </row>
    <row r="185" spans="1:10" x14ac:dyDescent="0.25">
      <c r="A185" t="s">
        <v>141</v>
      </c>
      <c r="B185" t="s">
        <v>27</v>
      </c>
      <c r="C185">
        <f>VLOOKUP(B185,nodal_split_meta_data!B:E,4,FALSE)</f>
        <v>2</v>
      </c>
      <c r="D185">
        <v>2040</v>
      </c>
      <c r="E185" s="21">
        <v>3.8100000000000002E-2</v>
      </c>
      <c r="F185">
        <f>IFERROR(VLOOKUP(_xlfn.CONCAT(B185,D185),'Data Collection'!$A:$H,8,FALSE),0)</f>
        <v>0</v>
      </c>
      <c r="G185">
        <f t="shared" si="8"/>
        <v>1</v>
      </c>
      <c r="H185">
        <f t="shared" si="9"/>
        <v>0</v>
      </c>
      <c r="I185">
        <f t="shared" si="10"/>
        <v>1</v>
      </c>
      <c r="J185">
        <f t="shared" si="11"/>
        <v>1</v>
      </c>
    </row>
    <row r="186" spans="1:10" x14ac:dyDescent="0.25">
      <c r="A186" t="s">
        <v>141</v>
      </c>
      <c r="B186" t="s">
        <v>28</v>
      </c>
      <c r="C186">
        <f>VLOOKUP(B186,nodal_split_meta_data!B:E,4,FALSE)</f>
        <v>2</v>
      </c>
      <c r="D186">
        <v>2040</v>
      </c>
      <c r="E186" s="21">
        <v>0.50350000000000006</v>
      </c>
      <c r="F186">
        <f>IFERROR(VLOOKUP(_xlfn.CONCAT(B186,D186),'Data Collection'!$A:$H,8,FALSE),0)</f>
        <v>0</v>
      </c>
      <c r="G186">
        <f t="shared" si="8"/>
        <v>1</v>
      </c>
      <c r="H186">
        <f t="shared" si="9"/>
        <v>0</v>
      </c>
      <c r="I186">
        <f t="shared" si="10"/>
        <v>1</v>
      </c>
      <c r="J186">
        <f t="shared" si="11"/>
        <v>1</v>
      </c>
    </row>
    <row r="187" spans="1:10" x14ac:dyDescent="0.25">
      <c r="A187" t="s">
        <v>141</v>
      </c>
      <c r="B187" t="s">
        <v>29</v>
      </c>
      <c r="C187">
        <f>VLOOKUP(B187,nodal_split_meta_data!B:E,4,FALSE)</f>
        <v>1</v>
      </c>
      <c r="D187">
        <v>2040</v>
      </c>
      <c r="E187" s="21">
        <v>0.23710000000000001</v>
      </c>
      <c r="F187">
        <f>IFERROR(VLOOKUP(_xlfn.CONCAT(B187,D187),'Data Collection'!$A:$H,8,FALSE),0)</f>
        <v>0</v>
      </c>
      <c r="G187">
        <f t="shared" si="8"/>
        <v>0</v>
      </c>
      <c r="H187">
        <f t="shared" si="9"/>
        <v>0</v>
      </c>
      <c r="I187">
        <f t="shared" si="10"/>
        <v>0</v>
      </c>
      <c r="J187">
        <f t="shared" si="11"/>
        <v>0</v>
      </c>
    </row>
    <row r="188" spans="1:10" x14ac:dyDescent="0.25">
      <c r="A188" t="s">
        <v>142</v>
      </c>
      <c r="B188" t="s">
        <v>30</v>
      </c>
      <c r="C188">
        <f>VLOOKUP(B188,nodal_split_meta_data!B:E,4,FALSE)</f>
        <v>2</v>
      </c>
      <c r="D188">
        <v>2040</v>
      </c>
      <c r="E188" s="21">
        <v>0.84699999999999998</v>
      </c>
      <c r="F188">
        <f>IFERROR(VLOOKUP(_xlfn.CONCAT(B188,D188),'Data Collection'!$A:$H,8,FALSE),0)</f>
        <v>1</v>
      </c>
      <c r="G188">
        <f t="shared" si="8"/>
        <v>1</v>
      </c>
      <c r="H188">
        <f t="shared" si="9"/>
        <v>1</v>
      </c>
      <c r="I188">
        <f t="shared" si="10"/>
        <v>1</v>
      </c>
      <c r="J188">
        <f t="shared" si="11"/>
        <v>1</v>
      </c>
    </row>
    <row r="189" spans="1:10" x14ac:dyDescent="0.25">
      <c r="A189" t="s">
        <v>142</v>
      </c>
      <c r="B189" t="s">
        <v>31</v>
      </c>
      <c r="C189">
        <f>VLOOKUP(B189,nodal_split_meta_data!B:E,4,FALSE)</f>
        <v>2</v>
      </c>
      <c r="D189">
        <v>2040</v>
      </c>
      <c r="E189" s="21">
        <v>0</v>
      </c>
      <c r="F189">
        <f>IFERROR(VLOOKUP(_xlfn.CONCAT(B189,D189),'Data Collection'!$A:$H,8,FALSE),0)</f>
        <v>0</v>
      </c>
      <c r="G189">
        <f t="shared" si="8"/>
        <v>1</v>
      </c>
      <c r="H189">
        <f t="shared" si="9"/>
        <v>0</v>
      </c>
      <c r="I189">
        <f t="shared" si="10"/>
        <v>1</v>
      </c>
      <c r="J189">
        <f t="shared" si="11"/>
        <v>1</v>
      </c>
    </row>
    <row r="190" spans="1:10" x14ac:dyDescent="0.25">
      <c r="A190" t="s">
        <v>142</v>
      </c>
      <c r="B190" t="s">
        <v>32</v>
      </c>
      <c r="C190">
        <f>VLOOKUP(B190,nodal_split_meta_data!B:E,4,FALSE)</f>
        <v>2</v>
      </c>
      <c r="D190">
        <v>2040</v>
      </c>
      <c r="E190" s="21">
        <v>2.7000000000000003E-2</v>
      </c>
      <c r="F190">
        <f>IFERROR(VLOOKUP(_xlfn.CONCAT(B190,D190),'Data Collection'!$A:$H,8,FALSE),0)</f>
        <v>0</v>
      </c>
      <c r="G190">
        <f t="shared" si="8"/>
        <v>1</v>
      </c>
      <c r="H190">
        <f t="shared" si="9"/>
        <v>0</v>
      </c>
      <c r="I190">
        <f t="shared" si="10"/>
        <v>1</v>
      </c>
      <c r="J190">
        <f t="shared" si="11"/>
        <v>1</v>
      </c>
    </row>
    <row r="191" spans="1:10" x14ac:dyDescent="0.25">
      <c r="A191" t="s">
        <v>142</v>
      </c>
      <c r="B191" t="s">
        <v>33</v>
      </c>
      <c r="C191">
        <f>VLOOKUP(B191,nodal_split_meta_data!B:E,4,FALSE)</f>
        <v>2</v>
      </c>
      <c r="D191">
        <v>2040</v>
      </c>
      <c r="E191" s="21">
        <v>2.7000000000000003E-2</v>
      </c>
      <c r="F191">
        <f>IFERROR(VLOOKUP(_xlfn.CONCAT(B191,D191),'Data Collection'!$A:$H,8,FALSE),0)</f>
        <v>0</v>
      </c>
      <c r="G191">
        <f t="shared" si="8"/>
        <v>1</v>
      </c>
      <c r="H191">
        <f t="shared" si="9"/>
        <v>0</v>
      </c>
      <c r="I191">
        <f t="shared" si="10"/>
        <v>1</v>
      </c>
      <c r="J191">
        <f t="shared" si="11"/>
        <v>1</v>
      </c>
    </row>
    <row r="192" spans="1:10" x14ac:dyDescent="0.25">
      <c r="A192" t="s">
        <v>142</v>
      </c>
      <c r="B192" t="s">
        <v>34</v>
      </c>
      <c r="C192">
        <f>VLOOKUP(B192,nodal_split_meta_data!B:E,4,FALSE)</f>
        <v>2</v>
      </c>
      <c r="D192">
        <v>2040</v>
      </c>
      <c r="E192" s="21">
        <v>0</v>
      </c>
      <c r="F192">
        <f>IFERROR(VLOOKUP(_xlfn.CONCAT(B192,D192),'Data Collection'!$A:$H,8,FALSE),0)</f>
        <v>0</v>
      </c>
      <c r="G192">
        <f t="shared" si="8"/>
        <v>1</v>
      </c>
      <c r="H192">
        <f t="shared" si="9"/>
        <v>0</v>
      </c>
      <c r="I192">
        <f t="shared" si="10"/>
        <v>1</v>
      </c>
      <c r="J192">
        <f t="shared" si="11"/>
        <v>1</v>
      </c>
    </row>
    <row r="193" spans="1:10" x14ac:dyDescent="0.25">
      <c r="A193" t="s">
        <v>142</v>
      </c>
      <c r="B193" t="s">
        <v>35</v>
      </c>
      <c r="C193">
        <f>VLOOKUP(B193,nodal_split_meta_data!B:E,4,FALSE)</f>
        <v>1</v>
      </c>
      <c r="D193">
        <v>2040</v>
      </c>
      <c r="E193" s="21">
        <v>9.9000000000000005E-2</v>
      </c>
      <c r="F193">
        <f>IFERROR(VLOOKUP(_xlfn.CONCAT(B193,D193),'Data Collection'!$A:$H,8,FALSE),0)</f>
        <v>0</v>
      </c>
      <c r="G193">
        <f t="shared" si="8"/>
        <v>0</v>
      </c>
      <c r="H193">
        <f t="shared" si="9"/>
        <v>0</v>
      </c>
      <c r="I193">
        <f t="shared" si="10"/>
        <v>0</v>
      </c>
      <c r="J193">
        <f t="shared" si="11"/>
        <v>0</v>
      </c>
    </row>
    <row r="194" spans="1:10" x14ac:dyDescent="0.25">
      <c r="A194" t="s">
        <v>143</v>
      </c>
      <c r="B194" t="s">
        <v>36</v>
      </c>
      <c r="C194">
        <f>VLOOKUP(B194,nodal_split_meta_data!B:E,4,FALSE)</f>
        <v>2</v>
      </c>
      <c r="D194">
        <v>2040</v>
      </c>
      <c r="E194" s="21">
        <v>0.92220000000000002</v>
      </c>
      <c r="F194">
        <f>IFERROR(VLOOKUP(_xlfn.CONCAT(B194,D194),'Data Collection'!$A:$H,8,FALSE),0)</f>
        <v>0.9</v>
      </c>
      <c r="G194">
        <f t="shared" si="8"/>
        <v>1</v>
      </c>
      <c r="H194">
        <f t="shared" si="9"/>
        <v>0.9</v>
      </c>
      <c r="I194">
        <f t="shared" si="10"/>
        <v>1</v>
      </c>
      <c r="J194">
        <f t="shared" si="11"/>
        <v>1</v>
      </c>
    </row>
    <row r="195" spans="1:10" x14ac:dyDescent="0.25">
      <c r="A195" t="s">
        <v>143</v>
      </c>
      <c r="B195" t="s">
        <v>37</v>
      </c>
      <c r="C195">
        <f>VLOOKUP(B195,nodal_split_meta_data!B:E,4,FALSE)</f>
        <v>1</v>
      </c>
      <c r="D195">
        <v>2040</v>
      </c>
      <c r="E195" s="21">
        <v>7.7800000000000008E-2</v>
      </c>
      <c r="F195">
        <f>IFERROR(VLOOKUP(_xlfn.CONCAT(B195,D195),'Data Collection'!$A:$H,8,FALSE),0)</f>
        <v>0.1</v>
      </c>
      <c r="G195">
        <f t="shared" ref="G195:G258" si="12">IF(C195=2,1,0)</f>
        <v>0</v>
      </c>
      <c r="H195">
        <f t="shared" ref="H195:H258" si="13">F195</f>
        <v>0.1</v>
      </c>
      <c r="I195">
        <f t="shared" ref="I195:I258" si="14">IF(C195=2,1,0)</f>
        <v>0</v>
      </c>
      <c r="J195">
        <f t="shared" ref="J195:J258" si="15">IF(C195=2,1,0)</f>
        <v>0</v>
      </c>
    </row>
    <row r="196" spans="1:10" x14ac:dyDescent="0.25">
      <c r="A196" t="s">
        <v>144</v>
      </c>
      <c r="B196" t="s">
        <v>38</v>
      </c>
      <c r="C196">
        <f>VLOOKUP(B196,nodal_split_meta_data!B:E,4,FALSE)</f>
        <v>2</v>
      </c>
      <c r="D196">
        <v>2040</v>
      </c>
      <c r="E196" s="21">
        <v>0.8337</v>
      </c>
      <c r="F196">
        <f>IFERROR(VLOOKUP(_xlfn.CONCAT(B196,D196),'Data Collection'!$A:$H,8,FALSE),0)</f>
        <v>0.9</v>
      </c>
      <c r="G196">
        <f t="shared" si="12"/>
        <v>1</v>
      </c>
      <c r="H196">
        <f t="shared" si="13"/>
        <v>0.9</v>
      </c>
      <c r="I196">
        <f t="shared" si="14"/>
        <v>1</v>
      </c>
      <c r="J196">
        <f t="shared" si="15"/>
        <v>1</v>
      </c>
    </row>
    <row r="197" spans="1:10" x14ac:dyDescent="0.25">
      <c r="A197" t="s">
        <v>144</v>
      </c>
      <c r="B197" t="s">
        <v>39</v>
      </c>
      <c r="C197">
        <f>VLOOKUP(B197,nodal_split_meta_data!B:E,4,FALSE)</f>
        <v>1</v>
      </c>
      <c r="D197">
        <v>2040</v>
      </c>
      <c r="E197" s="21">
        <v>0.1663</v>
      </c>
      <c r="F197">
        <f>IFERROR(VLOOKUP(_xlfn.CONCAT(B197,D197),'Data Collection'!$A:$H,8,FALSE),0)</f>
        <v>0.1</v>
      </c>
      <c r="G197">
        <f t="shared" si="12"/>
        <v>0</v>
      </c>
      <c r="H197">
        <f t="shared" si="13"/>
        <v>0.1</v>
      </c>
      <c r="I197">
        <f t="shared" si="14"/>
        <v>0</v>
      </c>
      <c r="J197">
        <f t="shared" si="15"/>
        <v>0</v>
      </c>
    </row>
    <row r="198" spans="1:10" x14ac:dyDescent="0.25">
      <c r="A198" t="s">
        <v>145</v>
      </c>
      <c r="B198" t="s">
        <v>40</v>
      </c>
      <c r="C198">
        <f>VLOOKUP(B198,nodal_split_meta_data!B:E,4,FALSE)</f>
        <v>2</v>
      </c>
      <c r="D198">
        <v>2040</v>
      </c>
      <c r="E198" s="21">
        <v>0.86409999999999998</v>
      </c>
      <c r="F198">
        <f>IFERROR(VLOOKUP(_xlfn.CONCAT(B198,D198),'Data Collection'!$A:$H,8,FALSE),0)</f>
        <v>0.99687000000000003</v>
      </c>
      <c r="G198">
        <f t="shared" si="12"/>
        <v>1</v>
      </c>
      <c r="H198">
        <f t="shared" si="13"/>
        <v>0.99687000000000003</v>
      </c>
      <c r="I198">
        <f t="shared" si="14"/>
        <v>1</v>
      </c>
      <c r="J198">
        <f t="shared" si="15"/>
        <v>1</v>
      </c>
    </row>
    <row r="199" spans="1:10" x14ac:dyDescent="0.25">
      <c r="A199" t="s">
        <v>145</v>
      </c>
      <c r="B199" t="s">
        <v>41</v>
      </c>
      <c r="C199">
        <f>VLOOKUP(B199,nodal_split_meta_data!B:E,4,FALSE)</f>
        <v>1</v>
      </c>
      <c r="D199">
        <v>2040</v>
      </c>
      <c r="E199" s="21">
        <v>0.13589999999999999</v>
      </c>
      <c r="F199">
        <f>IFERROR(VLOOKUP(_xlfn.CONCAT(B199,D199),'Data Collection'!$A:$H,8,FALSE),0)</f>
        <v>3.13E-3</v>
      </c>
      <c r="G199">
        <f t="shared" si="12"/>
        <v>0</v>
      </c>
      <c r="H199">
        <f t="shared" si="13"/>
        <v>3.13E-3</v>
      </c>
      <c r="I199">
        <f t="shared" si="14"/>
        <v>0</v>
      </c>
      <c r="J199">
        <f t="shared" si="15"/>
        <v>0</v>
      </c>
    </row>
    <row r="200" spans="1:10" x14ac:dyDescent="0.25">
      <c r="A200" t="s">
        <v>162</v>
      </c>
      <c r="B200" t="s">
        <v>46</v>
      </c>
      <c r="C200">
        <f>VLOOKUP(B200,nodal_split_meta_data!B:E,4,FALSE)</f>
        <v>2</v>
      </c>
      <c r="D200">
        <v>2040</v>
      </c>
      <c r="E200" s="21">
        <v>0.87109999999999999</v>
      </c>
      <c r="F200">
        <f>IFERROR(VLOOKUP(_xlfn.CONCAT(B200,D200),'Data Collection'!$A:$H,8,FALSE),0)</f>
        <v>0</v>
      </c>
      <c r="G200">
        <f t="shared" si="12"/>
        <v>1</v>
      </c>
      <c r="H200">
        <f t="shared" si="13"/>
        <v>0</v>
      </c>
      <c r="I200">
        <f t="shared" si="14"/>
        <v>1</v>
      </c>
      <c r="J200">
        <f t="shared" si="15"/>
        <v>1</v>
      </c>
    </row>
    <row r="201" spans="1:10" x14ac:dyDescent="0.25">
      <c r="A201" t="s">
        <v>162</v>
      </c>
      <c r="B201" t="s">
        <v>47</v>
      </c>
      <c r="C201">
        <f>VLOOKUP(B201,nodal_split_meta_data!B:E,4,FALSE)</f>
        <v>1</v>
      </c>
      <c r="D201">
        <v>2040</v>
      </c>
      <c r="E201" s="21">
        <v>0.12890000000000001</v>
      </c>
      <c r="F201">
        <f>IFERROR(VLOOKUP(_xlfn.CONCAT(B201,D201),'Data Collection'!$A:$H,8,FALSE),0)</f>
        <v>0</v>
      </c>
      <c r="G201">
        <f t="shared" si="12"/>
        <v>0</v>
      </c>
      <c r="H201">
        <f t="shared" si="13"/>
        <v>0</v>
      </c>
      <c r="I201">
        <f t="shared" si="14"/>
        <v>0</v>
      </c>
      <c r="J201">
        <f t="shared" si="15"/>
        <v>0</v>
      </c>
    </row>
    <row r="202" spans="1:10" x14ac:dyDescent="0.25">
      <c r="A202" t="s">
        <v>146</v>
      </c>
      <c r="B202" t="s">
        <v>48</v>
      </c>
      <c r="C202">
        <f>VLOOKUP(B202,nodal_split_meta_data!B:E,4,FALSE)</f>
        <v>2</v>
      </c>
      <c r="D202">
        <v>2040</v>
      </c>
      <c r="E202" s="21">
        <v>0.84279999999999999</v>
      </c>
      <c r="F202">
        <f>IFERROR(VLOOKUP(_xlfn.CONCAT(B202,D202),'Data Collection'!$A:$H,8,FALSE),0)</f>
        <v>1</v>
      </c>
      <c r="G202">
        <f t="shared" si="12"/>
        <v>1</v>
      </c>
      <c r="H202">
        <f t="shared" si="13"/>
        <v>1</v>
      </c>
      <c r="I202">
        <f t="shared" si="14"/>
        <v>1</v>
      </c>
      <c r="J202">
        <f t="shared" si="15"/>
        <v>1</v>
      </c>
    </row>
    <row r="203" spans="1:10" x14ac:dyDescent="0.25">
      <c r="A203" t="s">
        <v>146</v>
      </c>
      <c r="B203" t="s">
        <v>49</v>
      </c>
      <c r="C203">
        <f>VLOOKUP(B203,nodal_split_meta_data!B:E,4,FALSE)</f>
        <v>1</v>
      </c>
      <c r="D203">
        <v>2040</v>
      </c>
      <c r="E203" s="21">
        <v>0.15720000000000001</v>
      </c>
      <c r="F203">
        <f>IFERROR(VLOOKUP(_xlfn.CONCAT(B203,D203),'Data Collection'!$A:$H,8,FALSE),0)</f>
        <v>0</v>
      </c>
      <c r="G203">
        <f t="shared" si="12"/>
        <v>0</v>
      </c>
      <c r="H203">
        <f t="shared" si="13"/>
        <v>0</v>
      </c>
      <c r="I203">
        <f t="shared" si="14"/>
        <v>0</v>
      </c>
      <c r="J203">
        <f t="shared" si="15"/>
        <v>0</v>
      </c>
    </row>
    <row r="204" spans="1:10" x14ac:dyDescent="0.25">
      <c r="A204" t="s">
        <v>147</v>
      </c>
      <c r="B204" t="s">
        <v>50</v>
      </c>
      <c r="C204">
        <f>VLOOKUP(B204,nodal_split_meta_data!B:E,4,FALSE)</f>
        <v>2</v>
      </c>
      <c r="D204">
        <v>2040</v>
      </c>
      <c r="E204" s="21">
        <v>0.76590000000000003</v>
      </c>
      <c r="F204">
        <f>IFERROR(VLOOKUP(_xlfn.CONCAT(B204,D204),'Data Collection'!$A:$H,8,FALSE),0)</f>
        <v>0</v>
      </c>
      <c r="G204">
        <f t="shared" si="12"/>
        <v>1</v>
      </c>
      <c r="H204">
        <f t="shared" si="13"/>
        <v>0</v>
      </c>
      <c r="I204">
        <f t="shared" si="14"/>
        <v>1</v>
      </c>
      <c r="J204">
        <f t="shared" si="15"/>
        <v>1</v>
      </c>
    </row>
    <row r="205" spans="1:10" x14ac:dyDescent="0.25">
      <c r="A205" t="s">
        <v>147</v>
      </c>
      <c r="B205" t="s">
        <v>51</v>
      </c>
      <c r="C205">
        <f>VLOOKUP(B205,nodal_split_meta_data!B:E,4,FALSE)</f>
        <v>1</v>
      </c>
      <c r="D205">
        <v>2040</v>
      </c>
      <c r="E205" s="21">
        <v>0.2341</v>
      </c>
      <c r="F205">
        <f>IFERROR(VLOOKUP(_xlfn.CONCAT(B205,D205),'Data Collection'!$A:$H,8,FALSE),0)</f>
        <v>1</v>
      </c>
      <c r="G205">
        <f t="shared" si="12"/>
        <v>0</v>
      </c>
      <c r="H205">
        <f t="shared" si="13"/>
        <v>1</v>
      </c>
      <c r="I205">
        <f t="shared" si="14"/>
        <v>0</v>
      </c>
      <c r="J205">
        <f t="shared" si="15"/>
        <v>0</v>
      </c>
    </row>
    <row r="206" spans="1:10" x14ac:dyDescent="0.25">
      <c r="A206" t="s">
        <v>148</v>
      </c>
      <c r="B206" t="s">
        <v>52</v>
      </c>
      <c r="C206">
        <f>VLOOKUP(B206,nodal_split_meta_data!B:E,4,FALSE)</f>
        <v>2</v>
      </c>
      <c r="D206">
        <v>2040</v>
      </c>
      <c r="E206" s="21">
        <v>1</v>
      </c>
      <c r="F206">
        <f>IFERROR(VLOOKUP(_xlfn.CONCAT(B206,D206),'Data Collection'!$A:$H,8,FALSE),0)</f>
        <v>0.9</v>
      </c>
      <c r="G206">
        <f t="shared" si="12"/>
        <v>1</v>
      </c>
      <c r="H206">
        <f t="shared" si="13"/>
        <v>0.9</v>
      </c>
      <c r="I206">
        <f t="shared" si="14"/>
        <v>1</v>
      </c>
      <c r="J206">
        <f t="shared" si="15"/>
        <v>1</v>
      </c>
    </row>
    <row r="207" spans="1:10" x14ac:dyDescent="0.25">
      <c r="A207" t="s">
        <v>148</v>
      </c>
      <c r="B207" t="s">
        <v>53</v>
      </c>
      <c r="C207">
        <f>VLOOKUP(B207,nodal_split_meta_data!B:E,4,FALSE)</f>
        <v>1</v>
      </c>
      <c r="D207">
        <v>2040</v>
      </c>
      <c r="E207" s="21">
        <v>0</v>
      </c>
      <c r="F207">
        <f>IFERROR(VLOOKUP(_xlfn.CONCAT(B207,D207),'Data Collection'!$A:$H,8,FALSE),0)</f>
        <v>0.1</v>
      </c>
      <c r="G207">
        <f t="shared" si="12"/>
        <v>0</v>
      </c>
      <c r="H207">
        <f t="shared" si="13"/>
        <v>0.1</v>
      </c>
      <c r="I207">
        <f t="shared" si="14"/>
        <v>0</v>
      </c>
      <c r="J207">
        <f t="shared" si="15"/>
        <v>0</v>
      </c>
    </row>
    <row r="208" spans="1:10" x14ac:dyDescent="0.25">
      <c r="A208" t="s">
        <v>163</v>
      </c>
      <c r="B208" t="s">
        <v>54</v>
      </c>
      <c r="C208">
        <f>VLOOKUP(B208,nodal_split_meta_data!B:E,4,FALSE)</f>
        <v>2</v>
      </c>
      <c r="D208">
        <v>2040</v>
      </c>
      <c r="E208" s="21">
        <v>1</v>
      </c>
      <c r="F208">
        <f>IFERROR(VLOOKUP(_xlfn.CONCAT(B208,D208),'Data Collection'!$A:$H,8,FALSE),0)</f>
        <v>0</v>
      </c>
      <c r="G208">
        <f t="shared" si="12"/>
        <v>1</v>
      </c>
      <c r="H208">
        <f t="shared" si="13"/>
        <v>0</v>
      </c>
      <c r="I208">
        <f t="shared" si="14"/>
        <v>1</v>
      </c>
      <c r="J208">
        <f t="shared" si="15"/>
        <v>1</v>
      </c>
    </row>
    <row r="209" spans="1:10" x14ac:dyDescent="0.25">
      <c r="A209" t="s">
        <v>163</v>
      </c>
      <c r="B209" t="s">
        <v>55</v>
      </c>
      <c r="C209">
        <f>VLOOKUP(B209,nodal_split_meta_data!B:E,4,FALSE)</f>
        <v>1</v>
      </c>
      <c r="D209">
        <v>2040</v>
      </c>
      <c r="E209" s="21">
        <v>0</v>
      </c>
      <c r="F209">
        <f>IFERROR(VLOOKUP(_xlfn.CONCAT(B209,D209),'Data Collection'!$A:$H,8,FALSE),0)</f>
        <v>0</v>
      </c>
      <c r="G209">
        <f t="shared" si="12"/>
        <v>0</v>
      </c>
      <c r="H209">
        <f t="shared" si="13"/>
        <v>0</v>
      </c>
      <c r="I209">
        <f t="shared" si="14"/>
        <v>0</v>
      </c>
      <c r="J209">
        <f t="shared" si="15"/>
        <v>0</v>
      </c>
    </row>
    <row r="210" spans="1:10" x14ac:dyDescent="0.25">
      <c r="A210" t="s">
        <v>164</v>
      </c>
      <c r="B210" t="s">
        <v>56</v>
      </c>
      <c r="C210">
        <f>VLOOKUP(B210,nodal_split_meta_data!B:E,4,FALSE)</f>
        <v>2</v>
      </c>
      <c r="D210">
        <v>2040</v>
      </c>
      <c r="E210" s="21">
        <v>0</v>
      </c>
      <c r="F210">
        <f>IFERROR(VLOOKUP(_xlfn.CONCAT(B210,D210),'Data Collection'!$A:$H,8,FALSE),0)</f>
        <v>0</v>
      </c>
      <c r="G210">
        <f t="shared" si="12"/>
        <v>1</v>
      </c>
      <c r="H210">
        <f t="shared" si="13"/>
        <v>0</v>
      </c>
      <c r="I210">
        <f t="shared" si="14"/>
        <v>1</v>
      </c>
      <c r="J210">
        <f t="shared" si="15"/>
        <v>1</v>
      </c>
    </row>
    <row r="211" spans="1:10" x14ac:dyDescent="0.25">
      <c r="A211" t="s">
        <v>165</v>
      </c>
      <c r="B211" t="s">
        <v>57</v>
      </c>
      <c r="C211">
        <f>VLOOKUP(B211,nodal_split_meta_data!B:E,4,FALSE)</f>
        <v>2</v>
      </c>
      <c r="D211">
        <v>2040</v>
      </c>
      <c r="E211" s="21">
        <v>0</v>
      </c>
      <c r="F211">
        <f>IFERROR(VLOOKUP(_xlfn.CONCAT(B211,D211),'Data Collection'!$A:$H,8,FALSE),0)</f>
        <v>0</v>
      </c>
      <c r="G211">
        <f t="shared" si="12"/>
        <v>1</v>
      </c>
      <c r="H211">
        <f t="shared" si="13"/>
        <v>0</v>
      </c>
      <c r="I211">
        <f t="shared" si="14"/>
        <v>1</v>
      </c>
      <c r="J211">
        <f t="shared" si="15"/>
        <v>1</v>
      </c>
    </row>
    <row r="212" spans="1:10" x14ac:dyDescent="0.25">
      <c r="A212" t="s">
        <v>166</v>
      </c>
      <c r="B212" t="s">
        <v>58</v>
      </c>
      <c r="C212">
        <f>VLOOKUP(B212,nodal_split_meta_data!B:E,4,FALSE)</f>
        <v>2</v>
      </c>
      <c r="D212">
        <v>2040</v>
      </c>
      <c r="E212" s="21">
        <v>1</v>
      </c>
      <c r="F212">
        <f>IFERROR(VLOOKUP(_xlfn.CONCAT(B212,D212),'Data Collection'!$A:$H,8,FALSE),0)</f>
        <v>0</v>
      </c>
      <c r="G212">
        <f t="shared" si="12"/>
        <v>1</v>
      </c>
      <c r="H212">
        <f t="shared" si="13"/>
        <v>0</v>
      </c>
      <c r="I212">
        <f t="shared" si="14"/>
        <v>1</v>
      </c>
      <c r="J212">
        <f t="shared" si="15"/>
        <v>1</v>
      </c>
    </row>
    <row r="213" spans="1:10" x14ac:dyDescent="0.25">
      <c r="A213" t="s">
        <v>132</v>
      </c>
      <c r="B213" t="s">
        <v>133</v>
      </c>
      <c r="C213">
        <f>VLOOKUP(B213,nodal_split_meta_data!B:E,4,FALSE)</f>
        <v>1</v>
      </c>
      <c r="D213">
        <v>2040</v>
      </c>
      <c r="E213" s="21">
        <v>0</v>
      </c>
      <c r="F213">
        <f>IFERROR(VLOOKUP(_xlfn.CONCAT(B213,D213),'Data Collection'!$A:$H,8,FALSE),0)</f>
        <v>0</v>
      </c>
      <c r="G213">
        <f t="shared" si="12"/>
        <v>0</v>
      </c>
      <c r="H213">
        <f t="shared" si="13"/>
        <v>0</v>
      </c>
      <c r="I213">
        <f t="shared" si="14"/>
        <v>0</v>
      </c>
      <c r="J213">
        <f t="shared" si="15"/>
        <v>0</v>
      </c>
    </row>
    <row r="214" spans="1:10" x14ac:dyDescent="0.25">
      <c r="A214" t="s">
        <v>149</v>
      </c>
      <c r="B214" t="s">
        <v>59</v>
      </c>
      <c r="C214">
        <f>VLOOKUP(B214,nodal_split_meta_data!B:E,4,FALSE)</f>
        <v>2</v>
      </c>
      <c r="D214">
        <v>2040</v>
      </c>
      <c r="E214" s="21">
        <v>0.79700000000000004</v>
      </c>
      <c r="F214">
        <f>IFERROR(VLOOKUP(_xlfn.CONCAT(B214,D214),'Data Collection'!$A:$H,8,FALSE),0)</f>
        <v>1</v>
      </c>
      <c r="G214">
        <f t="shared" si="12"/>
        <v>1</v>
      </c>
      <c r="H214">
        <f t="shared" si="13"/>
        <v>1</v>
      </c>
      <c r="I214">
        <f t="shared" si="14"/>
        <v>1</v>
      </c>
      <c r="J214">
        <f t="shared" si="15"/>
        <v>1</v>
      </c>
    </row>
    <row r="215" spans="1:10" x14ac:dyDescent="0.25">
      <c r="A215" t="s">
        <v>149</v>
      </c>
      <c r="B215" t="s">
        <v>60</v>
      </c>
      <c r="C215">
        <f>VLOOKUP(B215,nodal_split_meta_data!B:E,4,FALSE)</f>
        <v>1</v>
      </c>
      <c r="D215">
        <v>2040</v>
      </c>
      <c r="E215" s="21">
        <v>0.20300000000000001</v>
      </c>
      <c r="F215">
        <f>IFERROR(VLOOKUP(_xlfn.CONCAT(B215,D215),'Data Collection'!$A:$H,8,FALSE),0)</f>
        <v>0</v>
      </c>
      <c r="G215">
        <f t="shared" si="12"/>
        <v>0</v>
      </c>
      <c r="H215">
        <f t="shared" si="13"/>
        <v>0</v>
      </c>
      <c r="I215">
        <f t="shared" si="14"/>
        <v>0</v>
      </c>
      <c r="J215">
        <f t="shared" si="15"/>
        <v>0</v>
      </c>
    </row>
    <row r="216" spans="1:10" x14ac:dyDescent="0.25">
      <c r="A216" t="s">
        <v>172</v>
      </c>
      <c r="B216" t="s">
        <v>61</v>
      </c>
      <c r="C216">
        <f>VLOOKUP(B216,nodal_split_meta_data!B:E,4,FALSE)</f>
        <v>2</v>
      </c>
      <c r="D216">
        <v>2040</v>
      </c>
      <c r="E216" s="21">
        <v>0</v>
      </c>
      <c r="F216">
        <f>IFERROR(VLOOKUP(_xlfn.CONCAT(B216,D216),'Data Collection'!$A:$H,8,FALSE),0)</f>
        <v>0</v>
      </c>
      <c r="G216">
        <f t="shared" si="12"/>
        <v>1</v>
      </c>
      <c r="H216">
        <f t="shared" si="13"/>
        <v>0</v>
      </c>
      <c r="I216">
        <f t="shared" si="14"/>
        <v>1</v>
      </c>
      <c r="J216">
        <f t="shared" si="15"/>
        <v>1</v>
      </c>
    </row>
    <row r="217" spans="1:10" x14ac:dyDescent="0.25">
      <c r="A217" t="s">
        <v>150</v>
      </c>
      <c r="B217" t="s">
        <v>62</v>
      </c>
      <c r="C217">
        <f>VLOOKUP(B217,nodal_split_meta_data!B:E,4,FALSE)</f>
        <v>2</v>
      </c>
      <c r="D217">
        <v>2040</v>
      </c>
      <c r="E217" s="21">
        <v>0.49310000000000004</v>
      </c>
      <c r="F217">
        <f>IFERROR(VLOOKUP(_xlfn.CONCAT(B217,D217),'Data Collection'!$A:$H,8,FALSE),0)</f>
        <v>0</v>
      </c>
      <c r="G217">
        <f t="shared" si="12"/>
        <v>1</v>
      </c>
      <c r="H217">
        <f t="shared" si="13"/>
        <v>0</v>
      </c>
      <c r="I217">
        <f t="shared" si="14"/>
        <v>1</v>
      </c>
      <c r="J217">
        <f t="shared" si="15"/>
        <v>1</v>
      </c>
    </row>
    <row r="218" spans="1:10" x14ac:dyDescent="0.25">
      <c r="A218" t="s">
        <v>150</v>
      </c>
      <c r="B218" t="s">
        <v>63</v>
      </c>
      <c r="C218">
        <f>VLOOKUP(B218,nodal_split_meta_data!B:E,4,FALSE)</f>
        <v>2</v>
      </c>
      <c r="D218">
        <v>2040</v>
      </c>
      <c r="E218" s="21">
        <v>0</v>
      </c>
      <c r="F218">
        <f>IFERROR(VLOOKUP(_xlfn.CONCAT(B218,D218),'Data Collection'!$A:$H,8,FALSE),0)</f>
        <v>0</v>
      </c>
      <c r="G218">
        <f t="shared" si="12"/>
        <v>1</v>
      </c>
      <c r="H218">
        <f t="shared" si="13"/>
        <v>0</v>
      </c>
      <c r="I218">
        <f t="shared" si="14"/>
        <v>1</v>
      </c>
      <c r="J218">
        <f t="shared" si="15"/>
        <v>1</v>
      </c>
    </row>
    <row r="219" spans="1:10" x14ac:dyDescent="0.25">
      <c r="A219" t="s">
        <v>150</v>
      </c>
      <c r="B219" t="s">
        <v>64</v>
      </c>
      <c r="C219">
        <f>VLOOKUP(B219,nodal_split_meta_data!B:E,4,FALSE)</f>
        <v>1</v>
      </c>
      <c r="D219">
        <v>2040</v>
      </c>
      <c r="E219" s="21">
        <v>0</v>
      </c>
      <c r="F219">
        <f>IFERROR(VLOOKUP(_xlfn.CONCAT(B219,D219),'Data Collection'!$A:$H,8,FALSE),0)</f>
        <v>0</v>
      </c>
      <c r="G219">
        <f t="shared" si="12"/>
        <v>0</v>
      </c>
      <c r="H219">
        <f t="shared" si="13"/>
        <v>0</v>
      </c>
      <c r="I219">
        <f t="shared" si="14"/>
        <v>0</v>
      </c>
      <c r="J219">
        <f t="shared" si="15"/>
        <v>0</v>
      </c>
    </row>
    <row r="220" spans="1:10" x14ac:dyDescent="0.25">
      <c r="A220" t="s">
        <v>150</v>
      </c>
      <c r="B220" t="s">
        <v>65</v>
      </c>
      <c r="C220">
        <f>VLOOKUP(B220,nodal_split_meta_data!B:E,4,FALSE)</f>
        <v>1</v>
      </c>
      <c r="D220">
        <v>2040</v>
      </c>
      <c r="E220" s="21">
        <v>0.1069</v>
      </c>
      <c r="F220">
        <f>IFERROR(VLOOKUP(_xlfn.CONCAT(B220,D220),'Data Collection'!$A:$H,8,FALSE),0)</f>
        <v>1</v>
      </c>
      <c r="G220">
        <f t="shared" si="12"/>
        <v>0</v>
      </c>
      <c r="H220">
        <f t="shared" si="13"/>
        <v>1</v>
      </c>
      <c r="I220">
        <f t="shared" si="14"/>
        <v>0</v>
      </c>
      <c r="J220">
        <f t="shared" si="15"/>
        <v>0</v>
      </c>
    </row>
    <row r="221" spans="1:10" x14ac:dyDescent="0.25">
      <c r="A221" t="s">
        <v>150</v>
      </c>
      <c r="B221" t="s">
        <v>66</v>
      </c>
      <c r="C221">
        <f>VLOOKUP(B221,nodal_split_meta_data!B:E,4,FALSE)</f>
        <v>2</v>
      </c>
      <c r="D221">
        <v>2040</v>
      </c>
      <c r="E221" s="21">
        <v>0.32869999999999999</v>
      </c>
      <c r="F221">
        <f>IFERROR(VLOOKUP(_xlfn.CONCAT(B221,D221),'Data Collection'!$A:$H,8,FALSE),0)</f>
        <v>0</v>
      </c>
      <c r="G221">
        <f t="shared" si="12"/>
        <v>1</v>
      </c>
      <c r="H221">
        <f t="shared" si="13"/>
        <v>0</v>
      </c>
      <c r="I221">
        <f t="shared" si="14"/>
        <v>1</v>
      </c>
      <c r="J221">
        <f t="shared" si="15"/>
        <v>1</v>
      </c>
    </row>
    <row r="222" spans="1:10" x14ac:dyDescent="0.25">
      <c r="A222" t="s">
        <v>150</v>
      </c>
      <c r="B222" t="s">
        <v>67</v>
      </c>
      <c r="C222">
        <f>VLOOKUP(B222,nodal_split_meta_data!B:E,4,FALSE)</f>
        <v>1</v>
      </c>
      <c r="D222">
        <v>2040</v>
      </c>
      <c r="E222" s="21">
        <v>0</v>
      </c>
      <c r="F222">
        <f>IFERROR(VLOOKUP(_xlfn.CONCAT(B222,D222),'Data Collection'!$A:$H,8,FALSE),0)</f>
        <v>0</v>
      </c>
      <c r="G222">
        <f t="shared" si="12"/>
        <v>0</v>
      </c>
      <c r="H222">
        <f t="shared" si="13"/>
        <v>0</v>
      </c>
      <c r="I222">
        <f t="shared" si="14"/>
        <v>0</v>
      </c>
      <c r="J222">
        <f t="shared" si="15"/>
        <v>0</v>
      </c>
    </row>
    <row r="223" spans="1:10" x14ac:dyDescent="0.25">
      <c r="A223" t="s">
        <v>150</v>
      </c>
      <c r="B223" t="s">
        <v>68</v>
      </c>
      <c r="C223">
        <f>VLOOKUP(B223,nodal_split_meta_data!B:E,4,FALSE)</f>
        <v>1</v>
      </c>
      <c r="D223">
        <v>2040</v>
      </c>
      <c r="E223" s="21">
        <v>7.1300000000000002E-2</v>
      </c>
      <c r="F223">
        <f>IFERROR(VLOOKUP(_xlfn.CONCAT(B223,D223),'Data Collection'!$A:$H,8,FALSE),0)</f>
        <v>0</v>
      </c>
      <c r="G223">
        <f t="shared" si="12"/>
        <v>0</v>
      </c>
      <c r="H223">
        <f t="shared" si="13"/>
        <v>0</v>
      </c>
      <c r="I223">
        <f t="shared" si="14"/>
        <v>0</v>
      </c>
      <c r="J223">
        <f t="shared" si="15"/>
        <v>0</v>
      </c>
    </row>
    <row r="224" spans="1:10" x14ac:dyDescent="0.25">
      <c r="A224" t="s">
        <v>151</v>
      </c>
      <c r="B224" t="s">
        <v>69</v>
      </c>
      <c r="C224">
        <f>VLOOKUP(B224,nodal_split_meta_data!B:E,4,FALSE)</f>
        <v>2</v>
      </c>
      <c r="D224">
        <v>2040</v>
      </c>
      <c r="E224" s="21">
        <v>0.86219999999999997</v>
      </c>
      <c r="F224">
        <f>IFERROR(VLOOKUP(_xlfn.CONCAT(B224,D224),'Data Collection'!$A:$H,8,FALSE),0)</f>
        <v>1</v>
      </c>
      <c r="G224">
        <f t="shared" si="12"/>
        <v>1</v>
      </c>
      <c r="H224">
        <f t="shared" si="13"/>
        <v>1</v>
      </c>
      <c r="I224">
        <f t="shared" si="14"/>
        <v>1</v>
      </c>
      <c r="J224">
        <f t="shared" si="15"/>
        <v>1</v>
      </c>
    </row>
    <row r="225" spans="1:10" x14ac:dyDescent="0.25">
      <c r="A225" t="s">
        <v>151</v>
      </c>
      <c r="B225" t="s">
        <v>70</v>
      </c>
      <c r="C225">
        <f>VLOOKUP(B225,nodal_split_meta_data!B:E,4,FALSE)</f>
        <v>1</v>
      </c>
      <c r="D225">
        <v>2040</v>
      </c>
      <c r="E225" s="21">
        <v>0.13780000000000001</v>
      </c>
      <c r="F225">
        <f>IFERROR(VLOOKUP(_xlfn.CONCAT(B225,D225),'Data Collection'!$A:$H,8,FALSE),0)</f>
        <v>0</v>
      </c>
      <c r="G225">
        <f t="shared" si="12"/>
        <v>0</v>
      </c>
      <c r="H225">
        <f t="shared" si="13"/>
        <v>0</v>
      </c>
      <c r="I225">
        <f t="shared" si="14"/>
        <v>0</v>
      </c>
      <c r="J225">
        <f t="shared" si="15"/>
        <v>0</v>
      </c>
    </row>
    <row r="226" spans="1:10" x14ac:dyDescent="0.25">
      <c r="A226" t="s">
        <v>167</v>
      </c>
      <c r="B226" t="s">
        <v>71</v>
      </c>
      <c r="C226">
        <f>VLOOKUP(B226,nodal_split_meta_data!B:E,4,FALSE)</f>
        <v>2</v>
      </c>
      <c r="D226">
        <v>2040</v>
      </c>
      <c r="E226" s="21">
        <v>0.87879999999999991</v>
      </c>
      <c r="F226">
        <f>IFERROR(VLOOKUP(_xlfn.CONCAT(B226,D226),'Data Collection'!$A:$H,8,FALSE),0)</f>
        <v>0</v>
      </c>
      <c r="G226">
        <f t="shared" si="12"/>
        <v>1</v>
      </c>
      <c r="H226">
        <f t="shared" si="13"/>
        <v>0</v>
      </c>
      <c r="I226">
        <f t="shared" si="14"/>
        <v>1</v>
      </c>
      <c r="J226">
        <f t="shared" si="15"/>
        <v>1</v>
      </c>
    </row>
    <row r="227" spans="1:10" x14ac:dyDescent="0.25">
      <c r="A227" t="s">
        <v>167</v>
      </c>
      <c r="B227" t="s">
        <v>72</v>
      </c>
      <c r="C227">
        <f>VLOOKUP(B227,nodal_split_meta_data!B:E,4,FALSE)</f>
        <v>1</v>
      </c>
      <c r="D227">
        <v>2040</v>
      </c>
      <c r="E227" s="21">
        <v>0.12119999999999999</v>
      </c>
      <c r="F227">
        <f>IFERROR(VLOOKUP(_xlfn.CONCAT(B227,D227),'Data Collection'!$A:$H,8,FALSE),0)</f>
        <v>0</v>
      </c>
      <c r="G227">
        <f t="shared" si="12"/>
        <v>0</v>
      </c>
      <c r="H227">
        <f t="shared" si="13"/>
        <v>0</v>
      </c>
      <c r="I227">
        <f t="shared" si="14"/>
        <v>0</v>
      </c>
      <c r="J227">
        <f t="shared" si="15"/>
        <v>0</v>
      </c>
    </row>
    <row r="228" spans="1:10" x14ac:dyDescent="0.25">
      <c r="A228" t="s">
        <v>168</v>
      </c>
      <c r="B228" t="s">
        <v>73</v>
      </c>
      <c r="C228">
        <f>VLOOKUP(B228,nodal_split_meta_data!B:E,4,FALSE)</f>
        <v>2</v>
      </c>
      <c r="D228">
        <v>2040</v>
      </c>
      <c r="E228" s="21">
        <v>0</v>
      </c>
      <c r="F228">
        <f>IFERROR(VLOOKUP(_xlfn.CONCAT(B228,D228),'Data Collection'!$A:$H,8,FALSE),0)</f>
        <v>0</v>
      </c>
      <c r="G228">
        <f t="shared" si="12"/>
        <v>1</v>
      </c>
      <c r="H228">
        <f t="shared" si="13"/>
        <v>0</v>
      </c>
      <c r="I228">
        <f t="shared" si="14"/>
        <v>1</v>
      </c>
      <c r="J228">
        <f t="shared" si="15"/>
        <v>1</v>
      </c>
    </row>
    <row r="229" spans="1:10" x14ac:dyDescent="0.25">
      <c r="A229" t="s">
        <v>169</v>
      </c>
      <c r="B229" t="s">
        <v>74</v>
      </c>
      <c r="C229">
        <f>VLOOKUP(B229,nodal_split_meta_data!B:E,4,FALSE)</f>
        <v>2</v>
      </c>
      <c r="D229">
        <v>2040</v>
      </c>
      <c r="E229" s="21">
        <v>0.75790000000000002</v>
      </c>
      <c r="F229">
        <f>IFERROR(VLOOKUP(_xlfn.CONCAT(B229,D229),'Data Collection'!$A:$H,8,FALSE),0)</f>
        <v>0</v>
      </c>
      <c r="G229">
        <f t="shared" si="12"/>
        <v>1</v>
      </c>
      <c r="H229">
        <f t="shared" si="13"/>
        <v>0</v>
      </c>
      <c r="I229">
        <f t="shared" si="14"/>
        <v>1</v>
      </c>
      <c r="J229">
        <f t="shared" si="15"/>
        <v>1</v>
      </c>
    </row>
    <row r="230" spans="1:10" x14ac:dyDescent="0.25">
      <c r="A230" t="s">
        <v>169</v>
      </c>
      <c r="B230" t="s">
        <v>75</v>
      </c>
      <c r="C230">
        <f>VLOOKUP(B230,nodal_split_meta_data!B:E,4,FALSE)</f>
        <v>1</v>
      </c>
      <c r="D230">
        <v>2040</v>
      </c>
      <c r="E230" s="21">
        <v>0.24210000000000001</v>
      </c>
      <c r="F230">
        <f>IFERROR(VLOOKUP(_xlfn.CONCAT(B230,D230),'Data Collection'!$A:$H,8,FALSE),0)</f>
        <v>0</v>
      </c>
      <c r="G230">
        <f t="shared" si="12"/>
        <v>0</v>
      </c>
      <c r="H230">
        <f t="shared" si="13"/>
        <v>0</v>
      </c>
      <c r="I230">
        <f t="shared" si="14"/>
        <v>0</v>
      </c>
      <c r="J230">
        <f t="shared" si="15"/>
        <v>0</v>
      </c>
    </row>
    <row r="231" spans="1:10" x14ac:dyDescent="0.25">
      <c r="A231" t="s">
        <v>170</v>
      </c>
      <c r="B231" t="s">
        <v>76</v>
      </c>
      <c r="C231">
        <f>VLOOKUP(B231,nodal_split_meta_data!B:E,4,FALSE)</f>
        <v>2</v>
      </c>
      <c r="D231">
        <v>2040</v>
      </c>
      <c r="E231" s="21">
        <v>0.85790000000000011</v>
      </c>
      <c r="F231">
        <f>IFERROR(VLOOKUP(_xlfn.CONCAT(B231,D231),'Data Collection'!$A:$H,8,FALSE),0)</f>
        <v>0</v>
      </c>
      <c r="G231">
        <f t="shared" si="12"/>
        <v>1</v>
      </c>
      <c r="H231">
        <f t="shared" si="13"/>
        <v>0</v>
      </c>
      <c r="I231">
        <f t="shared" si="14"/>
        <v>1</v>
      </c>
      <c r="J231">
        <f t="shared" si="15"/>
        <v>1</v>
      </c>
    </row>
    <row r="232" spans="1:10" x14ac:dyDescent="0.25">
      <c r="A232" t="s">
        <v>170</v>
      </c>
      <c r="B232" t="s">
        <v>77</v>
      </c>
      <c r="C232">
        <f>VLOOKUP(B232,nodal_split_meta_data!B:E,4,FALSE)</f>
        <v>1</v>
      </c>
      <c r="D232">
        <v>2040</v>
      </c>
      <c r="E232" s="21">
        <v>0.1421</v>
      </c>
      <c r="F232">
        <f>IFERROR(VLOOKUP(_xlfn.CONCAT(B232,D232),'Data Collection'!$A:$H,8,FALSE),0)</f>
        <v>0</v>
      </c>
      <c r="G232">
        <f t="shared" si="12"/>
        <v>0</v>
      </c>
      <c r="H232">
        <f t="shared" si="13"/>
        <v>0</v>
      </c>
      <c r="I232">
        <f t="shared" si="14"/>
        <v>0</v>
      </c>
      <c r="J232">
        <f t="shared" si="15"/>
        <v>0</v>
      </c>
    </row>
    <row r="233" spans="1:10" x14ac:dyDescent="0.25">
      <c r="A233" t="s">
        <v>152</v>
      </c>
      <c r="B233" t="s">
        <v>78</v>
      </c>
      <c r="C233">
        <f>VLOOKUP(B233,nodal_split_meta_data!B:E,4,FALSE)</f>
        <v>2</v>
      </c>
      <c r="D233">
        <v>2040</v>
      </c>
      <c r="E233" s="21">
        <v>0.308</v>
      </c>
      <c r="F233">
        <f>IFERROR(VLOOKUP(_xlfn.CONCAT(B233,D233),'Data Collection'!$A:$H,8,FALSE),0)</f>
        <v>0.9</v>
      </c>
      <c r="G233">
        <f t="shared" si="12"/>
        <v>1</v>
      </c>
      <c r="H233">
        <f t="shared" si="13"/>
        <v>0.9</v>
      </c>
      <c r="I233">
        <f t="shared" si="14"/>
        <v>1</v>
      </c>
      <c r="J233">
        <f t="shared" si="15"/>
        <v>1</v>
      </c>
    </row>
    <row r="234" spans="1:10" x14ac:dyDescent="0.25">
      <c r="A234" t="s">
        <v>152</v>
      </c>
      <c r="B234" t="s">
        <v>79</v>
      </c>
      <c r="C234">
        <f>VLOOKUP(B234,nodal_split_meta_data!B:E,4,FALSE)</f>
        <v>1</v>
      </c>
      <c r="D234">
        <v>2040</v>
      </c>
      <c r="E234" s="21">
        <v>2.5399999999999999E-2</v>
      </c>
      <c r="F234">
        <f>IFERROR(VLOOKUP(_xlfn.CONCAT(B234,D234),'Data Collection'!$A:$H,8,FALSE),0)</f>
        <v>0.1</v>
      </c>
      <c r="G234">
        <f t="shared" si="12"/>
        <v>0</v>
      </c>
      <c r="H234">
        <f t="shared" si="13"/>
        <v>0.1</v>
      </c>
      <c r="I234">
        <f t="shared" si="14"/>
        <v>0</v>
      </c>
      <c r="J234">
        <f t="shared" si="15"/>
        <v>0</v>
      </c>
    </row>
    <row r="235" spans="1:10" x14ac:dyDescent="0.25">
      <c r="A235" t="s">
        <v>152</v>
      </c>
      <c r="B235" t="s">
        <v>80</v>
      </c>
      <c r="C235">
        <f>VLOOKUP(B235,nodal_split_meta_data!B:E,4,FALSE)</f>
        <v>2</v>
      </c>
      <c r="D235">
        <v>2040</v>
      </c>
      <c r="E235" s="21">
        <v>0.6159</v>
      </c>
      <c r="F235">
        <f>IFERROR(VLOOKUP(_xlfn.CONCAT(B235,D235),'Data Collection'!$A:$H,8,FALSE),0)</f>
        <v>0</v>
      </c>
      <c r="G235">
        <f t="shared" si="12"/>
        <v>1</v>
      </c>
      <c r="H235">
        <f t="shared" si="13"/>
        <v>0</v>
      </c>
      <c r="I235">
        <f t="shared" si="14"/>
        <v>1</v>
      </c>
      <c r="J235">
        <f t="shared" si="15"/>
        <v>1</v>
      </c>
    </row>
    <row r="236" spans="1:10" x14ac:dyDescent="0.25">
      <c r="A236" t="s">
        <v>152</v>
      </c>
      <c r="B236" t="s">
        <v>81</v>
      </c>
      <c r="C236">
        <f>VLOOKUP(B236,nodal_split_meta_data!B:E,4,FALSE)</f>
        <v>1</v>
      </c>
      <c r="D236">
        <v>2040</v>
      </c>
      <c r="E236" s="21">
        <v>5.0700000000000002E-2</v>
      </c>
      <c r="F236">
        <f>IFERROR(VLOOKUP(_xlfn.CONCAT(B236,D236),'Data Collection'!$A:$H,8,FALSE),0)</f>
        <v>0</v>
      </c>
      <c r="G236">
        <f t="shared" si="12"/>
        <v>0</v>
      </c>
      <c r="H236">
        <f t="shared" si="13"/>
        <v>0</v>
      </c>
      <c r="I236">
        <f t="shared" si="14"/>
        <v>0</v>
      </c>
      <c r="J236">
        <f t="shared" si="15"/>
        <v>0</v>
      </c>
    </row>
    <row r="237" spans="1:10" x14ac:dyDescent="0.25">
      <c r="A237" t="s">
        <v>171</v>
      </c>
      <c r="B237" t="s">
        <v>82</v>
      </c>
      <c r="C237">
        <f>VLOOKUP(B237,nodal_split_meta_data!B:E,4,FALSE)</f>
        <v>2</v>
      </c>
      <c r="D237">
        <v>2040</v>
      </c>
      <c r="E237" s="21">
        <v>0.5</v>
      </c>
      <c r="F237">
        <f>IFERROR(VLOOKUP(_xlfn.CONCAT(B237,D237),'Data Collection'!$A:$H,8,FALSE),0)</f>
        <v>0</v>
      </c>
      <c r="G237">
        <f t="shared" si="12"/>
        <v>1</v>
      </c>
      <c r="H237">
        <f t="shared" si="13"/>
        <v>0</v>
      </c>
      <c r="I237">
        <f t="shared" si="14"/>
        <v>1</v>
      </c>
      <c r="J237">
        <f t="shared" si="15"/>
        <v>1</v>
      </c>
    </row>
    <row r="238" spans="1:10" x14ac:dyDescent="0.25">
      <c r="A238" t="s">
        <v>156</v>
      </c>
      <c r="B238" t="s">
        <v>0</v>
      </c>
      <c r="C238">
        <f>VLOOKUP(B238,nodal_split_meta_data!B:E,4,FALSE)</f>
        <v>2</v>
      </c>
      <c r="D238">
        <v>2050</v>
      </c>
      <c r="E238" s="21">
        <v>0</v>
      </c>
      <c r="F238">
        <f>IFERROR(VLOOKUP(_xlfn.CONCAT(B238,D238),'Data Collection'!$A:$H,8,FALSE),0)</f>
        <v>0</v>
      </c>
      <c r="G238">
        <f t="shared" si="12"/>
        <v>1</v>
      </c>
      <c r="H238">
        <f t="shared" si="13"/>
        <v>0</v>
      </c>
      <c r="I238">
        <f t="shared" si="14"/>
        <v>1</v>
      </c>
      <c r="J238">
        <f t="shared" si="15"/>
        <v>1</v>
      </c>
    </row>
    <row r="239" spans="1:10" x14ac:dyDescent="0.25">
      <c r="A239" t="s">
        <v>135</v>
      </c>
      <c r="B239" t="s">
        <v>1</v>
      </c>
      <c r="C239">
        <f>VLOOKUP(B239,nodal_split_meta_data!B:E,4,FALSE)</f>
        <v>2</v>
      </c>
      <c r="D239">
        <v>2050</v>
      </c>
      <c r="E239" s="21">
        <v>0.81480000000000008</v>
      </c>
      <c r="F239">
        <f>IFERROR(VLOOKUP(_xlfn.CONCAT(B239,D239),'Data Collection'!$A:$H,8,FALSE),0)</f>
        <v>0.9</v>
      </c>
      <c r="G239">
        <f t="shared" si="12"/>
        <v>1</v>
      </c>
      <c r="H239">
        <f t="shared" si="13"/>
        <v>0.9</v>
      </c>
      <c r="I239">
        <f t="shared" si="14"/>
        <v>1</v>
      </c>
      <c r="J239">
        <f t="shared" si="15"/>
        <v>1</v>
      </c>
    </row>
    <row r="240" spans="1:10" x14ac:dyDescent="0.25">
      <c r="A240" t="s">
        <v>135</v>
      </c>
      <c r="B240" t="s">
        <v>2</v>
      </c>
      <c r="C240">
        <f>VLOOKUP(B240,nodal_split_meta_data!B:E,4,FALSE)</f>
        <v>1</v>
      </c>
      <c r="D240">
        <v>2050</v>
      </c>
      <c r="E240" s="21">
        <v>0.1852</v>
      </c>
      <c r="F240">
        <f>IFERROR(VLOOKUP(_xlfn.CONCAT(B240,D240),'Data Collection'!$A:$H,8,FALSE),0)</f>
        <v>0.1</v>
      </c>
      <c r="G240">
        <f t="shared" si="12"/>
        <v>0</v>
      </c>
      <c r="H240">
        <f t="shared" si="13"/>
        <v>0.1</v>
      </c>
      <c r="I240">
        <f t="shared" si="14"/>
        <v>0</v>
      </c>
      <c r="J240">
        <f t="shared" si="15"/>
        <v>0</v>
      </c>
    </row>
    <row r="241" spans="1:10" x14ac:dyDescent="0.25">
      <c r="A241" t="s">
        <v>157</v>
      </c>
      <c r="B241" t="s">
        <v>3</v>
      </c>
      <c r="C241">
        <f>VLOOKUP(B241,nodal_split_meta_data!B:E,4,FALSE)</f>
        <v>2</v>
      </c>
      <c r="D241">
        <v>2050</v>
      </c>
      <c r="E241" s="21">
        <v>0</v>
      </c>
      <c r="F241">
        <f>IFERROR(VLOOKUP(_xlfn.CONCAT(B241,D241),'Data Collection'!$A:$H,8,FALSE),0)</f>
        <v>0</v>
      </c>
      <c r="G241">
        <f t="shared" si="12"/>
        <v>1</v>
      </c>
      <c r="H241">
        <f t="shared" si="13"/>
        <v>0</v>
      </c>
      <c r="I241">
        <f t="shared" si="14"/>
        <v>1</v>
      </c>
      <c r="J241">
        <f t="shared" si="15"/>
        <v>1</v>
      </c>
    </row>
    <row r="242" spans="1:10" x14ac:dyDescent="0.25">
      <c r="A242" t="s">
        <v>136</v>
      </c>
      <c r="B242" t="s">
        <v>4</v>
      </c>
      <c r="C242">
        <f>VLOOKUP(B242,nodal_split_meta_data!B:E,4,FALSE)</f>
        <v>2</v>
      </c>
      <c r="D242">
        <v>2050</v>
      </c>
      <c r="E242" s="21">
        <v>0.78260000000000007</v>
      </c>
      <c r="F242">
        <f>IFERROR(VLOOKUP(_xlfn.CONCAT(B242,D242),'Data Collection'!$A:$H,8,FALSE),0)</f>
        <v>1</v>
      </c>
      <c r="G242">
        <f t="shared" si="12"/>
        <v>1</v>
      </c>
      <c r="H242">
        <f t="shared" si="13"/>
        <v>1</v>
      </c>
      <c r="I242">
        <f t="shared" si="14"/>
        <v>1</v>
      </c>
      <c r="J242">
        <f t="shared" si="15"/>
        <v>1</v>
      </c>
    </row>
    <row r="243" spans="1:10" x14ac:dyDescent="0.25">
      <c r="A243" t="s">
        <v>136</v>
      </c>
      <c r="B243" t="s">
        <v>5</v>
      </c>
      <c r="C243">
        <f>VLOOKUP(B243,nodal_split_meta_data!B:E,4,FALSE)</f>
        <v>2</v>
      </c>
      <c r="D243">
        <v>2050</v>
      </c>
      <c r="E243" s="21">
        <v>3.2599999999999997E-2</v>
      </c>
      <c r="F243">
        <f>IFERROR(VLOOKUP(_xlfn.CONCAT(B243,D243),'Data Collection'!$A:$H,8,FALSE),0)</f>
        <v>0</v>
      </c>
      <c r="G243">
        <f t="shared" si="12"/>
        <v>1</v>
      </c>
      <c r="H243">
        <f t="shared" si="13"/>
        <v>0</v>
      </c>
      <c r="I243">
        <f t="shared" si="14"/>
        <v>1</v>
      </c>
      <c r="J243">
        <f t="shared" si="15"/>
        <v>1</v>
      </c>
    </row>
    <row r="244" spans="1:10" x14ac:dyDescent="0.25">
      <c r="A244" t="s">
        <v>136</v>
      </c>
      <c r="B244" t="s">
        <v>6</v>
      </c>
      <c r="C244">
        <f>VLOOKUP(B244,nodal_split_meta_data!B:E,4,FALSE)</f>
        <v>1</v>
      </c>
      <c r="D244">
        <v>2050</v>
      </c>
      <c r="E244" s="21">
        <v>0.18479999999999999</v>
      </c>
      <c r="F244">
        <f>IFERROR(VLOOKUP(_xlfn.CONCAT(B244,D244),'Data Collection'!$A:$H,8,FALSE),0)</f>
        <v>0</v>
      </c>
      <c r="G244">
        <f t="shared" si="12"/>
        <v>0</v>
      </c>
      <c r="H244">
        <f t="shared" si="13"/>
        <v>0</v>
      </c>
      <c r="I244">
        <f t="shared" si="14"/>
        <v>0</v>
      </c>
      <c r="J244">
        <f t="shared" si="15"/>
        <v>0</v>
      </c>
    </row>
    <row r="245" spans="1:10" x14ac:dyDescent="0.25">
      <c r="A245" t="s">
        <v>158</v>
      </c>
      <c r="B245" t="s">
        <v>7</v>
      </c>
      <c r="C245">
        <f>VLOOKUP(B245,nodal_split_meta_data!B:E,4,FALSE)</f>
        <v>2</v>
      </c>
      <c r="D245">
        <v>2050</v>
      </c>
      <c r="E245" s="21">
        <v>0.87580000000000002</v>
      </c>
      <c r="F245">
        <f>IFERROR(VLOOKUP(_xlfn.CONCAT(B245,D245),'Data Collection'!$A:$H,8,FALSE),0)</f>
        <v>0</v>
      </c>
      <c r="G245">
        <f t="shared" si="12"/>
        <v>1</v>
      </c>
      <c r="H245">
        <f t="shared" si="13"/>
        <v>0</v>
      </c>
      <c r="I245">
        <f t="shared" si="14"/>
        <v>1</v>
      </c>
      <c r="J245">
        <f t="shared" si="15"/>
        <v>1</v>
      </c>
    </row>
    <row r="246" spans="1:10" x14ac:dyDescent="0.25">
      <c r="A246" t="s">
        <v>158</v>
      </c>
      <c r="B246" t="s">
        <v>8</v>
      </c>
      <c r="C246">
        <f>VLOOKUP(B246,nodal_split_meta_data!B:E,4,FALSE)</f>
        <v>1</v>
      </c>
      <c r="D246">
        <v>2050</v>
      </c>
      <c r="E246" s="21">
        <v>0.1242</v>
      </c>
      <c r="F246">
        <f>IFERROR(VLOOKUP(_xlfn.CONCAT(B246,D246),'Data Collection'!$A:$H,8,FALSE),0)</f>
        <v>0</v>
      </c>
      <c r="G246">
        <f t="shared" si="12"/>
        <v>0</v>
      </c>
      <c r="H246">
        <f t="shared" si="13"/>
        <v>0</v>
      </c>
      <c r="I246">
        <f t="shared" si="14"/>
        <v>0</v>
      </c>
      <c r="J246">
        <f t="shared" si="15"/>
        <v>0</v>
      </c>
    </row>
    <row r="247" spans="1:10" x14ac:dyDescent="0.25">
      <c r="A247" t="s">
        <v>159</v>
      </c>
      <c r="B247" t="s">
        <v>9</v>
      </c>
      <c r="C247">
        <f>VLOOKUP(B247,nodal_split_meta_data!B:E,4,FALSE)</f>
        <v>2</v>
      </c>
      <c r="D247">
        <v>2050</v>
      </c>
      <c r="E247" s="21">
        <v>0</v>
      </c>
      <c r="F247">
        <f>IFERROR(VLOOKUP(_xlfn.CONCAT(B247,D247),'Data Collection'!$A:$H,8,FALSE),0)</f>
        <v>0</v>
      </c>
      <c r="G247">
        <f t="shared" si="12"/>
        <v>1</v>
      </c>
      <c r="H247">
        <f t="shared" si="13"/>
        <v>0</v>
      </c>
      <c r="I247">
        <f t="shared" si="14"/>
        <v>1</v>
      </c>
      <c r="J247">
        <f t="shared" si="15"/>
        <v>1</v>
      </c>
    </row>
    <row r="248" spans="1:10" x14ac:dyDescent="0.25">
      <c r="A248" t="s">
        <v>160</v>
      </c>
      <c r="B248" t="s">
        <v>10</v>
      </c>
      <c r="C248">
        <f>VLOOKUP(B248,nodal_split_meta_data!B:E,4,FALSE)</f>
        <v>2</v>
      </c>
      <c r="D248">
        <v>2050</v>
      </c>
      <c r="E248" s="21">
        <v>1</v>
      </c>
      <c r="F248">
        <f>IFERROR(VLOOKUP(_xlfn.CONCAT(B248,D248),'Data Collection'!$A:$H,8,FALSE),0)</f>
        <v>0</v>
      </c>
      <c r="G248">
        <f t="shared" si="12"/>
        <v>1</v>
      </c>
      <c r="H248">
        <f t="shared" si="13"/>
        <v>0</v>
      </c>
      <c r="I248">
        <f t="shared" si="14"/>
        <v>1</v>
      </c>
      <c r="J248">
        <f t="shared" si="15"/>
        <v>1</v>
      </c>
    </row>
    <row r="249" spans="1:10" x14ac:dyDescent="0.25">
      <c r="A249" t="s">
        <v>137</v>
      </c>
      <c r="B249" t="s">
        <v>11</v>
      </c>
      <c r="C249">
        <f>VLOOKUP(B249,nodal_split_meta_data!B:E,4,FALSE)</f>
        <v>2</v>
      </c>
      <c r="D249">
        <v>2050</v>
      </c>
      <c r="E249" s="21">
        <v>0.8345999999999999</v>
      </c>
      <c r="F249">
        <f>IFERROR(VLOOKUP(_xlfn.CONCAT(B249,D249),'Data Collection'!$A:$H,8,FALSE),0)</f>
        <v>0.9</v>
      </c>
      <c r="G249">
        <f t="shared" si="12"/>
        <v>1</v>
      </c>
      <c r="H249">
        <f t="shared" si="13"/>
        <v>0.9</v>
      </c>
      <c r="I249">
        <f t="shared" si="14"/>
        <v>1</v>
      </c>
      <c r="J249">
        <f t="shared" si="15"/>
        <v>1</v>
      </c>
    </row>
    <row r="250" spans="1:10" x14ac:dyDescent="0.25">
      <c r="A250" t="s">
        <v>137</v>
      </c>
      <c r="B250" t="s">
        <v>12</v>
      </c>
      <c r="C250">
        <f>VLOOKUP(B250,nodal_split_meta_data!B:E,4,FALSE)</f>
        <v>1</v>
      </c>
      <c r="D250">
        <v>2050</v>
      </c>
      <c r="E250" s="21">
        <v>0.16539999999999999</v>
      </c>
      <c r="F250">
        <f>IFERROR(VLOOKUP(_xlfn.CONCAT(B250,D250),'Data Collection'!$A:$H,8,FALSE),0)</f>
        <v>0.1</v>
      </c>
      <c r="G250">
        <f t="shared" si="12"/>
        <v>0</v>
      </c>
      <c r="H250">
        <f t="shared" si="13"/>
        <v>0.1</v>
      </c>
      <c r="I250">
        <f t="shared" si="14"/>
        <v>0</v>
      </c>
      <c r="J250">
        <f t="shared" si="15"/>
        <v>0</v>
      </c>
    </row>
    <row r="251" spans="1:10" x14ac:dyDescent="0.25">
      <c r="A251" t="s">
        <v>138</v>
      </c>
      <c r="B251" t="s">
        <v>13</v>
      </c>
      <c r="C251">
        <f>VLOOKUP(B251,nodal_split_meta_data!B:E,4,FALSE)</f>
        <v>2</v>
      </c>
      <c r="D251">
        <v>2050</v>
      </c>
      <c r="E251" s="21">
        <v>0.89610000000000001</v>
      </c>
      <c r="F251">
        <f>IFERROR(VLOOKUP(_xlfn.CONCAT(B251,D251),'Data Collection'!$A:$H,8,FALSE),0)</f>
        <v>0.9</v>
      </c>
      <c r="G251">
        <f t="shared" si="12"/>
        <v>1</v>
      </c>
      <c r="H251">
        <f t="shared" si="13"/>
        <v>0.9</v>
      </c>
      <c r="I251">
        <f t="shared" si="14"/>
        <v>1</v>
      </c>
      <c r="J251">
        <f t="shared" si="15"/>
        <v>1</v>
      </c>
    </row>
    <row r="252" spans="1:10" x14ac:dyDescent="0.25">
      <c r="A252" t="s">
        <v>138</v>
      </c>
      <c r="B252" t="s">
        <v>15</v>
      </c>
      <c r="C252">
        <f>VLOOKUP(B252,nodal_split_meta_data!B:E,4,FALSE)</f>
        <v>2</v>
      </c>
      <c r="D252">
        <v>2050</v>
      </c>
      <c r="E252" s="21">
        <v>0</v>
      </c>
      <c r="F252">
        <f>IFERROR(VLOOKUP(_xlfn.CONCAT(B252,D252),'Data Collection'!$A:$H,8,FALSE),0)</f>
        <v>0</v>
      </c>
      <c r="G252">
        <f t="shared" si="12"/>
        <v>1</v>
      </c>
      <c r="H252">
        <f t="shared" si="13"/>
        <v>0</v>
      </c>
      <c r="I252">
        <f t="shared" si="14"/>
        <v>1</v>
      </c>
      <c r="J252">
        <f t="shared" si="15"/>
        <v>1</v>
      </c>
    </row>
    <row r="253" spans="1:10" x14ac:dyDescent="0.25">
      <c r="A253" t="s">
        <v>138</v>
      </c>
      <c r="B253" t="s">
        <v>16</v>
      </c>
      <c r="C253">
        <f>VLOOKUP(B253,nodal_split_meta_data!B:E,4,FALSE)</f>
        <v>1</v>
      </c>
      <c r="D253">
        <v>2050</v>
      </c>
      <c r="E253" s="21">
        <v>0</v>
      </c>
      <c r="F253">
        <f>IFERROR(VLOOKUP(_xlfn.CONCAT(B253,D253),'Data Collection'!$A:$H,8,FALSE),0)</f>
        <v>0</v>
      </c>
      <c r="G253">
        <f t="shared" si="12"/>
        <v>0</v>
      </c>
      <c r="H253">
        <f t="shared" si="13"/>
        <v>0</v>
      </c>
      <c r="I253">
        <f t="shared" si="14"/>
        <v>0</v>
      </c>
      <c r="J253">
        <f t="shared" si="15"/>
        <v>0</v>
      </c>
    </row>
    <row r="254" spans="1:10" x14ac:dyDescent="0.25">
      <c r="A254" t="s">
        <v>138</v>
      </c>
      <c r="B254" t="s">
        <v>17</v>
      </c>
      <c r="C254">
        <f>VLOOKUP(B254,nodal_split_meta_data!B:E,4,FALSE)</f>
        <v>1</v>
      </c>
      <c r="D254">
        <v>2050</v>
      </c>
      <c r="E254" s="21">
        <v>0.10390000000000001</v>
      </c>
      <c r="F254">
        <f>IFERROR(VLOOKUP(_xlfn.CONCAT(B254,D254),'Data Collection'!$A:$H,8,FALSE),0)</f>
        <v>0.1</v>
      </c>
      <c r="G254">
        <f t="shared" si="12"/>
        <v>0</v>
      </c>
      <c r="H254">
        <f t="shared" si="13"/>
        <v>0.1</v>
      </c>
      <c r="I254">
        <f t="shared" si="14"/>
        <v>0</v>
      </c>
      <c r="J254">
        <f t="shared" si="15"/>
        <v>0</v>
      </c>
    </row>
    <row r="255" spans="1:10" x14ac:dyDescent="0.25">
      <c r="A255" t="s">
        <v>139</v>
      </c>
      <c r="B255" t="s">
        <v>18</v>
      </c>
      <c r="C255">
        <f>VLOOKUP(B255,nodal_split_meta_data!B:E,4,FALSE)</f>
        <v>2</v>
      </c>
      <c r="D255">
        <v>2050</v>
      </c>
      <c r="E255" s="21">
        <v>1</v>
      </c>
      <c r="F255">
        <f>IFERROR(VLOOKUP(_xlfn.CONCAT(B255,D255),'Data Collection'!$A:$H,8,FALSE),0)</f>
        <v>1</v>
      </c>
      <c r="G255">
        <f t="shared" si="12"/>
        <v>1</v>
      </c>
      <c r="H255">
        <f t="shared" si="13"/>
        <v>1</v>
      </c>
      <c r="I255">
        <f t="shared" si="14"/>
        <v>1</v>
      </c>
      <c r="J255">
        <f t="shared" si="15"/>
        <v>1</v>
      </c>
    </row>
    <row r="256" spans="1:10" x14ac:dyDescent="0.25">
      <c r="A256" t="s">
        <v>139</v>
      </c>
      <c r="B256" t="s">
        <v>19</v>
      </c>
      <c r="C256">
        <f>VLOOKUP(B256,nodal_split_meta_data!B:E,4,FALSE)</f>
        <v>1</v>
      </c>
      <c r="D256">
        <v>2050</v>
      </c>
      <c r="E256" s="21">
        <v>0</v>
      </c>
      <c r="F256">
        <f>IFERROR(VLOOKUP(_xlfn.CONCAT(B256,D256),'Data Collection'!$A:$H,8,FALSE),0)</f>
        <v>0</v>
      </c>
      <c r="G256">
        <f t="shared" si="12"/>
        <v>0</v>
      </c>
      <c r="H256">
        <f t="shared" si="13"/>
        <v>0</v>
      </c>
      <c r="I256">
        <f t="shared" si="14"/>
        <v>0</v>
      </c>
      <c r="J256">
        <f t="shared" si="15"/>
        <v>0</v>
      </c>
    </row>
    <row r="257" spans="1:10" x14ac:dyDescent="0.25">
      <c r="A257" t="s">
        <v>161</v>
      </c>
      <c r="B257" t="s">
        <v>20</v>
      </c>
      <c r="C257">
        <f>VLOOKUP(B257,nodal_split_meta_data!B:E,4,FALSE)</f>
        <v>2</v>
      </c>
      <c r="D257">
        <v>2050</v>
      </c>
      <c r="E257" s="21">
        <v>0.88280000000000003</v>
      </c>
      <c r="F257">
        <f>IFERROR(VLOOKUP(_xlfn.CONCAT(B257,D257),'Data Collection'!$A:$H,8,FALSE),0)</f>
        <v>0</v>
      </c>
      <c r="G257">
        <f t="shared" si="12"/>
        <v>1</v>
      </c>
      <c r="H257">
        <f t="shared" si="13"/>
        <v>0</v>
      </c>
      <c r="I257">
        <f t="shared" si="14"/>
        <v>1</v>
      </c>
      <c r="J257">
        <f t="shared" si="15"/>
        <v>1</v>
      </c>
    </row>
    <row r="258" spans="1:10" x14ac:dyDescent="0.25">
      <c r="A258" t="s">
        <v>161</v>
      </c>
      <c r="B258" t="s">
        <v>21</v>
      </c>
      <c r="C258">
        <f>VLOOKUP(B258,nodal_split_meta_data!B:E,4,FALSE)</f>
        <v>1</v>
      </c>
      <c r="D258">
        <v>2050</v>
      </c>
      <c r="E258" s="21">
        <v>0.11720000000000001</v>
      </c>
      <c r="F258">
        <f>IFERROR(VLOOKUP(_xlfn.CONCAT(B258,D258),'Data Collection'!$A:$H,8,FALSE),0)</f>
        <v>0</v>
      </c>
      <c r="G258">
        <f t="shared" si="12"/>
        <v>0</v>
      </c>
      <c r="H258">
        <f t="shared" si="13"/>
        <v>0</v>
      </c>
      <c r="I258">
        <f t="shared" si="14"/>
        <v>0</v>
      </c>
      <c r="J258">
        <f t="shared" si="15"/>
        <v>0</v>
      </c>
    </row>
    <row r="259" spans="1:10" x14ac:dyDescent="0.25">
      <c r="A259" t="s">
        <v>140</v>
      </c>
      <c r="B259" t="s">
        <v>22</v>
      </c>
      <c r="C259">
        <f>VLOOKUP(B259,nodal_split_meta_data!B:E,4,FALSE)</f>
        <v>2</v>
      </c>
      <c r="D259">
        <v>2050</v>
      </c>
      <c r="E259" s="21">
        <v>0.82629999999999992</v>
      </c>
      <c r="F259">
        <f>IFERROR(VLOOKUP(_xlfn.CONCAT(B259,D259),'Data Collection'!$A:$H,8,FALSE),0)</f>
        <v>1</v>
      </c>
      <c r="G259">
        <f t="shared" ref="G259:G316" si="16">IF(C259=2,1,0)</f>
        <v>1</v>
      </c>
      <c r="H259">
        <f t="shared" ref="H259:H316" si="17">F259</f>
        <v>1</v>
      </c>
      <c r="I259">
        <f t="shared" ref="I259:I316" si="18">IF(C259=2,1,0)</f>
        <v>1</v>
      </c>
      <c r="J259">
        <f t="shared" ref="J259:J316" si="19">IF(C259=2,1,0)</f>
        <v>1</v>
      </c>
    </row>
    <row r="260" spans="1:10" x14ac:dyDescent="0.25">
      <c r="A260" t="s">
        <v>140</v>
      </c>
      <c r="B260" t="s">
        <v>23</v>
      </c>
      <c r="C260">
        <f>VLOOKUP(B260,nodal_split_meta_data!B:E,4,FALSE)</f>
        <v>1</v>
      </c>
      <c r="D260">
        <v>2050</v>
      </c>
      <c r="E260" s="21">
        <v>0</v>
      </c>
      <c r="F260">
        <f>IFERROR(VLOOKUP(_xlfn.CONCAT(B260,D260),'Data Collection'!$A:$H,8,FALSE),0)</f>
        <v>0</v>
      </c>
      <c r="G260">
        <f t="shared" si="16"/>
        <v>0</v>
      </c>
      <c r="H260">
        <f t="shared" si="17"/>
        <v>0</v>
      </c>
      <c r="I260">
        <f t="shared" si="18"/>
        <v>0</v>
      </c>
      <c r="J260">
        <f t="shared" si="19"/>
        <v>0</v>
      </c>
    </row>
    <row r="261" spans="1:10" x14ac:dyDescent="0.25">
      <c r="A261" t="s">
        <v>140</v>
      </c>
      <c r="B261" t="s">
        <v>24</v>
      </c>
      <c r="C261">
        <f>VLOOKUP(B261,nodal_split_meta_data!B:E,4,FALSE)</f>
        <v>1</v>
      </c>
      <c r="D261">
        <v>2050</v>
      </c>
      <c r="E261" s="21">
        <v>0.17370000000000002</v>
      </c>
      <c r="F261">
        <f>IFERROR(VLOOKUP(_xlfn.CONCAT(B261,D261),'Data Collection'!$A:$H,8,FALSE),0)</f>
        <v>0</v>
      </c>
      <c r="G261">
        <f t="shared" si="16"/>
        <v>0</v>
      </c>
      <c r="H261">
        <f t="shared" si="17"/>
        <v>0</v>
      </c>
      <c r="I261">
        <f t="shared" si="18"/>
        <v>0</v>
      </c>
      <c r="J261">
        <f t="shared" si="19"/>
        <v>0</v>
      </c>
    </row>
    <row r="262" spans="1:10" x14ac:dyDescent="0.25">
      <c r="A262" t="s">
        <v>141</v>
      </c>
      <c r="B262" t="s">
        <v>25</v>
      </c>
      <c r="C262">
        <f>VLOOKUP(B262,nodal_split_meta_data!B:E,4,FALSE)</f>
        <v>2</v>
      </c>
      <c r="D262">
        <v>2050</v>
      </c>
      <c r="E262" s="21">
        <v>0.2213</v>
      </c>
      <c r="F262">
        <f>IFERROR(VLOOKUP(_xlfn.CONCAT(B262,D262),'Data Collection'!$A:$H,8,FALSE),0)</f>
        <v>1</v>
      </c>
      <c r="G262">
        <f t="shared" si="16"/>
        <v>1</v>
      </c>
      <c r="H262">
        <f t="shared" si="17"/>
        <v>1</v>
      </c>
      <c r="I262">
        <f t="shared" si="18"/>
        <v>1</v>
      </c>
      <c r="J262">
        <f t="shared" si="19"/>
        <v>1</v>
      </c>
    </row>
    <row r="263" spans="1:10" x14ac:dyDescent="0.25">
      <c r="A263" t="s">
        <v>141</v>
      </c>
      <c r="B263" t="s">
        <v>26</v>
      </c>
      <c r="C263">
        <f>VLOOKUP(B263,nodal_split_meta_data!B:E,4,FALSE)</f>
        <v>2</v>
      </c>
      <c r="D263">
        <v>2050</v>
      </c>
      <c r="E263" s="21">
        <v>0</v>
      </c>
      <c r="F263">
        <f>IFERROR(VLOOKUP(_xlfn.CONCAT(B263,D263),'Data Collection'!$A:$H,8,FALSE),0)</f>
        <v>0</v>
      </c>
      <c r="G263">
        <f t="shared" si="16"/>
        <v>1</v>
      </c>
      <c r="H263">
        <f t="shared" si="17"/>
        <v>0</v>
      </c>
      <c r="I263">
        <f t="shared" si="18"/>
        <v>1</v>
      </c>
      <c r="J263">
        <f t="shared" si="19"/>
        <v>1</v>
      </c>
    </row>
    <row r="264" spans="1:10" x14ac:dyDescent="0.25">
      <c r="A264" t="s">
        <v>141</v>
      </c>
      <c r="B264" t="s">
        <v>27</v>
      </c>
      <c r="C264">
        <f>VLOOKUP(B264,nodal_split_meta_data!B:E,4,FALSE)</f>
        <v>2</v>
      </c>
      <c r="D264">
        <v>2050</v>
      </c>
      <c r="E264" s="21">
        <v>3.8100000000000002E-2</v>
      </c>
      <c r="F264">
        <f>IFERROR(VLOOKUP(_xlfn.CONCAT(B264,D264),'Data Collection'!$A:$H,8,FALSE),0)</f>
        <v>0</v>
      </c>
      <c r="G264">
        <f t="shared" si="16"/>
        <v>1</v>
      </c>
      <c r="H264">
        <f t="shared" si="17"/>
        <v>0</v>
      </c>
      <c r="I264">
        <f t="shared" si="18"/>
        <v>1</v>
      </c>
      <c r="J264">
        <f t="shared" si="19"/>
        <v>1</v>
      </c>
    </row>
    <row r="265" spans="1:10" x14ac:dyDescent="0.25">
      <c r="A265" t="s">
        <v>141</v>
      </c>
      <c r="B265" t="s">
        <v>28</v>
      </c>
      <c r="C265">
        <f>VLOOKUP(B265,nodal_split_meta_data!B:E,4,FALSE)</f>
        <v>2</v>
      </c>
      <c r="D265">
        <v>2050</v>
      </c>
      <c r="E265" s="21">
        <v>0.50350000000000006</v>
      </c>
      <c r="F265">
        <f>IFERROR(VLOOKUP(_xlfn.CONCAT(B265,D265),'Data Collection'!$A:$H,8,FALSE),0)</f>
        <v>0</v>
      </c>
      <c r="G265">
        <f t="shared" si="16"/>
        <v>1</v>
      </c>
      <c r="H265">
        <f t="shared" si="17"/>
        <v>0</v>
      </c>
      <c r="I265">
        <f t="shared" si="18"/>
        <v>1</v>
      </c>
      <c r="J265">
        <f t="shared" si="19"/>
        <v>1</v>
      </c>
    </row>
    <row r="266" spans="1:10" x14ac:dyDescent="0.25">
      <c r="A266" t="s">
        <v>141</v>
      </c>
      <c r="B266" t="s">
        <v>29</v>
      </c>
      <c r="C266">
        <f>VLOOKUP(B266,nodal_split_meta_data!B:E,4,FALSE)</f>
        <v>1</v>
      </c>
      <c r="D266">
        <v>2050</v>
      </c>
      <c r="E266" s="21">
        <v>0.23710000000000001</v>
      </c>
      <c r="F266">
        <f>IFERROR(VLOOKUP(_xlfn.CONCAT(B266,D266),'Data Collection'!$A:$H,8,FALSE),0)</f>
        <v>0</v>
      </c>
      <c r="G266">
        <f t="shared" si="16"/>
        <v>0</v>
      </c>
      <c r="H266">
        <f t="shared" si="17"/>
        <v>0</v>
      </c>
      <c r="I266">
        <f t="shared" si="18"/>
        <v>0</v>
      </c>
      <c r="J266">
        <f t="shared" si="19"/>
        <v>0</v>
      </c>
    </row>
    <row r="267" spans="1:10" x14ac:dyDescent="0.25">
      <c r="A267" t="s">
        <v>142</v>
      </c>
      <c r="B267" t="s">
        <v>30</v>
      </c>
      <c r="C267">
        <f>VLOOKUP(B267,nodal_split_meta_data!B:E,4,FALSE)</f>
        <v>2</v>
      </c>
      <c r="D267">
        <v>2050</v>
      </c>
      <c r="E267" s="21">
        <v>0.84699999999999998</v>
      </c>
      <c r="F267">
        <f>IFERROR(VLOOKUP(_xlfn.CONCAT(B267,D267),'Data Collection'!$A:$H,8,FALSE),0)</f>
        <v>1</v>
      </c>
      <c r="G267">
        <f t="shared" si="16"/>
        <v>1</v>
      </c>
      <c r="H267">
        <f t="shared" si="17"/>
        <v>1</v>
      </c>
      <c r="I267">
        <f t="shared" si="18"/>
        <v>1</v>
      </c>
      <c r="J267">
        <f t="shared" si="19"/>
        <v>1</v>
      </c>
    </row>
    <row r="268" spans="1:10" x14ac:dyDescent="0.25">
      <c r="A268" t="s">
        <v>142</v>
      </c>
      <c r="B268" t="s">
        <v>31</v>
      </c>
      <c r="C268">
        <f>VLOOKUP(B268,nodal_split_meta_data!B:E,4,FALSE)</f>
        <v>2</v>
      </c>
      <c r="D268">
        <v>2050</v>
      </c>
      <c r="E268" s="21">
        <v>0</v>
      </c>
      <c r="F268">
        <f>IFERROR(VLOOKUP(_xlfn.CONCAT(B268,D268),'Data Collection'!$A:$H,8,FALSE),0)</f>
        <v>0</v>
      </c>
      <c r="G268">
        <f t="shared" si="16"/>
        <v>1</v>
      </c>
      <c r="H268">
        <f t="shared" si="17"/>
        <v>0</v>
      </c>
      <c r="I268">
        <f t="shared" si="18"/>
        <v>1</v>
      </c>
      <c r="J268">
        <f t="shared" si="19"/>
        <v>1</v>
      </c>
    </row>
    <row r="269" spans="1:10" x14ac:dyDescent="0.25">
      <c r="A269" t="s">
        <v>142</v>
      </c>
      <c r="B269" t="s">
        <v>32</v>
      </c>
      <c r="C269">
        <f>VLOOKUP(B269,nodal_split_meta_data!B:E,4,FALSE)</f>
        <v>2</v>
      </c>
      <c r="D269">
        <v>2050</v>
      </c>
      <c r="E269" s="21">
        <v>2.7000000000000003E-2</v>
      </c>
      <c r="F269">
        <f>IFERROR(VLOOKUP(_xlfn.CONCAT(B269,D269),'Data Collection'!$A:$H,8,FALSE),0)</f>
        <v>0</v>
      </c>
      <c r="G269">
        <f t="shared" si="16"/>
        <v>1</v>
      </c>
      <c r="H269">
        <f t="shared" si="17"/>
        <v>0</v>
      </c>
      <c r="I269">
        <f t="shared" si="18"/>
        <v>1</v>
      </c>
      <c r="J269">
        <f t="shared" si="19"/>
        <v>1</v>
      </c>
    </row>
    <row r="270" spans="1:10" x14ac:dyDescent="0.25">
      <c r="A270" t="s">
        <v>142</v>
      </c>
      <c r="B270" t="s">
        <v>33</v>
      </c>
      <c r="C270">
        <f>VLOOKUP(B270,nodal_split_meta_data!B:E,4,FALSE)</f>
        <v>2</v>
      </c>
      <c r="D270">
        <v>2050</v>
      </c>
      <c r="E270" s="21">
        <v>2.7000000000000003E-2</v>
      </c>
      <c r="F270">
        <f>IFERROR(VLOOKUP(_xlfn.CONCAT(B270,D270),'Data Collection'!$A:$H,8,FALSE),0)</f>
        <v>0</v>
      </c>
      <c r="G270">
        <f t="shared" si="16"/>
        <v>1</v>
      </c>
      <c r="H270">
        <f t="shared" si="17"/>
        <v>0</v>
      </c>
      <c r="I270">
        <f t="shared" si="18"/>
        <v>1</v>
      </c>
      <c r="J270">
        <f t="shared" si="19"/>
        <v>1</v>
      </c>
    </row>
    <row r="271" spans="1:10" x14ac:dyDescent="0.25">
      <c r="A271" t="s">
        <v>142</v>
      </c>
      <c r="B271" t="s">
        <v>34</v>
      </c>
      <c r="C271">
        <f>VLOOKUP(B271,nodal_split_meta_data!B:E,4,FALSE)</f>
        <v>2</v>
      </c>
      <c r="D271">
        <v>2050</v>
      </c>
      <c r="E271" s="21">
        <v>0</v>
      </c>
      <c r="F271">
        <f>IFERROR(VLOOKUP(_xlfn.CONCAT(B271,D271),'Data Collection'!$A:$H,8,FALSE),0)</f>
        <v>0</v>
      </c>
      <c r="G271">
        <f t="shared" si="16"/>
        <v>1</v>
      </c>
      <c r="H271">
        <f t="shared" si="17"/>
        <v>0</v>
      </c>
      <c r="I271">
        <f t="shared" si="18"/>
        <v>1</v>
      </c>
      <c r="J271">
        <f t="shared" si="19"/>
        <v>1</v>
      </c>
    </row>
    <row r="272" spans="1:10" x14ac:dyDescent="0.25">
      <c r="A272" t="s">
        <v>142</v>
      </c>
      <c r="B272" t="s">
        <v>35</v>
      </c>
      <c r="C272">
        <f>VLOOKUP(B272,nodal_split_meta_data!B:E,4,FALSE)</f>
        <v>1</v>
      </c>
      <c r="D272">
        <v>2050</v>
      </c>
      <c r="E272" s="21">
        <v>9.9000000000000005E-2</v>
      </c>
      <c r="F272">
        <f>IFERROR(VLOOKUP(_xlfn.CONCAT(B272,D272),'Data Collection'!$A:$H,8,FALSE),0)</f>
        <v>0</v>
      </c>
      <c r="G272">
        <f t="shared" si="16"/>
        <v>0</v>
      </c>
      <c r="H272">
        <f t="shared" si="17"/>
        <v>0</v>
      </c>
      <c r="I272">
        <f t="shared" si="18"/>
        <v>0</v>
      </c>
      <c r="J272">
        <f t="shared" si="19"/>
        <v>0</v>
      </c>
    </row>
    <row r="273" spans="1:10" x14ac:dyDescent="0.25">
      <c r="A273" t="s">
        <v>143</v>
      </c>
      <c r="B273" t="s">
        <v>36</v>
      </c>
      <c r="C273">
        <f>VLOOKUP(B273,nodal_split_meta_data!B:E,4,FALSE)</f>
        <v>2</v>
      </c>
      <c r="D273">
        <v>2050</v>
      </c>
      <c r="E273" s="21">
        <v>0.92220000000000002</v>
      </c>
      <c r="F273">
        <f>IFERROR(VLOOKUP(_xlfn.CONCAT(B273,D273),'Data Collection'!$A:$H,8,FALSE),0)</f>
        <v>0.9</v>
      </c>
      <c r="G273">
        <f t="shared" si="16"/>
        <v>1</v>
      </c>
      <c r="H273">
        <f t="shared" si="17"/>
        <v>0.9</v>
      </c>
      <c r="I273">
        <f t="shared" si="18"/>
        <v>1</v>
      </c>
      <c r="J273">
        <f t="shared" si="19"/>
        <v>1</v>
      </c>
    </row>
    <row r="274" spans="1:10" x14ac:dyDescent="0.25">
      <c r="A274" t="s">
        <v>143</v>
      </c>
      <c r="B274" t="s">
        <v>37</v>
      </c>
      <c r="C274">
        <f>VLOOKUP(B274,nodal_split_meta_data!B:E,4,FALSE)</f>
        <v>1</v>
      </c>
      <c r="D274">
        <v>2050</v>
      </c>
      <c r="E274" s="21">
        <v>7.7800000000000008E-2</v>
      </c>
      <c r="F274">
        <f>IFERROR(VLOOKUP(_xlfn.CONCAT(B274,D274),'Data Collection'!$A:$H,8,FALSE),0)</f>
        <v>0.1</v>
      </c>
      <c r="G274">
        <f t="shared" si="16"/>
        <v>0</v>
      </c>
      <c r="H274">
        <f t="shared" si="17"/>
        <v>0.1</v>
      </c>
      <c r="I274">
        <f t="shared" si="18"/>
        <v>0</v>
      </c>
      <c r="J274">
        <f t="shared" si="19"/>
        <v>0</v>
      </c>
    </row>
    <row r="275" spans="1:10" x14ac:dyDescent="0.25">
      <c r="A275" t="s">
        <v>144</v>
      </c>
      <c r="B275" t="s">
        <v>38</v>
      </c>
      <c r="C275">
        <f>VLOOKUP(B275,nodal_split_meta_data!B:E,4,FALSE)</f>
        <v>2</v>
      </c>
      <c r="D275">
        <v>2050</v>
      </c>
      <c r="E275" s="21">
        <v>0.8337</v>
      </c>
      <c r="F275">
        <f>IFERROR(VLOOKUP(_xlfn.CONCAT(B275,D275),'Data Collection'!$A:$H,8,FALSE),0)</f>
        <v>0.9</v>
      </c>
      <c r="G275">
        <f t="shared" si="16"/>
        <v>1</v>
      </c>
      <c r="H275">
        <f t="shared" si="17"/>
        <v>0.9</v>
      </c>
      <c r="I275">
        <f t="shared" si="18"/>
        <v>1</v>
      </c>
      <c r="J275">
        <f t="shared" si="19"/>
        <v>1</v>
      </c>
    </row>
    <row r="276" spans="1:10" x14ac:dyDescent="0.25">
      <c r="A276" t="s">
        <v>144</v>
      </c>
      <c r="B276" t="s">
        <v>39</v>
      </c>
      <c r="C276">
        <f>VLOOKUP(B276,nodal_split_meta_data!B:E,4,FALSE)</f>
        <v>1</v>
      </c>
      <c r="D276">
        <v>2050</v>
      </c>
      <c r="E276" s="21">
        <v>0.1663</v>
      </c>
      <c r="F276">
        <f>IFERROR(VLOOKUP(_xlfn.CONCAT(B276,D276),'Data Collection'!$A:$H,8,FALSE),0)</f>
        <v>0.1</v>
      </c>
      <c r="G276">
        <f t="shared" si="16"/>
        <v>0</v>
      </c>
      <c r="H276">
        <f t="shared" si="17"/>
        <v>0.1</v>
      </c>
      <c r="I276">
        <f t="shared" si="18"/>
        <v>0</v>
      </c>
      <c r="J276">
        <f t="shared" si="19"/>
        <v>0</v>
      </c>
    </row>
    <row r="277" spans="1:10" x14ac:dyDescent="0.25">
      <c r="A277" t="s">
        <v>145</v>
      </c>
      <c r="B277" t="s">
        <v>40</v>
      </c>
      <c r="C277">
        <f>VLOOKUP(B277,nodal_split_meta_data!B:E,4,FALSE)</f>
        <v>2</v>
      </c>
      <c r="D277">
        <v>2050</v>
      </c>
      <c r="E277" s="21">
        <v>0.86409999999999998</v>
      </c>
      <c r="F277">
        <f>IFERROR(VLOOKUP(_xlfn.CONCAT(B277,D277),'Data Collection'!$A:$H,8,FALSE),0)</f>
        <v>0.99839999999999995</v>
      </c>
      <c r="G277">
        <f t="shared" si="16"/>
        <v>1</v>
      </c>
      <c r="H277">
        <f t="shared" si="17"/>
        <v>0.99839999999999995</v>
      </c>
      <c r="I277">
        <f t="shared" si="18"/>
        <v>1</v>
      </c>
      <c r="J277">
        <f t="shared" si="19"/>
        <v>1</v>
      </c>
    </row>
    <row r="278" spans="1:10" x14ac:dyDescent="0.25">
      <c r="A278" t="s">
        <v>145</v>
      </c>
      <c r="B278" t="s">
        <v>41</v>
      </c>
      <c r="C278">
        <f>VLOOKUP(B278,nodal_split_meta_data!B:E,4,FALSE)</f>
        <v>1</v>
      </c>
      <c r="D278">
        <v>2050</v>
      </c>
      <c r="E278" s="21">
        <v>0.13589999999999999</v>
      </c>
      <c r="F278">
        <f>IFERROR(VLOOKUP(_xlfn.CONCAT(B278,D278),'Data Collection'!$A:$H,8,FALSE),0)</f>
        <v>1.6000000000000001E-3</v>
      </c>
      <c r="G278">
        <f t="shared" si="16"/>
        <v>0</v>
      </c>
      <c r="H278">
        <f t="shared" si="17"/>
        <v>1.6000000000000001E-3</v>
      </c>
      <c r="I278">
        <f t="shared" si="18"/>
        <v>0</v>
      </c>
      <c r="J278">
        <f t="shared" si="19"/>
        <v>0</v>
      </c>
    </row>
    <row r="279" spans="1:10" x14ac:dyDescent="0.25">
      <c r="A279" t="s">
        <v>162</v>
      </c>
      <c r="B279" t="s">
        <v>46</v>
      </c>
      <c r="C279">
        <f>VLOOKUP(B279,nodal_split_meta_data!B:E,4,FALSE)</f>
        <v>2</v>
      </c>
      <c r="D279">
        <v>2050</v>
      </c>
      <c r="E279" s="21">
        <v>0.87109999999999999</v>
      </c>
      <c r="F279">
        <f>IFERROR(VLOOKUP(_xlfn.CONCAT(B279,D279),'Data Collection'!$A:$H,8,FALSE),0)</f>
        <v>0</v>
      </c>
      <c r="G279">
        <f t="shared" si="16"/>
        <v>1</v>
      </c>
      <c r="H279">
        <f t="shared" si="17"/>
        <v>0</v>
      </c>
      <c r="I279">
        <f t="shared" si="18"/>
        <v>1</v>
      </c>
      <c r="J279">
        <f t="shared" si="19"/>
        <v>1</v>
      </c>
    </row>
    <row r="280" spans="1:10" x14ac:dyDescent="0.25">
      <c r="A280" t="s">
        <v>162</v>
      </c>
      <c r="B280" t="s">
        <v>47</v>
      </c>
      <c r="C280">
        <f>VLOOKUP(B280,nodal_split_meta_data!B:E,4,FALSE)</f>
        <v>1</v>
      </c>
      <c r="D280">
        <v>2050</v>
      </c>
      <c r="E280" s="21">
        <v>0.12890000000000001</v>
      </c>
      <c r="F280">
        <f>IFERROR(VLOOKUP(_xlfn.CONCAT(B280,D280),'Data Collection'!$A:$H,8,FALSE),0)</f>
        <v>0</v>
      </c>
      <c r="G280">
        <f t="shared" si="16"/>
        <v>0</v>
      </c>
      <c r="H280">
        <f t="shared" si="17"/>
        <v>0</v>
      </c>
      <c r="I280">
        <f t="shared" si="18"/>
        <v>0</v>
      </c>
      <c r="J280">
        <f t="shared" si="19"/>
        <v>0</v>
      </c>
    </row>
    <row r="281" spans="1:10" x14ac:dyDescent="0.25">
      <c r="A281" t="s">
        <v>146</v>
      </c>
      <c r="B281" t="s">
        <v>48</v>
      </c>
      <c r="C281">
        <f>VLOOKUP(B281,nodal_split_meta_data!B:E,4,FALSE)</f>
        <v>2</v>
      </c>
      <c r="D281">
        <v>2050</v>
      </c>
      <c r="E281" s="21">
        <v>0.84279999999999999</v>
      </c>
      <c r="F281">
        <f>IFERROR(VLOOKUP(_xlfn.CONCAT(B281,D281),'Data Collection'!$A:$H,8,FALSE),0)</f>
        <v>1</v>
      </c>
      <c r="G281">
        <f t="shared" si="16"/>
        <v>1</v>
      </c>
      <c r="H281">
        <f t="shared" si="17"/>
        <v>1</v>
      </c>
      <c r="I281">
        <f t="shared" si="18"/>
        <v>1</v>
      </c>
      <c r="J281">
        <f t="shared" si="19"/>
        <v>1</v>
      </c>
    </row>
    <row r="282" spans="1:10" x14ac:dyDescent="0.25">
      <c r="A282" t="s">
        <v>146</v>
      </c>
      <c r="B282" t="s">
        <v>49</v>
      </c>
      <c r="C282">
        <f>VLOOKUP(B282,nodal_split_meta_data!B:E,4,FALSE)</f>
        <v>1</v>
      </c>
      <c r="D282">
        <v>2050</v>
      </c>
      <c r="E282" s="21">
        <v>0.15720000000000001</v>
      </c>
      <c r="F282">
        <f>IFERROR(VLOOKUP(_xlfn.CONCAT(B282,D282),'Data Collection'!$A:$H,8,FALSE),0)</f>
        <v>0</v>
      </c>
      <c r="G282">
        <f t="shared" si="16"/>
        <v>0</v>
      </c>
      <c r="H282">
        <f t="shared" si="17"/>
        <v>0</v>
      </c>
      <c r="I282">
        <f t="shared" si="18"/>
        <v>0</v>
      </c>
      <c r="J282">
        <f t="shared" si="19"/>
        <v>0</v>
      </c>
    </row>
    <row r="283" spans="1:10" x14ac:dyDescent="0.25">
      <c r="A283" t="s">
        <v>147</v>
      </c>
      <c r="B283" t="s">
        <v>50</v>
      </c>
      <c r="C283">
        <f>VLOOKUP(B283,nodal_split_meta_data!B:E,4,FALSE)</f>
        <v>2</v>
      </c>
      <c r="D283">
        <v>2050</v>
      </c>
      <c r="E283" s="21">
        <v>0.76590000000000003</v>
      </c>
      <c r="F283">
        <f>IFERROR(VLOOKUP(_xlfn.CONCAT(B283,D283),'Data Collection'!$A:$H,8,FALSE),0)</f>
        <v>0</v>
      </c>
      <c r="G283">
        <f t="shared" si="16"/>
        <v>1</v>
      </c>
      <c r="H283">
        <f t="shared" si="17"/>
        <v>0</v>
      </c>
      <c r="I283">
        <f t="shared" si="18"/>
        <v>1</v>
      </c>
      <c r="J283">
        <f t="shared" si="19"/>
        <v>1</v>
      </c>
    </row>
    <row r="284" spans="1:10" x14ac:dyDescent="0.25">
      <c r="A284" t="s">
        <v>147</v>
      </c>
      <c r="B284" t="s">
        <v>51</v>
      </c>
      <c r="C284">
        <f>VLOOKUP(B284,nodal_split_meta_data!B:E,4,FALSE)</f>
        <v>1</v>
      </c>
      <c r="D284">
        <v>2050</v>
      </c>
      <c r="E284" s="21">
        <v>0.2341</v>
      </c>
      <c r="F284">
        <f>IFERROR(VLOOKUP(_xlfn.CONCAT(B284,D284),'Data Collection'!$A:$H,8,FALSE),0)</f>
        <v>1</v>
      </c>
      <c r="G284">
        <f t="shared" si="16"/>
        <v>0</v>
      </c>
      <c r="H284">
        <f t="shared" si="17"/>
        <v>1</v>
      </c>
      <c r="I284">
        <f t="shared" si="18"/>
        <v>0</v>
      </c>
      <c r="J284">
        <f t="shared" si="19"/>
        <v>0</v>
      </c>
    </row>
    <row r="285" spans="1:10" x14ac:dyDescent="0.25">
      <c r="A285" t="s">
        <v>148</v>
      </c>
      <c r="B285" t="s">
        <v>52</v>
      </c>
      <c r="C285">
        <f>VLOOKUP(B285,nodal_split_meta_data!B:E,4,FALSE)</f>
        <v>2</v>
      </c>
      <c r="D285">
        <v>2050</v>
      </c>
      <c r="E285" s="21">
        <v>1</v>
      </c>
      <c r="F285">
        <f>IFERROR(VLOOKUP(_xlfn.CONCAT(B285,D285),'Data Collection'!$A:$H,8,FALSE),0)</f>
        <v>0.95</v>
      </c>
      <c r="G285">
        <f t="shared" si="16"/>
        <v>1</v>
      </c>
      <c r="H285">
        <f t="shared" si="17"/>
        <v>0.95</v>
      </c>
      <c r="I285">
        <f t="shared" si="18"/>
        <v>1</v>
      </c>
      <c r="J285">
        <f t="shared" si="19"/>
        <v>1</v>
      </c>
    </row>
    <row r="286" spans="1:10" x14ac:dyDescent="0.25">
      <c r="A286" t="s">
        <v>148</v>
      </c>
      <c r="B286" t="s">
        <v>53</v>
      </c>
      <c r="C286">
        <f>VLOOKUP(B286,nodal_split_meta_data!B:E,4,FALSE)</f>
        <v>1</v>
      </c>
      <c r="D286">
        <v>2050</v>
      </c>
      <c r="E286" s="21">
        <v>0</v>
      </c>
      <c r="F286">
        <f>IFERROR(VLOOKUP(_xlfn.CONCAT(B286,D286),'Data Collection'!$A:$H,8,FALSE),0)</f>
        <v>0.05</v>
      </c>
      <c r="G286">
        <f t="shared" si="16"/>
        <v>0</v>
      </c>
      <c r="H286">
        <f t="shared" si="17"/>
        <v>0.05</v>
      </c>
      <c r="I286">
        <f t="shared" si="18"/>
        <v>0</v>
      </c>
      <c r="J286">
        <f t="shared" si="19"/>
        <v>0</v>
      </c>
    </row>
    <row r="287" spans="1:10" x14ac:dyDescent="0.25">
      <c r="A287" t="s">
        <v>163</v>
      </c>
      <c r="B287" t="s">
        <v>54</v>
      </c>
      <c r="C287">
        <f>VLOOKUP(B287,nodal_split_meta_data!B:E,4,FALSE)</f>
        <v>2</v>
      </c>
      <c r="D287">
        <v>2050</v>
      </c>
      <c r="E287" s="21">
        <v>1</v>
      </c>
      <c r="F287">
        <f>IFERROR(VLOOKUP(_xlfn.CONCAT(B287,D287),'Data Collection'!$A:$H,8,FALSE),0)</f>
        <v>0</v>
      </c>
      <c r="G287">
        <f t="shared" si="16"/>
        <v>1</v>
      </c>
      <c r="H287">
        <f t="shared" si="17"/>
        <v>0</v>
      </c>
      <c r="I287">
        <f t="shared" si="18"/>
        <v>1</v>
      </c>
      <c r="J287">
        <f t="shared" si="19"/>
        <v>1</v>
      </c>
    </row>
    <row r="288" spans="1:10" x14ac:dyDescent="0.25">
      <c r="A288" t="s">
        <v>163</v>
      </c>
      <c r="B288" t="s">
        <v>55</v>
      </c>
      <c r="C288">
        <f>VLOOKUP(B288,nodal_split_meta_data!B:E,4,FALSE)</f>
        <v>1</v>
      </c>
      <c r="D288">
        <v>2050</v>
      </c>
      <c r="E288" s="21">
        <v>0</v>
      </c>
      <c r="F288">
        <f>IFERROR(VLOOKUP(_xlfn.CONCAT(B288,D288),'Data Collection'!$A:$H,8,FALSE),0)</f>
        <v>0</v>
      </c>
      <c r="G288">
        <f t="shared" si="16"/>
        <v>0</v>
      </c>
      <c r="H288">
        <f t="shared" si="17"/>
        <v>0</v>
      </c>
      <c r="I288">
        <f t="shared" si="18"/>
        <v>0</v>
      </c>
      <c r="J288">
        <f t="shared" si="19"/>
        <v>0</v>
      </c>
    </row>
    <row r="289" spans="1:10" x14ac:dyDescent="0.25">
      <c r="A289" t="s">
        <v>164</v>
      </c>
      <c r="B289" t="s">
        <v>56</v>
      </c>
      <c r="C289">
        <f>VLOOKUP(B289,nodal_split_meta_data!B:E,4,FALSE)</f>
        <v>2</v>
      </c>
      <c r="D289">
        <v>2050</v>
      </c>
      <c r="E289" s="21">
        <v>0</v>
      </c>
      <c r="F289">
        <f>IFERROR(VLOOKUP(_xlfn.CONCAT(B289,D289),'Data Collection'!$A:$H,8,FALSE),0)</f>
        <v>0</v>
      </c>
      <c r="G289">
        <f t="shared" si="16"/>
        <v>1</v>
      </c>
      <c r="H289">
        <f t="shared" si="17"/>
        <v>0</v>
      </c>
      <c r="I289">
        <f t="shared" si="18"/>
        <v>1</v>
      </c>
      <c r="J289">
        <f t="shared" si="19"/>
        <v>1</v>
      </c>
    </row>
    <row r="290" spans="1:10" x14ac:dyDescent="0.25">
      <c r="A290" t="s">
        <v>165</v>
      </c>
      <c r="B290" t="s">
        <v>57</v>
      </c>
      <c r="C290">
        <f>VLOOKUP(B290,nodal_split_meta_data!B:E,4,FALSE)</f>
        <v>2</v>
      </c>
      <c r="D290">
        <v>2050</v>
      </c>
      <c r="E290" s="21">
        <v>0</v>
      </c>
      <c r="F290">
        <f>IFERROR(VLOOKUP(_xlfn.CONCAT(B290,D290),'Data Collection'!$A:$H,8,FALSE),0)</f>
        <v>0</v>
      </c>
      <c r="G290">
        <f t="shared" si="16"/>
        <v>1</v>
      </c>
      <c r="H290">
        <f t="shared" si="17"/>
        <v>0</v>
      </c>
      <c r="I290">
        <f t="shared" si="18"/>
        <v>1</v>
      </c>
      <c r="J290">
        <f t="shared" si="19"/>
        <v>1</v>
      </c>
    </row>
    <row r="291" spans="1:10" x14ac:dyDescent="0.25">
      <c r="A291" t="s">
        <v>166</v>
      </c>
      <c r="B291" t="s">
        <v>58</v>
      </c>
      <c r="C291">
        <f>VLOOKUP(B291,nodal_split_meta_data!B:E,4,FALSE)</f>
        <v>2</v>
      </c>
      <c r="D291">
        <v>2050</v>
      </c>
      <c r="E291" s="21">
        <v>1</v>
      </c>
      <c r="F291">
        <f>IFERROR(VLOOKUP(_xlfn.CONCAT(B291,D291),'Data Collection'!$A:$H,8,FALSE),0)</f>
        <v>0</v>
      </c>
      <c r="G291">
        <f t="shared" si="16"/>
        <v>1</v>
      </c>
      <c r="H291">
        <f t="shared" si="17"/>
        <v>0</v>
      </c>
      <c r="I291">
        <f t="shared" si="18"/>
        <v>1</v>
      </c>
      <c r="J291">
        <f t="shared" si="19"/>
        <v>1</v>
      </c>
    </row>
    <row r="292" spans="1:10" x14ac:dyDescent="0.25">
      <c r="A292" t="s">
        <v>132</v>
      </c>
      <c r="B292" t="s">
        <v>133</v>
      </c>
      <c r="C292">
        <f>VLOOKUP(B292,nodal_split_meta_data!B:E,4,FALSE)</f>
        <v>1</v>
      </c>
      <c r="D292">
        <v>2050</v>
      </c>
      <c r="E292" s="21">
        <v>0</v>
      </c>
      <c r="F292">
        <f>IFERROR(VLOOKUP(_xlfn.CONCAT(B292,D292),'Data Collection'!$A:$H,8,FALSE),0)</f>
        <v>0</v>
      </c>
      <c r="G292">
        <f t="shared" si="16"/>
        <v>0</v>
      </c>
      <c r="H292">
        <f t="shared" si="17"/>
        <v>0</v>
      </c>
      <c r="I292">
        <f t="shared" si="18"/>
        <v>0</v>
      </c>
      <c r="J292">
        <f t="shared" si="19"/>
        <v>0</v>
      </c>
    </row>
    <row r="293" spans="1:10" x14ac:dyDescent="0.25">
      <c r="A293" t="s">
        <v>149</v>
      </c>
      <c r="B293" t="s">
        <v>59</v>
      </c>
      <c r="C293">
        <f>VLOOKUP(B293,nodal_split_meta_data!B:E,4,FALSE)</f>
        <v>2</v>
      </c>
      <c r="D293">
        <v>2050</v>
      </c>
      <c r="E293" s="21">
        <v>0.79700000000000004</v>
      </c>
      <c r="F293">
        <f>IFERROR(VLOOKUP(_xlfn.CONCAT(B293,D293),'Data Collection'!$A:$H,8,FALSE),0)</f>
        <v>1</v>
      </c>
      <c r="G293">
        <f t="shared" si="16"/>
        <v>1</v>
      </c>
      <c r="H293">
        <f t="shared" si="17"/>
        <v>1</v>
      </c>
      <c r="I293">
        <f t="shared" si="18"/>
        <v>1</v>
      </c>
      <c r="J293">
        <f t="shared" si="19"/>
        <v>1</v>
      </c>
    </row>
    <row r="294" spans="1:10" x14ac:dyDescent="0.25">
      <c r="A294" t="s">
        <v>149</v>
      </c>
      <c r="B294" t="s">
        <v>60</v>
      </c>
      <c r="C294">
        <f>VLOOKUP(B294,nodal_split_meta_data!B:E,4,FALSE)</f>
        <v>1</v>
      </c>
      <c r="D294">
        <v>2050</v>
      </c>
      <c r="E294" s="21">
        <v>0.20300000000000001</v>
      </c>
      <c r="F294">
        <f>IFERROR(VLOOKUP(_xlfn.CONCAT(B294,D294),'Data Collection'!$A:$H,8,FALSE),0)</f>
        <v>0</v>
      </c>
      <c r="G294">
        <f t="shared" si="16"/>
        <v>0</v>
      </c>
      <c r="H294">
        <f t="shared" si="17"/>
        <v>0</v>
      </c>
      <c r="I294">
        <f t="shared" si="18"/>
        <v>0</v>
      </c>
      <c r="J294">
        <f t="shared" si="19"/>
        <v>0</v>
      </c>
    </row>
    <row r="295" spans="1:10" x14ac:dyDescent="0.25">
      <c r="A295" t="s">
        <v>172</v>
      </c>
      <c r="B295" t="s">
        <v>61</v>
      </c>
      <c r="C295">
        <f>VLOOKUP(B295,nodal_split_meta_data!B:E,4,FALSE)</f>
        <v>2</v>
      </c>
      <c r="D295">
        <v>2050</v>
      </c>
      <c r="E295" s="21">
        <v>0</v>
      </c>
      <c r="F295">
        <f>IFERROR(VLOOKUP(_xlfn.CONCAT(B295,D295),'Data Collection'!$A:$H,8,FALSE),0)</f>
        <v>0</v>
      </c>
      <c r="G295">
        <f t="shared" si="16"/>
        <v>1</v>
      </c>
      <c r="H295">
        <f t="shared" si="17"/>
        <v>0</v>
      </c>
      <c r="I295">
        <f t="shared" si="18"/>
        <v>1</v>
      </c>
      <c r="J295">
        <f t="shared" si="19"/>
        <v>1</v>
      </c>
    </row>
    <row r="296" spans="1:10" x14ac:dyDescent="0.25">
      <c r="A296" t="s">
        <v>150</v>
      </c>
      <c r="B296" t="s">
        <v>62</v>
      </c>
      <c r="C296">
        <f>VLOOKUP(B296,nodal_split_meta_data!B:E,4,FALSE)</f>
        <v>2</v>
      </c>
      <c r="D296">
        <v>2050</v>
      </c>
      <c r="E296" s="21">
        <v>0.49310000000000004</v>
      </c>
      <c r="F296">
        <f>IFERROR(VLOOKUP(_xlfn.CONCAT(B296,D296),'Data Collection'!$A:$H,8,FALSE),0)</f>
        <v>0</v>
      </c>
      <c r="G296">
        <f t="shared" si="16"/>
        <v>1</v>
      </c>
      <c r="H296">
        <f t="shared" si="17"/>
        <v>0</v>
      </c>
      <c r="I296">
        <f t="shared" si="18"/>
        <v>1</v>
      </c>
      <c r="J296">
        <f t="shared" si="19"/>
        <v>1</v>
      </c>
    </row>
    <row r="297" spans="1:10" x14ac:dyDescent="0.25">
      <c r="A297" t="s">
        <v>150</v>
      </c>
      <c r="B297" t="s">
        <v>63</v>
      </c>
      <c r="C297">
        <f>VLOOKUP(B297,nodal_split_meta_data!B:E,4,FALSE)</f>
        <v>2</v>
      </c>
      <c r="D297">
        <v>2050</v>
      </c>
      <c r="E297" s="21">
        <v>0</v>
      </c>
      <c r="F297">
        <f>IFERROR(VLOOKUP(_xlfn.CONCAT(B297,D297),'Data Collection'!$A:$H,8,FALSE),0)</f>
        <v>0</v>
      </c>
      <c r="G297">
        <f t="shared" si="16"/>
        <v>1</v>
      </c>
      <c r="H297">
        <f t="shared" si="17"/>
        <v>0</v>
      </c>
      <c r="I297">
        <f t="shared" si="18"/>
        <v>1</v>
      </c>
      <c r="J297">
        <f t="shared" si="19"/>
        <v>1</v>
      </c>
    </row>
    <row r="298" spans="1:10" x14ac:dyDescent="0.25">
      <c r="A298" t="s">
        <v>150</v>
      </c>
      <c r="B298" t="s">
        <v>64</v>
      </c>
      <c r="C298">
        <f>VLOOKUP(B298,nodal_split_meta_data!B:E,4,FALSE)</f>
        <v>1</v>
      </c>
      <c r="D298">
        <v>2050</v>
      </c>
      <c r="E298" s="21">
        <v>0</v>
      </c>
      <c r="F298">
        <f>IFERROR(VLOOKUP(_xlfn.CONCAT(B298,D298),'Data Collection'!$A:$H,8,FALSE),0)</f>
        <v>0</v>
      </c>
      <c r="G298">
        <f t="shared" si="16"/>
        <v>0</v>
      </c>
      <c r="H298">
        <f t="shared" si="17"/>
        <v>0</v>
      </c>
      <c r="I298">
        <f t="shared" si="18"/>
        <v>0</v>
      </c>
      <c r="J298">
        <f t="shared" si="19"/>
        <v>0</v>
      </c>
    </row>
    <row r="299" spans="1:10" x14ac:dyDescent="0.25">
      <c r="A299" t="s">
        <v>150</v>
      </c>
      <c r="B299" t="s">
        <v>65</v>
      </c>
      <c r="C299">
        <f>VLOOKUP(B299,nodal_split_meta_data!B:E,4,FALSE)</f>
        <v>1</v>
      </c>
      <c r="D299">
        <v>2050</v>
      </c>
      <c r="E299" s="21">
        <v>0.1069</v>
      </c>
      <c r="F299">
        <f>IFERROR(VLOOKUP(_xlfn.CONCAT(B299,D299),'Data Collection'!$A:$H,8,FALSE),0)</f>
        <v>1</v>
      </c>
      <c r="G299">
        <f t="shared" si="16"/>
        <v>0</v>
      </c>
      <c r="H299">
        <f t="shared" si="17"/>
        <v>1</v>
      </c>
      <c r="I299">
        <f t="shared" si="18"/>
        <v>0</v>
      </c>
      <c r="J299">
        <f t="shared" si="19"/>
        <v>0</v>
      </c>
    </row>
    <row r="300" spans="1:10" x14ac:dyDescent="0.25">
      <c r="A300" t="s">
        <v>150</v>
      </c>
      <c r="B300" t="s">
        <v>66</v>
      </c>
      <c r="C300">
        <f>VLOOKUP(B300,nodal_split_meta_data!B:E,4,FALSE)</f>
        <v>2</v>
      </c>
      <c r="D300">
        <v>2050</v>
      </c>
      <c r="E300" s="21">
        <v>0.32869999999999999</v>
      </c>
      <c r="F300">
        <f>IFERROR(VLOOKUP(_xlfn.CONCAT(B300,D300),'Data Collection'!$A:$H,8,FALSE),0)</f>
        <v>0</v>
      </c>
      <c r="G300">
        <f t="shared" si="16"/>
        <v>1</v>
      </c>
      <c r="H300">
        <f t="shared" si="17"/>
        <v>0</v>
      </c>
      <c r="I300">
        <f t="shared" si="18"/>
        <v>1</v>
      </c>
      <c r="J300">
        <f t="shared" si="19"/>
        <v>1</v>
      </c>
    </row>
    <row r="301" spans="1:10" x14ac:dyDescent="0.25">
      <c r="A301" t="s">
        <v>150</v>
      </c>
      <c r="B301" t="s">
        <v>67</v>
      </c>
      <c r="C301">
        <f>VLOOKUP(B301,nodal_split_meta_data!B:E,4,FALSE)</f>
        <v>1</v>
      </c>
      <c r="D301">
        <v>2050</v>
      </c>
      <c r="E301" s="21">
        <v>0</v>
      </c>
      <c r="F301">
        <f>IFERROR(VLOOKUP(_xlfn.CONCAT(B301,D301),'Data Collection'!$A:$H,8,FALSE),0)</f>
        <v>0</v>
      </c>
      <c r="G301">
        <f t="shared" si="16"/>
        <v>0</v>
      </c>
      <c r="H301">
        <f t="shared" si="17"/>
        <v>0</v>
      </c>
      <c r="I301">
        <f t="shared" si="18"/>
        <v>0</v>
      </c>
      <c r="J301">
        <f t="shared" si="19"/>
        <v>0</v>
      </c>
    </row>
    <row r="302" spans="1:10" x14ac:dyDescent="0.25">
      <c r="A302" t="s">
        <v>150</v>
      </c>
      <c r="B302" t="s">
        <v>68</v>
      </c>
      <c r="C302">
        <f>VLOOKUP(B302,nodal_split_meta_data!B:E,4,FALSE)</f>
        <v>1</v>
      </c>
      <c r="D302">
        <v>2050</v>
      </c>
      <c r="E302" s="21">
        <v>7.1300000000000002E-2</v>
      </c>
      <c r="F302">
        <f>IFERROR(VLOOKUP(_xlfn.CONCAT(B302,D302),'Data Collection'!$A:$H,8,FALSE),0)</f>
        <v>0</v>
      </c>
      <c r="G302">
        <f t="shared" si="16"/>
        <v>0</v>
      </c>
      <c r="H302">
        <f t="shared" si="17"/>
        <v>0</v>
      </c>
      <c r="I302">
        <f t="shared" si="18"/>
        <v>0</v>
      </c>
      <c r="J302">
        <f t="shared" si="19"/>
        <v>0</v>
      </c>
    </row>
    <row r="303" spans="1:10" x14ac:dyDescent="0.25">
      <c r="A303" t="s">
        <v>151</v>
      </c>
      <c r="B303" t="s">
        <v>69</v>
      </c>
      <c r="C303">
        <f>VLOOKUP(B303,nodal_split_meta_data!B:E,4,FALSE)</f>
        <v>2</v>
      </c>
      <c r="D303">
        <v>2050</v>
      </c>
      <c r="E303" s="21">
        <v>0.86219999999999997</v>
      </c>
      <c r="F303">
        <f>IFERROR(VLOOKUP(_xlfn.CONCAT(B303,D303),'Data Collection'!$A:$H,8,FALSE),0)</f>
        <v>1</v>
      </c>
      <c r="G303">
        <f t="shared" si="16"/>
        <v>1</v>
      </c>
      <c r="H303">
        <f t="shared" si="17"/>
        <v>1</v>
      </c>
      <c r="I303">
        <f t="shared" si="18"/>
        <v>1</v>
      </c>
      <c r="J303">
        <f t="shared" si="19"/>
        <v>1</v>
      </c>
    </row>
    <row r="304" spans="1:10" x14ac:dyDescent="0.25">
      <c r="A304" t="s">
        <v>151</v>
      </c>
      <c r="B304" t="s">
        <v>70</v>
      </c>
      <c r="C304">
        <f>VLOOKUP(B304,nodal_split_meta_data!B:E,4,FALSE)</f>
        <v>1</v>
      </c>
      <c r="D304">
        <v>2050</v>
      </c>
      <c r="E304" s="21">
        <v>0.13780000000000001</v>
      </c>
      <c r="F304">
        <f>IFERROR(VLOOKUP(_xlfn.CONCAT(B304,D304),'Data Collection'!$A:$H,8,FALSE),0)</f>
        <v>0</v>
      </c>
      <c r="G304">
        <f t="shared" si="16"/>
        <v>0</v>
      </c>
      <c r="H304">
        <f t="shared" si="17"/>
        <v>0</v>
      </c>
      <c r="I304">
        <f t="shared" si="18"/>
        <v>0</v>
      </c>
      <c r="J304">
        <f t="shared" si="19"/>
        <v>0</v>
      </c>
    </row>
    <row r="305" spans="1:10" x14ac:dyDescent="0.25">
      <c r="A305" t="s">
        <v>167</v>
      </c>
      <c r="B305" t="s">
        <v>71</v>
      </c>
      <c r="C305">
        <f>VLOOKUP(B305,nodal_split_meta_data!B:E,4,FALSE)</f>
        <v>2</v>
      </c>
      <c r="D305">
        <v>2050</v>
      </c>
      <c r="E305" s="21">
        <v>0.87879999999999991</v>
      </c>
      <c r="F305">
        <f>IFERROR(VLOOKUP(_xlfn.CONCAT(B305,D305),'Data Collection'!$A:$H,8,FALSE),0)</f>
        <v>0</v>
      </c>
      <c r="G305">
        <f t="shared" si="16"/>
        <v>1</v>
      </c>
      <c r="H305">
        <f t="shared" si="17"/>
        <v>0</v>
      </c>
      <c r="I305">
        <f t="shared" si="18"/>
        <v>1</v>
      </c>
      <c r="J305">
        <f t="shared" si="19"/>
        <v>1</v>
      </c>
    </row>
    <row r="306" spans="1:10" x14ac:dyDescent="0.25">
      <c r="A306" t="s">
        <v>167</v>
      </c>
      <c r="B306" t="s">
        <v>72</v>
      </c>
      <c r="C306">
        <f>VLOOKUP(B306,nodal_split_meta_data!B:E,4,FALSE)</f>
        <v>1</v>
      </c>
      <c r="D306">
        <v>2050</v>
      </c>
      <c r="E306" s="21">
        <v>0.12119999999999999</v>
      </c>
      <c r="F306">
        <f>IFERROR(VLOOKUP(_xlfn.CONCAT(B306,D306),'Data Collection'!$A:$H,8,FALSE),0)</f>
        <v>0</v>
      </c>
      <c r="G306">
        <f t="shared" si="16"/>
        <v>0</v>
      </c>
      <c r="H306">
        <f t="shared" si="17"/>
        <v>0</v>
      </c>
      <c r="I306">
        <f t="shared" si="18"/>
        <v>0</v>
      </c>
      <c r="J306">
        <f t="shared" si="19"/>
        <v>0</v>
      </c>
    </row>
    <row r="307" spans="1:10" x14ac:dyDescent="0.25">
      <c r="A307" t="s">
        <v>168</v>
      </c>
      <c r="B307" t="s">
        <v>73</v>
      </c>
      <c r="C307">
        <f>VLOOKUP(B307,nodal_split_meta_data!B:E,4,FALSE)</f>
        <v>2</v>
      </c>
      <c r="D307">
        <v>2050</v>
      </c>
      <c r="E307" s="21">
        <v>0</v>
      </c>
      <c r="F307">
        <f>IFERROR(VLOOKUP(_xlfn.CONCAT(B307,D307),'Data Collection'!$A:$H,8,FALSE),0)</f>
        <v>0</v>
      </c>
      <c r="G307">
        <f t="shared" si="16"/>
        <v>1</v>
      </c>
      <c r="H307">
        <f t="shared" si="17"/>
        <v>0</v>
      </c>
      <c r="I307">
        <f t="shared" si="18"/>
        <v>1</v>
      </c>
      <c r="J307">
        <f t="shared" si="19"/>
        <v>1</v>
      </c>
    </row>
    <row r="308" spans="1:10" x14ac:dyDescent="0.25">
      <c r="A308" t="s">
        <v>169</v>
      </c>
      <c r="B308" t="s">
        <v>74</v>
      </c>
      <c r="C308">
        <f>VLOOKUP(B308,nodal_split_meta_data!B:E,4,FALSE)</f>
        <v>2</v>
      </c>
      <c r="D308">
        <v>2050</v>
      </c>
      <c r="E308" s="21">
        <v>0.75790000000000002</v>
      </c>
      <c r="F308">
        <f>IFERROR(VLOOKUP(_xlfn.CONCAT(B308,D308),'Data Collection'!$A:$H,8,FALSE),0)</f>
        <v>0</v>
      </c>
      <c r="G308">
        <f t="shared" si="16"/>
        <v>1</v>
      </c>
      <c r="H308">
        <f t="shared" si="17"/>
        <v>0</v>
      </c>
      <c r="I308">
        <f t="shared" si="18"/>
        <v>1</v>
      </c>
      <c r="J308">
        <f t="shared" si="19"/>
        <v>1</v>
      </c>
    </row>
    <row r="309" spans="1:10" x14ac:dyDescent="0.25">
      <c r="A309" t="s">
        <v>169</v>
      </c>
      <c r="B309" t="s">
        <v>75</v>
      </c>
      <c r="C309">
        <f>VLOOKUP(B309,nodal_split_meta_data!B:E,4,FALSE)</f>
        <v>1</v>
      </c>
      <c r="D309">
        <v>2050</v>
      </c>
      <c r="E309" s="21">
        <v>0.24210000000000001</v>
      </c>
      <c r="F309">
        <f>IFERROR(VLOOKUP(_xlfn.CONCAT(B309,D309),'Data Collection'!$A:$H,8,FALSE),0)</f>
        <v>0</v>
      </c>
      <c r="G309">
        <f t="shared" si="16"/>
        <v>0</v>
      </c>
      <c r="H309">
        <f t="shared" si="17"/>
        <v>0</v>
      </c>
      <c r="I309">
        <f t="shared" si="18"/>
        <v>0</v>
      </c>
      <c r="J309">
        <f t="shared" si="19"/>
        <v>0</v>
      </c>
    </row>
    <row r="310" spans="1:10" x14ac:dyDescent="0.25">
      <c r="A310" t="s">
        <v>170</v>
      </c>
      <c r="B310" t="s">
        <v>76</v>
      </c>
      <c r="C310">
        <f>VLOOKUP(B310,nodal_split_meta_data!B:E,4,FALSE)</f>
        <v>2</v>
      </c>
      <c r="D310">
        <v>2050</v>
      </c>
      <c r="E310" s="21">
        <v>0.85790000000000011</v>
      </c>
      <c r="F310">
        <f>IFERROR(VLOOKUP(_xlfn.CONCAT(B310,D310),'Data Collection'!$A:$H,8,FALSE),0)</f>
        <v>0</v>
      </c>
      <c r="G310">
        <f t="shared" si="16"/>
        <v>1</v>
      </c>
      <c r="H310">
        <f t="shared" si="17"/>
        <v>0</v>
      </c>
      <c r="I310">
        <f t="shared" si="18"/>
        <v>1</v>
      </c>
      <c r="J310">
        <f t="shared" si="19"/>
        <v>1</v>
      </c>
    </row>
    <row r="311" spans="1:10" x14ac:dyDescent="0.25">
      <c r="A311" t="s">
        <v>170</v>
      </c>
      <c r="B311" t="s">
        <v>77</v>
      </c>
      <c r="C311">
        <f>VLOOKUP(B311,nodal_split_meta_data!B:E,4,FALSE)</f>
        <v>1</v>
      </c>
      <c r="D311">
        <v>2050</v>
      </c>
      <c r="E311" s="21">
        <v>0.1421</v>
      </c>
      <c r="F311">
        <f>IFERROR(VLOOKUP(_xlfn.CONCAT(B311,D311),'Data Collection'!$A:$H,8,FALSE),0)</f>
        <v>0</v>
      </c>
      <c r="G311">
        <f t="shared" si="16"/>
        <v>0</v>
      </c>
      <c r="H311">
        <f t="shared" si="17"/>
        <v>0</v>
      </c>
      <c r="I311">
        <f t="shared" si="18"/>
        <v>0</v>
      </c>
      <c r="J311">
        <f t="shared" si="19"/>
        <v>0</v>
      </c>
    </row>
    <row r="312" spans="1:10" x14ac:dyDescent="0.25">
      <c r="A312" t="s">
        <v>152</v>
      </c>
      <c r="B312" t="s">
        <v>78</v>
      </c>
      <c r="C312">
        <f>VLOOKUP(B312,nodal_split_meta_data!B:E,4,FALSE)</f>
        <v>2</v>
      </c>
      <c r="D312">
        <v>2050</v>
      </c>
      <c r="E312" s="21">
        <v>0.308</v>
      </c>
      <c r="F312">
        <f>IFERROR(VLOOKUP(_xlfn.CONCAT(B312,D312),'Data Collection'!$A:$H,8,FALSE),0)</f>
        <v>0.9</v>
      </c>
      <c r="G312">
        <f t="shared" si="16"/>
        <v>1</v>
      </c>
      <c r="H312">
        <f t="shared" si="17"/>
        <v>0.9</v>
      </c>
      <c r="I312">
        <f t="shared" si="18"/>
        <v>1</v>
      </c>
      <c r="J312">
        <f t="shared" si="19"/>
        <v>1</v>
      </c>
    </row>
    <row r="313" spans="1:10" x14ac:dyDescent="0.25">
      <c r="A313" t="s">
        <v>152</v>
      </c>
      <c r="B313" t="s">
        <v>79</v>
      </c>
      <c r="C313">
        <f>VLOOKUP(B313,nodal_split_meta_data!B:E,4,FALSE)</f>
        <v>1</v>
      </c>
      <c r="D313">
        <v>2050</v>
      </c>
      <c r="E313" s="21">
        <v>2.5399999999999999E-2</v>
      </c>
      <c r="F313">
        <f>IFERROR(VLOOKUP(_xlfn.CONCAT(B313,D313),'Data Collection'!$A:$H,8,FALSE),0)</f>
        <v>0.1</v>
      </c>
      <c r="G313">
        <f t="shared" si="16"/>
        <v>0</v>
      </c>
      <c r="H313">
        <f t="shared" si="17"/>
        <v>0.1</v>
      </c>
      <c r="I313">
        <f t="shared" si="18"/>
        <v>0</v>
      </c>
      <c r="J313">
        <f t="shared" si="19"/>
        <v>0</v>
      </c>
    </row>
    <row r="314" spans="1:10" x14ac:dyDescent="0.25">
      <c r="A314" t="s">
        <v>152</v>
      </c>
      <c r="B314" t="s">
        <v>80</v>
      </c>
      <c r="C314">
        <f>VLOOKUP(B314,nodal_split_meta_data!B:E,4,FALSE)</f>
        <v>2</v>
      </c>
      <c r="D314">
        <v>2050</v>
      </c>
      <c r="E314" s="21">
        <v>0.6159</v>
      </c>
      <c r="F314">
        <f>IFERROR(VLOOKUP(_xlfn.CONCAT(B314,D314),'Data Collection'!$A:$H,8,FALSE),0)</f>
        <v>0</v>
      </c>
      <c r="G314">
        <f t="shared" si="16"/>
        <v>1</v>
      </c>
      <c r="H314">
        <f t="shared" si="17"/>
        <v>0</v>
      </c>
      <c r="I314">
        <f t="shared" si="18"/>
        <v>1</v>
      </c>
      <c r="J314">
        <f t="shared" si="19"/>
        <v>1</v>
      </c>
    </row>
    <row r="315" spans="1:10" x14ac:dyDescent="0.25">
      <c r="A315" t="s">
        <v>152</v>
      </c>
      <c r="B315" t="s">
        <v>81</v>
      </c>
      <c r="C315">
        <f>VLOOKUP(B315,nodal_split_meta_data!B:E,4,FALSE)</f>
        <v>1</v>
      </c>
      <c r="D315">
        <v>2050</v>
      </c>
      <c r="E315" s="21">
        <v>5.0700000000000002E-2</v>
      </c>
      <c r="F315">
        <f>IFERROR(VLOOKUP(_xlfn.CONCAT(B315,D315),'Data Collection'!$A:$H,8,FALSE),0)</f>
        <v>0</v>
      </c>
      <c r="G315">
        <f t="shared" si="16"/>
        <v>0</v>
      </c>
      <c r="H315">
        <f t="shared" si="17"/>
        <v>0</v>
      </c>
      <c r="I315">
        <f t="shared" si="18"/>
        <v>0</v>
      </c>
      <c r="J315">
        <f t="shared" si="19"/>
        <v>0</v>
      </c>
    </row>
    <row r="316" spans="1:10" x14ac:dyDescent="0.25">
      <c r="A316" t="s">
        <v>171</v>
      </c>
      <c r="B316" t="s">
        <v>82</v>
      </c>
      <c r="C316">
        <f>VLOOKUP(B316,nodal_split_meta_data!B:E,4,FALSE)</f>
        <v>2</v>
      </c>
      <c r="D316">
        <v>2050</v>
      </c>
      <c r="E316" s="21">
        <v>0.5</v>
      </c>
      <c r="F316">
        <f>IFERROR(VLOOKUP(_xlfn.CONCAT(B316,D316),'Data Collection'!$A:$H,8,FALSE),0)</f>
        <v>0</v>
      </c>
      <c r="G316">
        <f t="shared" si="16"/>
        <v>1</v>
      </c>
      <c r="H316">
        <f t="shared" si="17"/>
        <v>0</v>
      </c>
      <c r="I316">
        <f t="shared" si="18"/>
        <v>1</v>
      </c>
      <c r="J316">
        <f t="shared" si="1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D316-9957-421C-A47D-C545DE338F21}">
  <dimension ref="A1:C78"/>
  <sheetViews>
    <sheetView tabSelected="1" topLeftCell="A46" workbookViewId="0">
      <selection activeCell="C62" sqref="C62"/>
    </sheetView>
  </sheetViews>
  <sheetFormatPr defaultRowHeight="15" x14ac:dyDescent="0.25"/>
  <sheetData>
    <row r="1" spans="1:3" x14ac:dyDescent="0.25">
      <c r="A1" t="s">
        <v>87</v>
      </c>
      <c r="B1" t="s">
        <v>154</v>
      </c>
      <c r="C1" t="s">
        <v>155</v>
      </c>
    </row>
    <row r="2" spans="1:3" x14ac:dyDescent="0.25">
      <c r="A2" t="s">
        <v>156</v>
      </c>
      <c r="B2" t="s">
        <v>0</v>
      </c>
      <c r="C2">
        <v>0</v>
      </c>
    </row>
    <row r="3" spans="1:3" x14ac:dyDescent="0.25">
      <c r="A3" t="s">
        <v>135</v>
      </c>
      <c r="B3" t="s">
        <v>1</v>
      </c>
      <c r="C3">
        <v>18689.88</v>
      </c>
    </row>
    <row r="4" spans="1:3" x14ac:dyDescent="0.25">
      <c r="A4" t="s">
        <v>135</v>
      </c>
      <c r="B4" t="s">
        <v>2</v>
      </c>
      <c r="C4">
        <v>14681.88</v>
      </c>
    </row>
    <row r="5" spans="1:3" x14ac:dyDescent="0.25">
      <c r="A5" t="s">
        <v>157</v>
      </c>
      <c r="B5" t="s">
        <v>3</v>
      </c>
      <c r="C5">
        <v>0</v>
      </c>
    </row>
    <row r="6" spans="1:3" x14ac:dyDescent="0.25">
      <c r="A6" t="s">
        <v>136</v>
      </c>
      <c r="B6" t="s">
        <v>4</v>
      </c>
      <c r="C6">
        <v>60237.74</v>
      </c>
    </row>
    <row r="7" spans="1:3" x14ac:dyDescent="0.25">
      <c r="A7" t="s">
        <v>136</v>
      </c>
      <c r="B7" t="s">
        <v>5</v>
      </c>
      <c r="C7">
        <v>3915.45</v>
      </c>
    </row>
    <row r="8" spans="1:3" x14ac:dyDescent="0.25">
      <c r="A8" t="s">
        <v>136</v>
      </c>
      <c r="B8" t="s">
        <v>6</v>
      </c>
      <c r="C8">
        <v>30653.64</v>
      </c>
    </row>
    <row r="9" spans="1:3" x14ac:dyDescent="0.25">
      <c r="A9" t="s">
        <v>158</v>
      </c>
      <c r="B9" t="s">
        <v>7</v>
      </c>
      <c r="C9">
        <v>8193.36</v>
      </c>
    </row>
    <row r="10" spans="1:3" x14ac:dyDescent="0.25">
      <c r="A10" t="s">
        <v>158</v>
      </c>
      <c r="B10" t="s">
        <v>8</v>
      </c>
      <c r="C10">
        <v>3340.11</v>
      </c>
    </row>
    <row r="11" spans="1:3" x14ac:dyDescent="0.25">
      <c r="A11" t="s">
        <v>159</v>
      </c>
      <c r="B11" t="s">
        <v>9</v>
      </c>
      <c r="C11">
        <v>0</v>
      </c>
    </row>
    <row r="12" spans="1:3" x14ac:dyDescent="0.25">
      <c r="A12" t="s">
        <v>160</v>
      </c>
      <c r="B12" t="s">
        <v>10</v>
      </c>
      <c r="C12">
        <v>1007.61</v>
      </c>
    </row>
    <row r="13" spans="1:3" x14ac:dyDescent="0.25">
      <c r="A13" t="s">
        <v>137</v>
      </c>
      <c r="B13" t="s">
        <v>11</v>
      </c>
      <c r="C13">
        <v>15991.06</v>
      </c>
    </row>
    <row r="14" spans="1:3" x14ac:dyDescent="0.25">
      <c r="A14" t="s">
        <v>137</v>
      </c>
      <c r="B14" t="s">
        <v>12</v>
      </c>
      <c r="C14">
        <v>4973.79</v>
      </c>
    </row>
    <row r="15" spans="1:3" x14ac:dyDescent="0.25">
      <c r="A15" t="s">
        <v>138</v>
      </c>
      <c r="B15" t="s">
        <v>13</v>
      </c>
      <c r="C15">
        <v>314226.78000000003</v>
      </c>
    </row>
    <row r="16" spans="1:3" x14ac:dyDescent="0.25">
      <c r="A16" t="s">
        <v>138</v>
      </c>
      <c r="B16" t="s">
        <v>15</v>
      </c>
      <c r="C16">
        <v>0</v>
      </c>
    </row>
    <row r="17" spans="1:3" x14ac:dyDescent="0.25">
      <c r="A17" t="s">
        <v>138</v>
      </c>
      <c r="B17" t="s">
        <v>16</v>
      </c>
      <c r="C17">
        <v>0</v>
      </c>
    </row>
    <row r="18" spans="1:3" x14ac:dyDescent="0.25">
      <c r="A18" t="s">
        <v>138</v>
      </c>
      <c r="B18" t="s">
        <v>17</v>
      </c>
      <c r="C18">
        <v>154627.63</v>
      </c>
    </row>
    <row r="19" spans="1:3" x14ac:dyDescent="0.25">
      <c r="A19" t="s">
        <v>139</v>
      </c>
      <c r="B19" t="s">
        <v>18</v>
      </c>
      <c r="C19">
        <v>38899.279999999999</v>
      </c>
    </row>
    <row r="20" spans="1:3" x14ac:dyDescent="0.25">
      <c r="A20" t="s">
        <v>139</v>
      </c>
      <c r="B20" t="s">
        <v>19</v>
      </c>
      <c r="C20">
        <v>1634.77</v>
      </c>
    </row>
    <row r="21" spans="1:3" x14ac:dyDescent="0.25">
      <c r="A21" t="s">
        <v>161</v>
      </c>
      <c r="B21" t="s">
        <v>20</v>
      </c>
      <c r="C21">
        <v>1358.03</v>
      </c>
    </row>
    <row r="22" spans="1:3" x14ac:dyDescent="0.25">
      <c r="A22" t="s">
        <v>161</v>
      </c>
      <c r="B22" t="s">
        <v>21</v>
      </c>
      <c r="C22">
        <v>295.2</v>
      </c>
    </row>
    <row r="23" spans="1:3" x14ac:dyDescent="0.25">
      <c r="A23" t="s">
        <v>140</v>
      </c>
      <c r="B23" t="s">
        <v>22</v>
      </c>
      <c r="C23">
        <v>116413.02</v>
      </c>
    </row>
    <row r="24" spans="1:3" x14ac:dyDescent="0.25">
      <c r="A24" t="s">
        <v>140</v>
      </c>
      <c r="B24" t="s">
        <v>23</v>
      </c>
      <c r="C24">
        <v>0</v>
      </c>
    </row>
    <row r="25" spans="1:3" x14ac:dyDescent="0.25">
      <c r="A25" t="s">
        <v>140</v>
      </c>
      <c r="B25" t="s">
        <v>24</v>
      </c>
      <c r="C25">
        <v>70714.38</v>
      </c>
    </row>
    <row r="26" spans="1:3" x14ac:dyDescent="0.25">
      <c r="A26" t="s">
        <v>141</v>
      </c>
      <c r="B26" t="s">
        <v>25</v>
      </c>
      <c r="C26">
        <v>15831.55</v>
      </c>
    </row>
    <row r="27" spans="1:3" x14ac:dyDescent="0.25">
      <c r="A27" t="s">
        <v>141</v>
      </c>
      <c r="B27" t="s">
        <v>26</v>
      </c>
      <c r="C27">
        <v>0</v>
      </c>
    </row>
    <row r="28" spans="1:3" x14ac:dyDescent="0.25">
      <c r="A28" t="s">
        <v>141</v>
      </c>
      <c r="B28" t="s">
        <v>27</v>
      </c>
      <c r="C28">
        <v>2729.58</v>
      </c>
    </row>
    <row r="29" spans="1:3" x14ac:dyDescent="0.25">
      <c r="A29" t="s">
        <v>141</v>
      </c>
      <c r="B29" t="s">
        <v>28</v>
      </c>
      <c r="C29">
        <v>36030.410000000003</v>
      </c>
    </row>
    <row r="30" spans="1:3" x14ac:dyDescent="0.25">
      <c r="A30" t="s">
        <v>141</v>
      </c>
      <c r="B30" t="s">
        <v>29</v>
      </c>
      <c r="C30">
        <v>50054.02</v>
      </c>
    </row>
    <row r="31" spans="1:3" x14ac:dyDescent="0.25">
      <c r="A31" t="s">
        <v>142</v>
      </c>
      <c r="B31" t="s">
        <v>30</v>
      </c>
      <c r="C31">
        <v>93982.03</v>
      </c>
    </row>
    <row r="32" spans="1:3" x14ac:dyDescent="0.25">
      <c r="A32" t="s">
        <v>142</v>
      </c>
      <c r="B32" t="s">
        <v>31</v>
      </c>
      <c r="C32">
        <v>0</v>
      </c>
    </row>
    <row r="33" spans="1:3" x14ac:dyDescent="0.25">
      <c r="A33" t="s">
        <v>142</v>
      </c>
      <c r="B33" t="s">
        <v>32</v>
      </c>
      <c r="C33">
        <v>2999.43</v>
      </c>
    </row>
    <row r="34" spans="1:3" x14ac:dyDescent="0.25">
      <c r="A34" t="s">
        <v>142</v>
      </c>
      <c r="B34" t="s">
        <v>33</v>
      </c>
      <c r="C34">
        <v>2999.43</v>
      </c>
    </row>
    <row r="35" spans="1:3" x14ac:dyDescent="0.25">
      <c r="A35" t="s">
        <v>142</v>
      </c>
      <c r="B35" t="s">
        <v>34</v>
      </c>
      <c r="C35">
        <v>0</v>
      </c>
    </row>
    <row r="36" spans="1:3" x14ac:dyDescent="0.25">
      <c r="A36" t="s">
        <v>142</v>
      </c>
      <c r="B36" t="s">
        <v>35</v>
      </c>
      <c r="C36">
        <v>46146.12</v>
      </c>
    </row>
    <row r="37" spans="1:3" x14ac:dyDescent="0.25">
      <c r="A37" t="s">
        <v>143</v>
      </c>
      <c r="B37" t="s">
        <v>36</v>
      </c>
      <c r="C37">
        <v>17472.78</v>
      </c>
    </row>
    <row r="38" spans="1:3" x14ac:dyDescent="0.25">
      <c r="A38" t="s">
        <v>143</v>
      </c>
      <c r="B38" t="s">
        <v>37</v>
      </c>
      <c r="C38">
        <v>2371.5300000000002</v>
      </c>
    </row>
    <row r="39" spans="1:3" x14ac:dyDescent="0.25">
      <c r="A39" t="s">
        <v>144</v>
      </c>
      <c r="B39" t="s">
        <v>38</v>
      </c>
      <c r="C39">
        <v>6413.47</v>
      </c>
    </row>
    <row r="40" spans="1:3" x14ac:dyDescent="0.25">
      <c r="A40" t="s">
        <v>144</v>
      </c>
      <c r="B40" t="s">
        <v>39</v>
      </c>
      <c r="C40">
        <v>3636.96</v>
      </c>
    </row>
    <row r="41" spans="1:3" x14ac:dyDescent="0.25">
      <c r="A41" t="s">
        <v>145</v>
      </c>
      <c r="B41" t="s">
        <v>40</v>
      </c>
      <c r="C41">
        <v>16895.54</v>
      </c>
    </row>
    <row r="42" spans="1:3" x14ac:dyDescent="0.25">
      <c r="A42" t="s">
        <v>145</v>
      </c>
      <c r="B42" t="s">
        <v>41</v>
      </c>
      <c r="C42">
        <v>11609.97</v>
      </c>
    </row>
    <row r="43" spans="1:3" x14ac:dyDescent="0.25">
      <c r="A43" t="s">
        <v>162</v>
      </c>
      <c r="B43" t="s">
        <v>46</v>
      </c>
      <c r="C43">
        <v>12124.76</v>
      </c>
    </row>
    <row r="44" spans="1:3" x14ac:dyDescent="0.25">
      <c r="A44" t="s">
        <v>162</v>
      </c>
      <c r="B44" t="s">
        <v>47</v>
      </c>
      <c r="C44">
        <v>6921.06</v>
      </c>
    </row>
    <row r="45" spans="1:3" x14ac:dyDescent="0.25">
      <c r="A45" t="s">
        <v>146</v>
      </c>
      <c r="B45" t="s">
        <v>48</v>
      </c>
      <c r="C45">
        <v>59295.37</v>
      </c>
    </row>
    <row r="46" spans="1:3" x14ac:dyDescent="0.25">
      <c r="A46" t="s">
        <v>146</v>
      </c>
      <c r="B46" t="s">
        <v>49</v>
      </c>
      <c r="C46">
        <v>21839.29</v>
      </c>
    </row>
    <row r="47" spans="1:3" x14ac:dyDescent="0.25">
      <c r="A47" t="s">
        <v>147</v>
      </c>
      <c r="B47" t="s">
        <v>50</v>
      </c>
      <c r="C47">
        <v>8429.5300000000007</v>
      </c>
    </row>
    <row r="48" spans="1:3" x14ac:dyDescent="0.25">
      <c r="A48" t="s">
        <v>147</v>
      </c>
      <c r="B48" t="s">
        <v>51</v>
      </c>
      <c r="C48">
        <v>3746.34</v>
      </c>
    </row>
    <row r="49" spans="1:3" x14ac:dyDescent="0.25">
      <c r="A49" t="s">
        <v>148</v>
      </c>
      <c r="B49" t="s">
        <v>52</v>
      </c>
      <c r="C49">
        <v>8249.82</v>
      </c>
    </row>
    <row r="50" spans="1:3" x14ac:dyDescent="0.25">
      <c r="A50" t="s">
        <v>148</v>
      </c>
      <c r="B50" t="s">
        <v>53</v>
      </c>
      <c r="C50">
        <v>0</v>
      </c>
    </row>
    <row r="51" spans="1:3" x14ac:dyDescent="0.25">
      <c r="A51" t="s">
        <v>163</v>
      </c>
      <c r="B51" t="s">
        <v>54</v>
      </c>
      <c r="C51">
        <v>3052.85</v>
      </c>
    </row>
    <row r="52" spans="1:3" x14ac:dyDescent="0.25">
      <c r="A52" t="s">
        <v>163</v>
      </c>
      <c r="B52" t="s">
        <v>55</v>
      </c>
      <c r="C52">
        <v>0</v>
      </c>
    </row>
    <row r="53" spans="1:3" x14ac:dyDescent="0.25">
      <c r="A53" t="s">
        <v>164</v>
      </c>
      <c r="B53" t="s">
        <v>56</v>
      </c>
      <c r="C53">
        <v>0</v>
      </c>
    </row>
    <row r="54" spans="1:3" x14ac:dyDescent="0.25">
      <c r="A54" t="s">
        <v>165</v>
      </c>
      <c r="B54" t="s">
        <v>57</v>
      </c>
      <c r="C54">
        <v>0</v>
      </c>
    </row>
    <row r="55" spans="1:3" x14ac:dyDescent="0.25">
      <c r="A55" t="s">
        <v>166</v>
      </c>
      <c r="B55" t="s">
        <v>58</v>
      </c>
      <c r="C55">
        <v>870</v>
      </c>
    </row>
    <row r="56" spans="1:3" x14ac:dyDescent="0.25">
      <c r="A56" t="s">
        <v>149</v>
      </c>
      <c r="B56" t="s">
        <v>59</v>
      </c>
      <c r="C56">
        <v>92818.05</v>
      </c>
    </row>
    <row r="57" spans="1:3" x14ac:dyDescent="0.25">
      <c r="A57" t="s">
        <v>149</v>
      </c>
      <c r="B57" t="s">
        <v>60</v>
      </c>
      <c r="C57">
        <v>87072.91</v>
      </c>
    </row>
    <row r="58" spans="1:3" x14ac:dyDescent="0.25">
      <c r="A58" t="s">
        <v>150</v>
      </c>
      <c r="B58" t="s">
        <v>62</v>
      </c>
      <c r="C58">
        <v>54587.53</v>
      </c>
    </row>
    <row r="59" spans="1:3" x14ac:dyDescent="0.25">
      <c r="A59" t="s">
        <v>150</v>
      </c>
      <c r="B59" t="s">
        <v>64</v>
      </c>
      <c r="C59">
        <v>0</v>
      </c>
    </row>
    <row r="60" spans="1:3" x14ac:dyDescent="0.25">
      <c r="A60" t="s">
        <v>150</v>
      </c>
      <c r="B60" t="s">
        <v>65</v>
      </c>
      <c r="C60">
        <v>41244.81</v>
      </c>
    </row>
    <row r="61" spans="1:3" x14ac:dyDescent="0.25">
      <c r="A61" t="s">
        <v>150</v>
      </c>
      <c r="B61" t="s">
        <v>66</v>
      </c>
      <c r="C61">
        <v>36391.69</v>
      </c>
    </row>
    <row r="62" spans="1:3" x14ac:dyDescent="0.25">
      <c r="A62" t="s">
        <v>150</v>
      </c>
      <c r="B62" t="s">
        <v>67</v>
      </c>
      <c r="C62">
        <v>0</v>
      </c>
    </row>
    <row r="63" spans="1:3" x14ac:dyDescent="0.25">
      <c r="A63" t="s">
        <v>150</v>
      </c>
      <c r="B63" t="s">
        <v>68</v>
      </c>
      <c r="C63">
        <v>27496.54</v>
      </c>
    </row>
    <row r="64" spans="1:3" x14ac:dyDescent="0.25">
      <c r="A64" t="s">
        <v>151</v>
      </c>
      <c r="B64" t="s">
        <v>69</v>
      </c>
      <c r="C64">
        <v>7639.42</v>
      </c>
    </row>
    <row r="65" spans="1:3" x14ac:dyDescent="0.25">
      <c r="A65" t="s">
        <v>151</v>
      </c>
      <c r="B65" t="s">
        <v>70</v>
      </c>
      <c r="C65">
        <v>1304.46</v>
      </c>
    </row>
    <row r="66" spans="1:3" x14ac:dyDescent="0.25">
      <c r="A66" t="s">
        <v>167</v>
      </c>
      <c r="B66" t="s">
        <v>71</v>
      </c>
      <c r="C66">
        <v>23917.65</v>
      </c>
    </row>
    <row r="67" spans="1:3" x14ac:dyDescent="0.25">
      <c r="A67" t="s">
        <v>167</v>
      </c>
      <c r="B67" t="s">
        <v>72</v>
      </c>
      <c r="C67">
        <v>13914.7</v>
      </c>
    </row>
    <row r="68" spans="1:3" x14ac:dyDescent="0.25">
      <c r="A68" t="s">
        <v>168</v>
      </c>
      <c r="B68" t="s">
        <v>73</v>
      </c>
      <c r="C68">
        <v>0</v>
      </c>
    </row>
    <row r="69" spans="1:3" x14ac:dyDescent="0.25">
      <c r="A69" t="s">
        <v>169</v>
      </c>
      <c r="B69" t="s">
        <v>74</v>
      </c>
      <c r="C69">
        <v>41406.620000000003</v>
      </c>
    </row>
    <row r="70" spans="1:3" x14ac:dyDescent="0.25">
      <c r="A70" t="s">
        <v>169</v>
      </c>
      <c r="B70" t="s">
        <v>75</v>
      </c>
      <c r="C70">
        <v>29329.040000000001</v>
      </c>
    </row>
    <row r="71" spans="1:3" x14ac:dyDescent="0.25">
      <c r="A71" t="s">
        <v>170</v>
      </c>
      <c r="B71" t="s">
        <v>76</v>
      </c>
      <c r="C71">
        <v>3286.03</v>
      </c>
    </row>
    <row r="72" spans="1:3" x14ac:dyDescent="0.25">
      <c r="A72" t="s">
        <v>170</v>
      </c>
      <c r="B72" t="s">
        <v>77</v>
      </c>
      <c r="C72">
        <v>1439.23</v>
      </c>
    </row>
    <row r="73" spans="1:3" x14ac:dyDescent="0.25">
      <c r="A73" t="s">
        <v>152</v>
      </c>
      <c r="B73" t="s">
        <v>78</v>
      </c>
      <c r="C73">
        <v>2224.0300000000002</v>
      </c>
    </row>
    <row r="74" spans="1:3" x14ac:dyDescent="0.25">
      <c r="A74" t="s">
        <v>152</v>
      </c>
      <c r="B74" t="s">
        <v>79</v>
      </c>
      <c r="C74">
        <v>599.62</v>
      </c>
    </row>
    <row r="75" spans="1:3" x14ac:dyDescent="0.25">
      <c r="A75" t="s">
        <v>152</v>
      </c>
      <c r="B75" t="s">
        <v>80</v>
      </c>
      <c r="C75">
        <v>4448.0600000000004</v>
      </c>
    </row>
    <row r="76" spans="1:3" x14ac:dyDescent="0.25">
      <c r="A76" t="s">
        <v>152</v>
      </c>
      <c r="B76" t="s">
        <v>81</v>
      </c>
      <c r="C76">
        <v>1199.24</v>
      </c>
    </row>
    <row r="77" spans="1:3" x14ac:dyDescent="0.25">
      <c r="A77" t="s">
        <v>171</v>
      </c>
      <c r="B77" t="s">
        <v>82</v>
      </c>
      <c r="C77">
        <v>63577.14</v>
      </c>
    </row>
    <row r="78" spans="1:3" x14ac:dyDescent="0.25">
      <c r="A78" t="s">
        <v>171</v>
      </c>
      <c r="B78" t="s">
        <v>84</v>
      </c>
      <c r="C78">
        <v>63577.14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Nodes</vt:lpstr>
      <vt:lpstr>nodal_split_meta_data</vt:lpstr>
      <vt:lpstr>Data Collection</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Powell</dc:creator>
  <cp:lastModifiedBy>Dante Powell</cp:lastModifiedBy>
  <dcterms:created xsi:type="dcterms:W3CDTF">2025-07-22T12:01:26Z</dcterms:created>
  <dcterms:modified xsi:type="dcterms:W3CDTF">2025-08-14T09:33:57Z</dcterms:modified>
</cp:coreProperties>
</file>