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QA\HOME WORK &amp; PRACTICE\HW - 01 (Test case writing)\Aleshamart\"/>
    </mc:Choice>
  </mc:AlternateContent>
  <xr:revisionPtr revIDLastSave="0" documentId="13_ncr:1_{3C66180D-66D7-4C4C-8BFB-5695A888D040}" xr6:coauthVersionLast="36" xr6:coauthVersionMax="36" xr10:uidLastSave="{00000000-0000-0000-0000-000000000000}"/>
  <bookViews>
    <workbookView xWindow="1860" yWindow="0" windowWidth="16380" windowHeight="8190" tabRatio="500" firstSheet="1" activeTab="2" xr2:uid="{00000000-000D-0000-FFFF-FFFF00000000}"/>
  </bookViews>
  <sheets>
    <sheet name="Test_Case_AM" sheetId="1" r:id="rId1"/>
    <sheet name="TC_Report_AM" sheetId="2" r:id="rId2"/>
    <sheet name="Test_Metrics" sheetId="3" r:id="rId3"/>
    <sheet name="Mind_Map" sheetId="4" r:id="rId4"/>
    <sheet name="Bug_Report" sheetId="5" r:id="rId5"/>
  </sheets>
  <calcPr calcId="18102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K13" i="2" l="1"/>
  <c r="J13" i="2"/>
  <c r="I13" i="2"/>
  <c r="E13" i="2"/>
  <c r="E14" i="2" s="1"/>
  <c r="J9" i="2"/>
  <c r="B9" i="1"/>
  <c r="G13" i="2" s="1"/>
  <c r="G14" i="2" s="1"/>
  <c r="B8" i="1"/>
  <c r="D22" i="3" s="1"/>
  <c r="B7" i="1"/>
  <c r="D19" i="3" s="1"/>
  <c r="B6" i="1"/>
  <c r="D13" i="2" s="1"/>
  <c r="D14" i="2" s="1"/>
  <c r="B5" i="1"/>
  <c r="D18" i="3" s="1"/>
  <c r="F13" i="2" l="1"/>
  <c r="F14" i="2" s="1"/>
  <c r="D20" i="3"/>
  <c r="C13" i="2"/>
  <c r="C14" i="2" s="1"/>
  <c r="D21" i="3"/>
</calcChain>
</file>

<file path=xl/sharedStrings.xml><?xml version="1.0" encoding="utf-8"?>
<sst xmlns="http://schemas.openxmlformats.org/spreadsheetml/2006/main" count="386" uniqueCount="251">
  <si>
    <t xml:space="preserve">Test Case </t>
  </si>
  <si>
    <t>Project Name</t>
  </si>
  <si>
    <t>Aleshamart official website</t>
  </si>
  <si>
    <t>Executed By</t>
  </si>
  <si>
    <t>Shuvo Karmakar</t>
  </si>
  <si>
    <t>Execution Date</t>
  </si>
  <si>
    <t>14.09.2022</t>
  </si>
  <si>
    <t>PASS</t>
  </si>
  <si>
    <t>FAIL</t>
  </si>
  <si>
    <t>NOT EXECUTED</t>
  </si>
  <si>
    <t>OUT OF SCOPE</t>
  </si>
  <si>
    <t>TOTAL</t>
  </si>
  <si>
    <t>#SL</t>
  </si>
  <si>
    <t>Module</t>
  </si>
  <si>
    <t xml:space="preserve">Features </t>
  </si>
  <si>
    <t>Types of Test case</t>
  </si>
  <si>
    <t>Test cases</t>
  </si>
  <si>
    <t>Test Data</t>
  </si>
  <si>
    <t>Expected Result</t>
  </si>
  <si>
    <t>Actual Result</t>
  </si>
  <si>
    <t>Reproducing Steps</t>
  </si>
  <si>
    <t xml:space="preserve">Bug Screen Shot </t>
  </si>
  <si>
    <t>Developer Comments</t>
  </si>
  <si>
    <t>Final Status</t>
  </si>
  <si>
    <t xml:space="preserve">Severity </t>
  </si>
  <si>
    <t>Improvement Scope  (If any)</t>
  </si>
  <si>
    <t>TC_01</t>
  </si>
  <si>
    <t>User Management</t>
  </si>
  <si>
    <t>Sign Up</t>
  </si>
  <si>
    <t>Non-functional Testing</t>
  </si>
  <si>
    <t>Enter the URL of martingale website</t>
  </si>
  <si>
    <t>https://aleshamart.com/</t>
  </si>
  <si>
    <t>Aleshamart official website home page should be displayed</t>
  </si>
  <si>
    <t xml:space="preserve">Same as expected </t>
  </si>
  <si>
    <t>TC_02</t>
  </si>
  <si>
    <t>Click on the sign up button</t>
  </si>
  <si>
    <t>N/A</t>
  </si>
  <si>
    <t>Sign up pop-up window form should be displayed</t>
  </si>
  <si>
    <t>TC_03</t>
  </si>
  <si>
    <t>Functional Testing</t>
  </si>
  <si>
    <t>Verify blank input submission</t>
  </si>
  <si>
    <t>Click sign-up button without fill up any field</t>
  </si>
  <si>
    <t xml:space="preserve">Should not allow blank field and show required error message </t>
  </si>
  <si>
    <t>TC_04</t>
  </si>
  <si>
    <t>Usability Testing</t>
  </si>
  <si>
    <t>Verify Navigation's</t>
  </si>
  <si>
    <t>Tab, enter , upper , lower, etc</t>
  </si>
  <si>
    <t>Should be work all navigations.</t>
  </si>
  <si>
    <t>TC_05</t>
  </si>
  <si>
    <t>Positive Testing</t>
  </si>
  <si>
    <t>Verify name with valid input</t>
  </si>
  <si>
    <r>
      <rPr>
        <sz val="10"/>
        <color rgb="FF000000"/>
        <rFont val="Verdana"/>
        <charset val="1"/>
      </rPr>
      <t>Should be accepted</t>
    </r>
    <r>
      <rPr>
        <sz val="10"/>
        <color rgb="FF000000"/>
        <rFont val="Arial"/>
        <family val="2"/>
        <charset val="1"/>
      </rPr>
      <t xml:space="preserve"> </t>
    </r>
  </si>
  <si>
    <t>TC_06</t>
  </si>
  <si>
    <t>Negative Test</t>
  </si>
  <si>
    <t>Verify name with invalid input</t>
  </si>
  <si>
    <t>Abc1234, 1234, @#$$</t>
  </si>
  <si>
    <r>
      <rPr>
        <sz val="10"/>
        <color rgb="FF000000"/>
        <rFont val="Verdana"/>
        <charset val="1"/>
      </rPr>
      <t xml:space="preserve">Should not allow special character or numerical values , </t>
    </r>
    <r>
      <rPr>
        <sz val="10"/>
        <color rgb="FF000000"/>
        <rFont val="Arial"/>
        <family val="2"/>
        <charset val="1"/>
      </rPr>
      <t xml:space="preserve">Only alphabets are allowed and </t>
    </r>
  </si>
  <si>
    <t>Allow special character are numerical value</t>
  </si>
  <si>
    <t>1. Enter the alishamart official website.
2. Click on the sign-up button.
3. Fill up the name field with special character or numerical values then submit.</t>
  </si>
  <si>
    <t>https://prnt.sc/f0SgRMMBfmMh</t>
  </si>
  <si>
    <t>Low</t>
  </si>
  <si>
    <t>TC_07</t>
  </si>
  <si>
    <t xml:space="preserve">Verify email with valid input </t>
  </si>
  <si>
    <r>
      <rPr>
        <sz val="10"/>
        <color rgb="FF0000FF"/>
        <rFont val="Arial"/>
        <family val="2"/>
        <charset val="1"/>
      </rPr>
      <t>shuvokarmakar277@gmail.com</t>
    </r>
    <r>
      <rPr>
        <sz val="10"/>
        <rFont val="Arial"/>
        <family val="2"/>
        <charset val="1"/>
      </rPr>
      <t>,</t>
    </r>
    <r>
      <rPr>
        <sz val="10"/>
        <color rgb="FF0000FF"/>
        <rFont val="Arial"/>
        <family val="2"/>
        <charset val="1"/>
      </rPr>
      <t>shuvoiya27@gmail.com</t>
    </r>
  </si>
  <si>
    <t>TC_08</t>
  </si>
  <si>
    <t xml:space="preserve">Verify email invalid input </t>
  </si>
  <si>
    <r>
      <rPr>
        <sz val="10"/>
        <color rgb="FF0000FF"/>
        <rFont val="Arial"/>
        <family val="2"/>
        <charset val="1"/>
      </rPr>
      <t>gsgsg@nhhs</t>
    </r>
    <r>
      <rPr>
        <sz val="10"/>
        <rFont val="Arial"/>
        <family val="2"/>
        <charset val="1"/>
      </rPr>
      <t xml:space="preserve"> </t>
    </r>
    <r>
      <rPr>
        <sz val="10"/>
        <color rgb="FF0000FF"/>
        <rFont val="Arial"/>
        <family val="2"/>
        <charset val="1"/>
      </rPr>
      <t>@124.com</t>
    </r>
  </si>
  <si>
    <t>Should not allow invalid email or invalid email format</t>
  </si>
  <si>
    <t>TC_09</t>
  </si>
  <si>
    <t>Verify phone with valid input</t>
  </si>
  <si>
    <t>01670864622, 01303205733</t>
  </si>
  <si>
    <t xml:space="preserve">Should be accepted </t>
  </si>
  <si>
    <t>should be used country code drop-down menu before phone number</t>
  </si>
  <si>
    <t>TC_10</t>
  </si>
  <si>
    <t>Verify phone with invalid input</t>
  </si>
  <si>
    <t>123456, 1234sjsksks</t>
  </si>
  <si>
    <t xml:space="preserve">Should not allow invalid phone number or any alphabets and special character </t>
  </si>
  <si>
    <t xml:space="preserve">Allow invalid phone number or any alphabets and special character </t>
  </si>
  <si>
    <t>1. Enter the alishamart official website.
2. Click on the sign-up button.
3. Fill up the phone field with invalid phone number or any alphabets and special character s then submit.</t>
  </si>
  <si>
    <t>https://prnt.sc/0V6yBfcgcrfL</t>
  </si>
  <si>
    <t>High</t>
  </si>
  <si>
    <t>TC_11</t>
  </si>
  <si>
    <t>Verify password input</t>
  </si>
  <si>
    <t>123456, abcdef</t>
  </si>
  <si>
    <r>
      <rPr>
        <sz val="10"/>
        <color rgb="FF000000"/>
        <rFont val="Verdana"/>
        <charset val="1"/>
      </rPr>
      <t>Should not allow less than 6 characters. If enter less then 6 character then d</t>
    </r>
    <r>
      <rPr>
        <sz val="10"/>
        <color rgb="FF000000"/>
        <rFont val="Arial"/>
        <family val="2"/>
        <charset val="1"/>
      </rPr>
      <t>isplay error message.</t>
    </r>
  </si>
  <si>
    <r>
      <rPr>
        <sz val="10"/>
        <rFont val="Arial"/>
        <family val="2"/>
        <charset val="1"/>
      </rPr>
      <t xml:space="preserve">There is no upper boundary limit, only a lower boundary limit is used. Should use a precondition “password must be combined with upper value, lower value, numerical value and special character Should use </t>
    </r>
    <r>
      <rPr>
        <sz val="11"/>
        <color rgb="FF000000"/>
        <rFont val="Calibri"/>
        <charset val="1"/>
      </rPr>
      <t>"Peak" button also</t>
    </r>
    <r>
      <rPr>
        <sz val="10"/>
        <rFont val="Arial"/>
        <family val="2"/>
        <charset val="1"/>
      </rPr>
      <t>.</t>
    </r>
  </si>
  <si>
    <t>TC_12</t>
  </si>
  <si>
    <t>Verify Re-Type Password input check</t>
  </si>
  <si>
    <t>Password : 123456
Re-type Password : 123456</t>
  </si>
  <si>
    <t>Password should be matched with password field.</t>
  </si>
  <si>
    <r>
      <rPr>
        <sz val="10"/>
        <rFont val="Arial"/>
        <family val="2"/>
        <charset val="1"/>
      </rPr>
      <t xml:space="preserve">Should use </t>
    </r>
    <r>
      <rPr>
        <sz val="11"/>
        <color rgb="FF000000"/>
        <rFont val="Calibri"/>
        <charset val="1"/>
      </rPr>
      <t>"Peak" button</t>
    </r>
  </si>
  <si>
    <t>TC_13</t>
  </si>
  <si>
    <t>Verify password &amp; re-type password match or not</t>
  </si>
  <si>
    <t>Password : 123456
Re-type Password : 123456789</t>
  </si>
  <si>
    <t>Should be display error message if password do not matched.</t>
  </si>
  <si>
    <t>Do not show any error message.</t>
  </si>
  <si>
    <t>1. Enter the alishamart official website.
2. Click on the sign-up button.
3. Fill up the password &amp; re-type password field with different value  then submit.</t>
  </si>
  <si>
    <t>https://prnt.sc/CTgZFOhWpIdd</t>
  </si>
  <si>
    <t>TC_14</t>
  </si>
  <si>
    <t>Boundary Value Testing</t>
  </si>
  <si>
    <t xml:space="preserve">Verify boundary limit of password  </t>
  </si>
  <si>
    <t>123456789asdfghjklsdfghjkdfghjkldfghjklfghjkldfghjkfghjklfghjkfghjkfghjk</t>
  </si>
  <si>
    <r>
      <rPr>
        <sz val="10"/>
        <color rgb="FF000000"/>
        <rFont val="Verdana"/>
        <charset val="1"/>
      </rPr>
      <t>Should not allow less than 6 and more than 20 characters. If enter less than 6 or more than 20 character then d</t>
    </r>
    <r>
      <rPr>
        <sz val="10"/>
        <color rgb="FF000000"/>
        <rFont val="Arial"/>
        <family val="2"/>
        <charset val="1"/>
      </rPr>
      <t>isplay error message.</t>
    </r>
  </si>
  <si>
    <t>Do not show any error message when enter more than 20 character</t>
  </si>
  <si>
    <t>1. Enter the alishamart official website.
2. Click on the sign-up button.
3. Fill up the password field with more than 20 character  then submit.</t>
  </si>
  <si>
    <t>https://prnt.sc/Ve85E-IdpV30</t>
  </si>
  <si>
    <t>Medium</t>
  </si>
  <si>
    <t xml:space="preserve">There is no upper boundary limit, only lower boundary limit is used. </t>
  </si>
  <si>
    <t>TC_15</t>
  </si>
  <si>
    <t>Verify gender ratio button</t>
  </si>
  <si>
    <t>Male, Female</t>
  </si>
  <si>
    <t xml:space="preserve">Should  be accepted </t>
  </si>
  <si>
    <t>should add others option</t>
  </si>
  <si>
    <t>TC_16</t>
  </si>
  <si>
    <t>Verify captcha input</t>
  </si>
  <si>
    <t>Captcha should be matched. Otherwise display error message “ Invalid Captcha “</t>
  </si>
  <si>
    <t>TC_17</t>
  </si>
  <si>
    <t>Verify term &amp; conditions checkbox</t>
  </si>
  <si>
    <t>Should not allow user to Sign up unless checkbox is enabled and sign up button disabled.</t>
  </si>
  <si>
    <t>Allow users to Sign-up</t>
  </si>
  <si>
    <t xml:space="preserve">1. Enter the alishamart official website.
2. Click on the sign-up button.
3. Fill up the sign-up form except Term &amp; conditions checkbox  then click submit button. </t>
  </si>
  <si>
    <t>https://prnt.sc/auZexaV0wfhr</t>
  </si>
  <si>
    <t>Checkbox must be unchecked unless user checked manually</t>
  </si>
  <si>
    <t>TC_18</t>
  </si>
  <si>
    <t>Try Sign Up with valid credentials and Terms and Conditons button</t>
  </si>
  <si>
    <t>Should allow user to Sign Up</t>
  </si>
  <si>
    <t>TC_19</t>
  </si>
  <si>
    <t>Verify sign-up button</t>
  </si>
  <si>
    <t>Number verification page should be displayed</t>
  </si>
  <si>
    <t>TC_20</t>
  </si>
  <si>
    <t>OTP sent verification</t>
  </si>
  <si>
    <t>Sent a verification code on your phone</t>
  </si>
  <si>
    <t>Do not get any verification code.</t>
  </si>
  <si>
    <t xml:space="preserve">1. Enter the alishamart official website.
2. Click on the sign-up button.
3. Fill up the sign-up form with valid info then click submit button. </t>
  </si>
  <si>
    <t>Should use time limitation on OTP</t>
  </si>
  <si>
    <t>TC_21</t>
  </si>
  <si>
    <t>Re-send OTP verification</t>
  </si>
  <si>
    <t>Again sent different verification code on your phone</t>
  </si>
  <si>
    <t>1. Enter the alishamart official website.
2. Click on the sign-up button.
3. Fill up the sign-up form with valid info and click submit button then click on re-send OTP button.</t>
  </si>
  <si>
    <t>Should enable resent button when the previous OTP time was expired</t>
  </si>
  <si>
    <t>TC_22</t>
  </si>
  <si>
    <t>OTP correct or not verification</t>
  </si>
  <si>
    <t xml:space="preserve">If verification code is correct then logged in. </t>
  </si>
  <si>
    <t xml:space="preserve">Do not get any verification code to verify </t>
  </si>
  <si>
    <t>TC_23</t>
  </si>
  <si>
    <t>Sign In</t>
  </si>
  <si>
    <t>Verify Sign in with correct email and password</t>
  </si>
  <si>
    <t>shuvoiya27@gmail.com,123456789, 123456</t>
  </si>
  <si>
    <t>Should be logged in</t>
  </si>
  <si>
    <t>Should use remember me checkbox</t>
  </si>
  <si>
    <t>TC_24</t>
  </si>
  <si>
    <t>Verify Sign in with correct email and incorrect password</t>
  </si>
  <si>
    <t>shuvoiya27@gmail.com,987654321, hjbdsfjkfjdgjkgjglj</t>
  </si>
  <si>
    <t>Should not logged in also display a error message</t>
  </si>
  <si>
    <t>TC_25</t>
  </si>
  <si>
    <t>Verify Sign in with incorrect email and password</t>
  </si>
  <si>
    <t>ksksk@lkhd.com, 123456789</t>
  </si>
  <si>
    <t>TC_26</t>
  </si>
  <si>
    <t>Verify forget password button with registered email address</t>
  </si>
  <si>
    <t>shuvoiya27@gmail.com</t>
  </si>
  <si>
    <t>Get a recovery code on your email</t>
  </si>
  <si>
    <t>Do not get any recovery code</t>
  </si>
  <si>
    <t>1. Enter the alishamart official website.
2. Click on the sign in button.
3. Click on the forget password button.               4. Enter a registered email address then submit</t>
  </si>
  <si>
    <t>TC_27</t>
  </si>
  <si>
    <t>Verify forget password button with unregistered or invalid email address</t>
  </si>
  <si>
    <t>svfsdhgd@g.com</t>
  </si>
  <si>
    <t>Display a error message</t>
  </si>
  <si>
    <t>TC_28</t>
  </si>
  <si>
    <t>Verify Sign In with mobile button with invalid number</t>
  </si>
  <si>
    <t>TC_29</t>
  </si>
  <si>
    <t>Verify Sign In with mobile button with valid number</t>
  </si>
  <si>
    <t>Do not sent any verification code and page was loading</t>
  </si>
  <si>
    <t>1. Enter the alishamart official website.
2. Click on the sign in button.
3. Click on the sign in with mobile button.                4. Enter a valid mobile number then submit</t>
  </si>
  <si>
    <t>TC_30</t>
  </si>
  <si>
    <t>Verify Sign In with google button</t>
  </si>
  <si>
    <t>Should add some term &amp; conditions</t>
  </si>
  <si>
    <t>TC_31</t>
  </si>
  <si>
    <t>Verify Sign In with facebook button</t>
  </si>
  <si>
    <t>TC_32</t>
  </si>
  <si>
    <t>Browser Compatibility</t>
  </si>
  <si>
    <t>Browser Compatibility Testing</t>
  </si>
  <si>
    <t>Click browser compatibility</t>
  </si>
  <si>
    <t>Google Chrome</t>
  </si>
  <si>
    <t xml:space="preserve">Run properly </t>
  </si>
  <si>
    <t>TC_33</t>
  </si>
  <si>
    <t xml:space="preserve">Microsoft Edge </t>
  </si>
  <si>
    <t>TC_34</t>
  </si>
  <si>
    <t>Mozilla Firefox</t>
  </si>
  <si>
    <t>Test Case Report</t>
  </si>
  <si>
    <t xml:space="preserve">Project Name </t>
  </si>
  <si>
    <t xml:space="preserve"> Aleshamart official website</t>
  </si>
  <si>
    <t xml:space="preserve">Module Name </t>
  </si>
  <si>
    <t xml:space="preserve"> Sign Up and Log In</t>
  </si>
  <si>
    <t>Test Case Version</t>
  </si>
  <si>
    <t xml:space="preserve"> N/A</t>
  </si>
  <si>
    <t>Created By</t>
  </si>
  <si>
    <t xml:space="preserve"> Shuvo Karmakar</t>
  </si>
  <si>
    <t>New features</t>
  </si>
  <si>
    <t>Reviewed By</t>
  </si>
  <si>
    <t>Improvement scope</t>
  </si>
  <si>
    <t>TEST EXECUTION REPORT</t>
  </si>
  <si>
    <t>SEVERITY REPORT</t>
  </si>
  <si>
    <t xml:space="preserve">TEST CASE </t>
  </si>
  <si>
    <t>TOTAL TEST CASE</t>
  </si>
  <si>
    <t>HIGH</t>
  </si>
  <si>
    <t>MEDIUM</t>
  </si>
  <si>
    <t>LOW</t>
  </si>
  <si>
    <t xml:space="preserve">Grand Total  </t>
  </si>
  <si>
    <t>Test Metrics</t>
  </si>
  <si>
    <t>Metrics</t>
  </si>
  <si>
    <t>Formulas</t>
  </si>
  <si>
    <t>Percentage of test cases Executed</t>
  </si>
  <si>
    <t>(Total number of test cases executed / Total No. of Test cases written ) * 100</t>
  </si>
  <si>
    <t>Percentage of test cases Not Executed</t>
  </si>
  <si>
    <t>(Total number of test cases NOT executed / Total No. of Test cases written) * 100</t>
  </si>
  <si>
    <t>Percentage of Test Cases Passed</t>
  </si>
  <si>
    <t>(Total number of  test cases Passed /Total Test cases executed) * 100</t>
  </si>
  <si>
    <t>Percentage of Test Cases Failed</t>
  </si>
  <si>
    <t>(Total number of  test cases failed / Total Test cases executed) * 100</t>
  </si>
  <si>
    <t>Percentage of Test cases Blocked</t>
  </si>
  <si>
    <t>(Total number of  test cases blocked / Total Test cases executed ) * 100</t>
  </si>
  <si>
    <t>Defect Density</t>
  </si>
  <si>
    <t>(No. of Defects found / Size(No. Of Requirements)</t>
  </si>
  <si>
    <t>Defect Removal Efficiency (DRE)</t>
  </si>
  <si>
    <t>(Fixed defects / (Fixed defects + Missed defects)) * 100</t>
  </si>
  <si>
    <t>Defect leakage</t>
  </si>
  <si>
    <t>(No. of Defects found in UAT / No. of Defects found in QA testing) * 100</t>
  </si>
  <si>
    <t>Defect Rejection Ratio</t>
  </si>
  <si>
    <t>(No. of defects rejected/ total No. of defects raised) * 100</t>
  </si>
  <si>
    <t>Defect Age</t>
  </si>
  <si>
    <t>Fixed date + Reported date</t>
  </si>
  <si>
    <t>Customer Satisfaction</t>
  </si>
  <si>
    <t>No. of complaints  per Period of Time</t>
  </si>
  <si>
    <t xml:space="preserve"> </t>
  </si>
  <si>
    <t>Testing Execution Progress</t>
  </si>
  <si>
    <t>Results (%)</t>
  </si>
  <si>
    <t>Test cases Executed</t>
  </si>
  <si>
    <t>Test cases Not Executed</t>
  </si>
  <si>
    <t>Test cases Passed</t>
  </si>
  <si>
    <t>Test cases Failed</t>
  </si>
  <si>
    <t>Test cases Blocked</t>
  </si>
  <si>
    <t>Mind Map</t>
  </si>
  <si>
    <t>Bug Report</t>
  </si>
  <si>
    <t>TC ID</t>
  </si>
  <si>
    <t>Issue</t>
  </si>
  <si>
    <t>Env</t>
  </si>
  <si>
    <t>Severity</t>
  </si>
  <si>
    <t>Screenshot</t>
  </si>
  <si>
    <t>Responsible QA</t>
  </si>
  <si>
    <t>Take special character on name text box</t>
  </si>
  <si>
    <t>Invalid phone number format accepting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</si>
</sst>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%"/>
    <numFmt numFmtId="165" formatCode="#"/>
  </numFmts>
  <fonts count="24" x14ac:knownFonts="1">
    <font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FFFF00"/>
      <name val="Arial"/>
      <family val="2"/>
      <charset val="1"/>
    </font>
    <font>
      <sz val="10"/>
      <color rgb="FF000000"/>
      <name val="Verdana"/>
      <charset val="1"/>
    </font>
    <font>
      <b/>
      <sz val="10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name val="Verdana"/>
      <charset val="1"/>
    </font>
    <font>
      <b/>
      <sz val="11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000000"/>
      <name val="Arial"/>
      <family val="2"/>
      <charset val="1"/>
    </font>
    <font>
      <u/>
      <sz val="10"/>
      <color rgb="FF0563C1"/>
      <name val="Arial"/>
      <family val="2"/>
      <charset val="1"/>
    </font>
    <font>
      <sz val="11"/>
      <color rgb="FF000000"/>
      <name val="Calibri"/>
      <charset val="1"/>
    </font>
    <font>
      <sz val="11"/>
      <color rgb="FF000000"/>
      <name val="Arial"/>
      <family val="2"/>
      <charset val="1"/>
    </font>
    <font>
      <b/>
      <sz val="24"/>
      <color rgb="FF000000"/>
      <name val="Calibri"/>
      <charset val="1"/>
    </font>
    <font>
      <b/>
      <sz val="11"/>
      <name val="Calibri"/>
      <charset val="1"/>
    </font>
    <font>
      <b/>
      <sz val="11"/>
      <name val="Calibri"/>
      <family val="2"/>
      <charset val="1"/>
    </font>
    <font>
      <b/>
      <sz val="12"/>
      <name val="Arial"/>
      <family val="2"/>
      <charset val="1"/>
    </font>
    <font>
      <b/>
      <sz val="12"/>
      <name val="Calibri"/>
      <charset val="1"/>
    </font>
    <font>
      <sz val="11"/>
      <name val="Calibri"/>
      <charset val="1"/>
    </font>
    <font>
      <b/>
      <sz val="14"/>
      <name val="Calibri"/>
      <charset val="1"/>
    </font>
    <font>
      <b/>
      <sz val="14"/>
      <name val="Arial"/>
      <family val="2"/>
      <charset val="1"/>
    </font>
    <font>
      <u/>
      <sz val="10"/>
      <color rgb="FF0563C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AFD095"/>
        <bgColor rgb="FFA9D18E"/>
      </patternFill>
    </fill>
    <fill>
      <patternFill patternType="solid">
        <fgColor rgb="FFFFFF00"/>
        <bgColor rgb="FFFFC000"/>
      </patternFill>
    </fill>
    <fill>
      <patternFill patternType="solid">
        <fgColor rgb="FF3465A4"/>
        <bgColor rgb="FF2B619B"/>
      </patternFill>
    </fill>
    <fill>
      <patternFill patternType="solid">
        <fgColor rgb="FFB4C7DC"/>
        <bgColor rgb="FFA4C2F4"/>
      </patternFill>
    </fill>
    <fill>
      <patternFill patternType="solid">
        <fgColor rgb="FF00A933"/>
        <bgColor rgb="FF006600"/>
      </patternFill>
    </fill>
    <fill>
      <patternFill patternType="solid">
        <fgColor rgb="FFFF0000"/>
        <bgColor rgb="FFF10D0C"/>
      </patternFill>
    </fill>
    <fill>
      <patternFill patternType="solid">
        <fgColor rgb="FFFFBF00"/>
        <bgColor rgb="FFFFC000"/>
      </patternFill>
    </fill>
    <fill>
      <patternFill patternType="solid">
        <fgColor rgb="FFB2B2B2"/>
        <bgColor rgb="FFB3B3B3"/>
      </patternFill>
    </fill>
    <fill>
      <patternFill patternType="solid">
        <fgColor rgb="FFA2F1A1"/>
        <bgColor rgb="FFA9D18E"/>
      </patternFill>
    </fill>
    <fill>
      <patternFill patternType="solid">
        <fgColor rgb="FF2B619B"/>
        <bgColor rgb="FF2A6099"/>
      </patternFill>
    </fill>
    <fill>
      <patternFill patternType="solid">
        <fgColor rgb="FFFFE994"/>
        <bgColor rgb="FFFFFFCC"/>
      </patternFill>
    </fill>
    <fill>
      <patternFill patternType="solid">
        <fgColor rgb="FFF2DBDB"/>
        <bgColor rgb="FFDDDDDD"/>
      </patternFill>
    </fill>
    <fill>
      <patternFill patternType="solid">
        <fgColor rgb="FFB6DDE8"/>
        <bgColor rgb="FFB4C7DC"/>
      </patternFill>
    </fill>
    <fill>
      <patternFill patternType="solid">
        <fgColor rgb="FFA4C2F4"/>
        <bgColor rgb="FFB4C7DC"/>
      </patternFill>
    </fill>
    <fill>
      <patternFill patternType="solid">
        <fgColor rgb="FFD9EAD3"/>
        <bgColor rgb="FFDDDDDD"/>
      </patternFill>
    </fill>
    <fill>
      <patternFill patternType="solid">
        <fgColor rgb="FF999999"/>
        <bgColor rgb="FFA5A5A5"/>
      </patternFill>
    </fill>
    <fill>
      <patternFill patternType="solid">
        <fgColor rgb="FF81D41A"/>
        <bgColor rgb="FFA9D18E"/>
      </patternFill>
    </fill>
    <fill>
      <patternFill patternType="solid">
        <fgColor rgb="FFF10D0C"/>
        <bgColor rgb="FFFF0000"/>
      </patternFill>
    </fill>
    <fill>
      <patternFill patternType="solid">
        <fgColor rgb="FFD8D8D8"/>
        <bgColor rgb="FFD9D9D9"/>
      </patternFill>
    </fill>
    <fill>
      <patternFill patternType="solid">
        <fgColor rgb="FF729FD2"/>
        <bgColor rgb="FF729FCF"/>
      </patternFill>
    </fill>
    <fill>
      <patternFill patternType="solid">
        <fgColor rgb="FF0070C0"/>
        <bgColor rgb="FF0563C1"/>
      </patternFill>
    </fill>
    <fill>
      <patternFill patternType="solid">
        <fgColor rgb="FF729FCF"/>
        <bgColor rgb="FF729FD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2" fillId="0" borderId="0" applyBorder="0" applyProtection="0"/>
    <xf numFmtId="0" fontId="1" fillId="2" borderId="0" applyProtection="0"/>
    <xf numFmtId="0" fontId="1" fillId="3" borderId="0" applyProtection="0"/>
    <xf numFmtId="0" fontId="2" fillId="0" borderId="0" applyBorder="0" applyProtection="0"/>
    <xf numFmtId="1" fontId="3" fillId="0" borderId="0" applyBorder="0" applyProtection="0">
      <alignment horizontal="left" wrapText="1"/>
    </xf>
  </cellStyleXfs>
  <cellXfs count="9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8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4" fillId="6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1" fontId="11" fillId="0" borderId="1" xfId="5" applyFont="1" applyBorder="1" applyAlignment="1" applyProtection="1">
      <alignment horizontal="left" vertical="center" wrapText="1"/>
    </xf>
    <xf numFmtId="0" fontId="12" fillId="0" borderId="1" xfId="1" applyFont="1" applyBorder="1" applyAlignment="1" applyProtection="1">
      <alignment wrapText="1"/>
    </xf>
    <xf numFmtId="0" fontId="10" fillId="0" borderId="1" xfId="0" applyFont="1" applyBorder="1" applyAlignment="1">
      <alignment wrapText="1"/>
    </xf>
    <xf numFmtId="0" fontId="14" fillId="0" borderId="1" xfId="0" applyFont="1" applyBorder="1" applyAlignment="1">
      <alignment vertical="center" wrapText="1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vertic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vertical="center" wrapText="1"/>
    </xf>
    <xf numFmtId="0" fontId="16" fillId="13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left" vertical="center" wrapText="1"/>
    </xf>
    <xf numFmtId="0" fontId="0" fillId="0" borderId="0" xfId="0" applyBorder="1"/>
    <xf numFmtId="0" fontId="4" fillId="0" borderId="0" xfId="0" applyFont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/>
    </xf>
    <xf numFmtId="0" fontId="0" fillId="14" borderId="1" xfId="0" applyFill="1" applyBorder="1"/>
    <xf numFmtId="0" fontId="7" fillId="14" borderId="1" xfId="0" applyFont="1" applyFill="1" applyBorder="1" applyAlignment="1">
      <alignment horizontal="center" vertical="center" wrapText="1"/>
    </xf>
    <xf numFmtId="0" fontId="0" fillId="14" borderId="1" xfId="0" applyFill="1" applyBorder="1" applyAlignment="1">
      <alignment wrapText="1"/>
    </xf>
    <xf numFmtId="0" fontId="19" fillId="15" borderId="1" xfId="0" applyFont="1" applyFill="1" applyBorder="1" applyAlignment="1">
      <alignment horizontal="center" vertical="top" wrapText="1"/>
    </xf>
    <xf numFmtId="0" fontId="19" fillId="15" borderId="1" xfId="0" applyFont="1" applyFill="1" applyBorder="1" applyAlignment="1">
      <alignment horizontal="center" vertical="center" wrapText="1"/>
    </xf>
    <xf numFmtId="0" fontId="20" fillId="16" borderId="1" xfId="0" applyFont="1" applyFill="1" applyBorder="1" applyAlignment="1">
      <alignment vertical="center"/>
    </xf>
    <xf numFmtId="0" fontId="20" fillId="6" borderId="1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0" fillId="8" borderId="1" xfId="0" applyFont="1" applyFill="1" applyBorder="1" applyAlignment="1">
      <alignment horizontal="center" vertical="center"/>
    </xf>
    <xf numFmtId="0" fontId="20" fillId="17" borderId="1" xfId="0" applyFont="1" applyFill="1" applyBorder="1" applyAlignment="1">
      <alignment horizontal="center" vertical="center"/>
    </xf>
    <xf numFmtId="0" fontId="13" fillId="18" borderId="1" xfId="0" applyFont="1" applyFill="1" applyBorder="1" applyAlignment="1">
      <alignment horizontal="center" vertical="center"/>
    </xf>
    <xf numFmtId="0" fontId="7" fillId="19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21" fillId="20" borderId="1" xfId="0" applyFont="1" applyFill="1" applyBorder="1" applyAlignment="1">
      <alignment horizontal="center"/>
    </xf>
    <xf numFmtId="0" fontId="21" fillId="20" borderId="1" xfId="0" applyFont="1" applyFill="1" applyBorder="1" applyAlignment="1">
      <alignment horizontal="center" wrapText="1"/>
    </xf>
    <xf numFmtId="0" fontId="0" fillId="0" borderId="0" xfId="0" applyFont="1" applyAlignment="1">
      <alignment wrapText="1"/>
    </xf>
    <xf numFmtId="164" fontId="0" fillId="0" borderId="0" xfId="0" applyNumberFormat="1"/>
    <xf numFmtId="0" fontId="0" fillId="0" borderId="0" xfId="0" applyAlignment="1">
      <alignment vertical="center"/>
    </xf>
    <xf numFmtId="0" fontId="4" fillId="21" borderId="1" xfId="0" applyFont="1" applyFill="1" applyBorder="1" applyAlignment="1">
      <alignment horizontal="center" vertical="center" wrapText="1"/>
    </xf>
    <xf numFmtId="0" fontId="22" fillId="21" borderId="1" xfId="0" applyFont="1" applyFill="1" applyBorder="1" applyAlignment="1">
      <alignment horizontal="center" vertical="center" wrapText="1"/>
    </xf>
    <xf numFmtId="0" fontId="4" fillId="22" borderId="1" xfId="0" applyFont="1" applyFill="1" applyBorder="1" applyAlignment="1">
      <alignment horizontal="center" vertical="center" wrapText="1"/>
    </xf>
    <xf numFmtId="0" fontId="4" fillId="14" borderId="1" xfId="0" applyFont="1" applyFill="1" applyBorder="1"/>
    <xf numFmtId="0" fontId="0" fillId="0" borderId="0" xfId="0" applyFont="1" applyAlignment="1">
      <alignment vertical="center" wrapText="1"/>
    </xf>
    <xf numFmtId="0" fontId="18" fillId="23" borderId="1" xfId="0" applyFont="1" applyFill="1" applyBorder="1" applyAlignment="1">
      <alignment horizontal="center" vertical="center" wrapText="1"/>
    </xf>
    <xf numFmtId="164" fontId="4" fillId="14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23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16" fillId="14" borderId="1" xfId="0" applyFont="1" applyFill="1" applyBorder="1" applyAlignment="1">
      <alignment horizontal="left" vertical="center" wrapText="1"/>
    </xf>
    <xf numFmtId="0" fontId="17" fillId="14" borderId="1" xfId="0" applyFont="1" applyFill="1" applyBorder="1" applyAlignment="1">
      <alignment horizontal="left" vertical="center" wrapText="1"/>
    </xf>
    <xf numFmtId="0" fontId="18" fillId="12" borderId="1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center" vertical="center" wrapText="1"/>
    </xf>
    <xf numFmtId="0" fontId="15" fillId="12" borderId="1" xfId="0" applyFont="1" applyFill="1" applyBorder="1" applyAlignment="1">
      <alignment horizontal="center"/>
    </xf>
    <xf numFmtId="0" fontId="4" fillId="14" borderId="1" xfId="0" applyFont="1" applyFill="1" applyBorder="1" applyAlignment="1">
      <alignment horizontal="left" vertical="center" wrapText="1"/>
    </xf>
    <xf numFmtId="0" fontId="4" fillId="22" borderId="1" xfId="0" applyFont="1" applyFill="1" applyBorder="1" applyAlignment="1">
      <alignment horizontal="left" vertical="center" wrapText="1"/>
    </xf>
    <xf numFmtId="164" fontId="4" fillId="22" borderId="1" xfId="0" applyNumberFormat="1" applyFont="1" applyFill="1" applyBorder="1" applyAlignment="1">
      <alignment horizontal="left" vertical="center" wrapText="1"/>
    </xf>
    <xf numFmtId="0" fontId="22" fillId="12" borderId="1" xfId="0" applyFont="1" applyFill="1" applyBorder="1" applyAlignment="1">
      <alignment horizontal="center" vertical="center" wrapText="1"/>
    </xf>
    <xf numFmtId="0" fontId="18" fillId="23" borderId="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left"/>
    </xf>
    <xf numFmtId="165" fontId="4" fillId="14" borderId="1" xfId="0" applyNumberFormat="1" applyFont="1" applyFill="1" applyBorder="1" applyAlignment="1">
      <alignment horizontal="left" vertical="center" wrapText="1"/>
    </xf>
    <xf numFmtId="0" fontId="22" fillId="21" borderId="1" xfId="0" applyFont="1" applyFill="1" applyBorder="1" applyAlignment="1">
      <alignment horizontal="center" vertical="center" wrapText="1"/>
    </xf>
    <xf numFmtId="0" fontId="22" fillId="23" borderId="1" xfId="0" applyFont="1" applyFill="1" applyBorder="1" applyAlignment="1">
      <alignment horizontal="center"/>
    </xf>
  </cellXfs>
  <cellStyles count="6">
    <cellStyle name="Hyperlink" xfId="1" builtinId="8"/>
    <cellStyle name="low" xfId="2" xr:uid="{00000000-0005-0000-0000-000006000000}"/>
    <cellStyle name="Medium" xfId="3" xr:uid="{00000000-0005-0000-0000-000007000000}"/>
    <cellStyle name="mid" xfId="4" xr:uid="{00000000-0005-0000-0000-000008000000}"/>
    <cellStyle name="Normal" xfId="0" builtinId="0"/>
    <cellStyle name="Text 1" xfId="5" xr:uid="{00000000-0005-0000-0000-000009000000}"/>
  </cellStyles>
  <dxfs count="7">
    <dxf>
      <font>
        <b/>
        <color rgb="FF000000"/>
      </font>
      <fill>
        <patternFill>
          <bgColor rgb="FFAFD095"/>
        </patternFill>
      </fill>
      <border diagonalUp="0" diagonalDown="0">
        <left/>
        <right/>
        <top/>
        <bottom/>
      </border>
    </dxf>
    <dxf>
      <font>
        <b/>
        <color rgb="FF000000"/>
      </font>
      <fill>
        <patternFill>
          <bgColor rgb="FFFFFF00"/>
        </patternFill>
      </fill>
      <border diagonalUp="0" diagonalDown="0">
        <left/>
        <right/>
        <top/>
        <bottom/>
      </border>
    </dxf>
    <dxf>
      <font>
        <b/>
        <color rgb="FFFFFFFF"/>
      </font>
      <fill>
        <patternFill>
          <bgColor rgb="FFCC0000"/>
        </patternFill>
      </fill>
    </dxf>
    <dxf>
      <font>
        <b/>
      </font>
      <fill>
        <patternFill>
          <bgColor rgb="FFDDDDDD"/>
        </patternFill>
      </fill>
    </dxf>
    <dxf>
      <font>
        <color rgb="FF996600"/>
      </font>
      <fill>
        <patternFill>
          <bgColor rgb="FFFFFFCC"/>
        </patternFill>
      </fill>
    </dxf>
    <dxf>
      <font>
        <color rgb="FFCC0000"/>
      </font>
      <fill>
        <patternFill>
          <bgColor rgb="FFFFCCCC"/>
        </patternFill>
      </fill>
    </dxf>
    <dxf>
      <font>
        <color rgb="FF006600"/>
      </font>
      <fill>
        <patternFill>
          <bgColor rgb="FFCCFF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AFD095"/>
      <rgbColor rgb="FF0000FF"/>
      <rgbColor rgb="FFFFFF00"/>
      <rgbColor rgb="FFF2DBDB"/>
      <rgbColor rgb="FFB6DDE8"/>
      <rgbColor rgb="FFCC0000"/>
      <rgbColor rgb="FF006600"/>
      <rgbColor rgb="FF000080"/>
      <rgbColor rgb="FF996600"/>
      <rgbColor rgb="FF800080"/>
      <rgbColor rgb="FF0070C0"/>
      <rgbColor rgb="FFBFBFBF"/>
      <rgbColor rgb="FF729FCF"/>
      <rgbColor rgb="FF729FD2"/>
      <rgbColor rgb="FFD8D8D8"/>
      <rgbColor rgb="FFFFFFCC"/>
      <rgbColor rgb="FFD9EAD3"/>
      <rgbColor rgb="FF660066"/>
      <rgbColor rgb="FFA5A5A5"/>
      <rgbColor rgb="FF0563C1"/>
      <rgbColor rgb="FFCCCCCC"/>
      <rgbColor rgb="FF000080"/>
      <rgbColor rgb="FFDDDDDD"/>
      <rgbColor rgb="FFA2F1A1"/>
      <rgbColor rgb="FFA9D18E"/>
      <rgbColor rgb="FF800080"/>
      <rgbColor rgb="FF800000"/>
      <rgbColor rgb="FF2B619B"/>
      <rgbColor rgb="FF0000FF"/>
      <rgbColor rgb="FFB4C7DC"/>
      <rgbColor rgb="FFF2F2F2"/>
      <rgbColor rgb="FFCCFFCC"/>
      <rgbColor rgb="FFFFE994"/>
      <rgbColor rgb="FFA4C2F4"/>
      <rgbColor rgb="FFB2B2B2"/>
      <rgbColor rgb="FFB3B3B3"/>
      <rgbColor rgb="FFFFCCCC"/>
      <rgbColor rgb="FF4472C4"/>
      <rgbColor rgb="FF5B9BD5"/>
      <rgbColor rgb="FF81D41A"/>
      <rgbColor rgb="FFFFC000"/>
      <rgbColor rgb="FFFFBF00"/>
      <rgbColor rgb="FFED7D31"/>
      <rgbColor rgb="FF3465A4"/>
      <rgbColor rgb="FF999999"/>
      <rgbColor rgb="FF002060"/>
      <rgbColor rgb="FF00A933"/>
      <rgbColor rgb="FF003300"/>
      <rgbColor rgb="FF362413"/>
      <rgbColor rgb="FFF10D0C"/>
      <rgbColor rgb="FFD9D9D9"/>
      <rgbColor rgb="FF2A60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en-US" sz="1800" b="1" strike="noStrike" spc="-1">
                <a:solidFill>
                  <a:srgbClr val="404040"/>
                </a:solidFill>
                <a:latin typeface="Calibri"/>
              </a:rPr>
              <a:t>SEVERITY REPORT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50"/>
      <c:rotY val="0"/>
      <c:rAngAx val="0"/>
    </c:view3D>
    <c:floor>
      <c:thickness val="0"/>
      <c:spPr>
        <a:solidFill>
          <a:srgbClr val="D9D9D9"/>
        </a:solidFill>
        <a:ln w="0">
          <a:noFill/>
        </a:ln>
      </c:spPr>
    </c:floor>
    <c:sideWall>
      <c:thickness val="0"/>
      <c:spPr>
        <a:solidFill>
          <a:srgbClr val="D9D9D9"/>
        </a:solidFill>
        <a:ln w="0">
          <a:noFill/>
        </a:ln>
      </c:spPr>
    </c:sideWall>
    <c:backWall>
      <c:thickness val="0"/>
      <c:spPr>
        <a:solidFill>
          <a:srgbClr val="D9D9D9"/>
        </a:solidFill>
        <a:ln w="0">
          <a:noFill/>
        </a:ln>
      </c:spPr>
    </c:backWall>
    <c:plotArea>
      <c:layout/>
      <c:pie3D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1-A8EC-4919-8E55-B8B0DA011C2D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3-A8EC-4919-8E55-B8B0DA011C2D}"/>
              </c:ext>
            </c:extLst>
          </c:dPt>
          <c:dPt>
            <c:idx val="2"/>
            <c:bubble3D val="0"/>
            <c:spPr>
              <a:solidFill>
                <a:srgbClr val="A9D18E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5-A8EC-4919-8E55-B8B0DA011C2D}"/>
              </c:ext>
            </c:extLst>
          </c:dPt>
          <c:dLbls>
            <c:spPr>
              <a:solidFill>
                <a:srgbClr val="595959"/>
              </a:solidFill>
            </c:spPr>
            <c:txPr>
              <a:bodyPr wrap="square"/>
              <a:lstStyle/>
              <a:p>
                <a:pPr>
                  <a:defRPr sz="10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1"/>
            <c:separator>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TC_Report_AM!$I$12:$K$12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TC_Report_AM!$I$13:$K$13</c:f>
              <c:numCache>
                <c:formatCode>General</c:formatCode>
                <c:ptCount val="3"/>
                <c:pt idx="0">
                  <c:v>8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EC-4919-8E55-B8B0DA011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spPr>
        <a:solidFill>
          <a:srgbClr val="F2F2F2">
            <a:alpha val="39000"/>
          </a:srgbClr>
        </a:solidFill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404040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>
        <a:fillToRect l="50000" r="50000" b="100000"/>
      </a:path>
    </a:gradFill>
    <a:ln w="9360">
      <a:solidFill>
        <a:srgbClr val="002060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en-US" sz="1300" b="0" strike="noStrike" spc="-1">
                <a:solidFill>
                  <a:srgbClr val="000000"/>
                </a:solidFill>
                <a:latin typeface="Arial"/>
              </a:rPr>
              <a:t>TEST EXECUTION REPORT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11"/>
      <c:rotY val="25"/>
      <c:rAngAx val="1"/>
    </c:view3D>
    <c:floor>
      <c:thickness val="0"/>
      <c:spPr>
        <a:solidFill>
          <a:srgbClr val="362413"/>
        </a:solidFill>
        <a:ln w="0">
          <a:noFill/>
        </a:ln>
      </c:spPr>
    </c:floor>
    <c:sideWall>
      <c:thickness val="0"/>
      <c:spPr>
        <a:noFill/>
        <a:ln w="0">
          <a:solidFill>
            <a:srgbClr val="B3B3B3"/>
          </a:solidFill>
        </a:ln>
      </c:spPr>
    </c:sideWall>
    <c:backWall>
      <c:thickness val="0"/>
      <c:spPr>
        <a:noFill/>
        <a:ln w="0">
          <a:solidFill>
            <a:srgbClr val="B3B3B3"/>
          </a:solidFill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TC_Report_AM!$C$12:$C$12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rgbClr val="00A93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TC_Report_AM!$C$13:$C$13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80-4B9D-B3F7-39DA63326945}"/>
            </c:ext>
          </c:extLst>
        </c:ser>
        <c:ser>
          <c:idx val="1"/>
          <c:order val="1"/>
          <c:tx>
            <c:strRef>
              <c:f>TC_Report_AM!$D$12:$D$12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rgbClr val="FF000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TC_Report_AM!$D$13:$D$13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80-4B9D-B3F7-39DA63326945}"/>
            </c:ext>
          </c:extLst>
        </c:ser>
        <c:ser>
          <c:idx val="2"/>
          <c:order val="2"/>
          <c:tx>
            <c:strRef>
              <c:f>TC_Report_AM!$E$12:$E$12</c:f>
              <c:strCache>
                <c:ptCount val="1"/>
                <c:pt idx="0">
                  <c:v>NOT EXECUTED</c:v>
                </c:pt>
              </c:strCache>
            </c:strRef>
          </c:tx>
          <c:spPr>
            <a:solidFill>
              <a:srgbClr val="FFBF0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TC_Report_AM!$E$13:$E$13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80-4B9D-B3F7-39DA63326945}"/>
            </c:ext>
          </c:extLst>
        </c:ser>
        <c:ser>
          <c:idx val="3"/>
          <c:order val="3"/>
          <c:tx>
            <c:strRef>
              <c:f>TC_Report_AM!$F$12:$F$12</c:f>
              <c:strCache>
                <c:ptCount val="1"/>
                <c:pt idx="0">
                  <c:v>OUT OF SCOPE</c:v>
                </c:pt>
              </c:strCache>
            </c:strRef>
          </c:tx>
          <c:spPr>
            <a:solidFill>
              <a:srgbClr val="9999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TC_Report_AM!$F$13:$F$13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80-4B9D-B3F7-39DA63326945}"/>
            </c:ext>
          </c:extLst>
        </c:ser>
        <c:ser>
          <c:idx val="4"/>
          <c:order val="4"/>
          <c:tx>
            <c:strRef>
              <c:f>TC_Report_AM!$G$12:$G$12</c:f>
              <c:strCache>
                <c:ptCount val="1"/>
                <c:pt idx="0">
                  <c:v>TOTAL TEST CASE</c:v>
                </c:pt>
              </c:strCache>
            </c:strRef>
          </c:tx>
          <c:spPr>
            <a:solidFill>
              <a:srgbClr val="2A6099"/>
            </a:solidFill>
            <a:ln w="0"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C480-4B9D-B3F7-39DA63326945}"/>
              </c:ext>
            </c:extLst>
          </c:dPt>
          <c:dLbls>
            <c:dLbl>
              <c:idx val="0"/>
              <c:spPr/>
              <c:txPr>
                <a:bodyPr wrap="non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480-4B9D-B3F7-39DA633269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TC_Report_AM!$G$13:$G$13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80-4B9D-B3F7-39DA63326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61933302"/>
        <c:axId val="98938602"/>
        <c:axId val="0"/>
      </c:bar3DChart>
      <c:catAx>
        <c:axId val="6193330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98938602"/>
        <c:crosses val="autoZero"/>
        <c:auto val="1"/>
        <c:lblAlgn val="ctr"/>
        <c:lblOffset val="100"/>
        <c:noMultiLvlLbl val="0"/>
      </c:catAx>
      <c:valAx>
        <c:axId val="98938602"/>
        <c:scaling>
          <c:orientation val="minMax"/>
        </c:scaling>
        <c:delete val="0"/>
        <c:axPos val="l"/>
        <c:majorGridlines>
          <c:spPr>
            <a:ln w="0">
              <a:solidFill>
                <a:srgbClr val="002060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61933302"/>
        <c:crosses val="autoZero"/>
        <c:crossBetween val="between"/>
      </c:valAx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CCCCCC"/>
    </a:solidFill>
    <a:ln w="0">
      <a:solidFill>
        <a:srgbClr val="002060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en-US" sz="1800" b="1" strike="noStrike" spc="-1">
                <a:solidFill>
                  <a:srgbClr val="404040"/>
                </a:solidFill>
                <a:latin typeface="Calibri"/>
              </a:rPr>
              <a:t>Testing Execution Progress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ED7D31"/>
            </a:solidFill>
            <a:ln w="0">
              <a:noFill/>
            </a:ln>
          </c:spPr>
          <c:dPt>
            <c:idx val="0"/>
            <c:bubble3D val="0"/>
            <c:spPr>
              <a:solidFill>
                <a:srgbClr val="4472C4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1-52E8-452C-BA32-97F5B7945B35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3-52E8-452C-BA32-97F5B7945B35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5-52E8-452C-BA32-97F5B7945B35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7-52E8-452C-BA32-97F5B7945B35}"/>
              </c:ext>
            </c:extLst>
          </c:dPt>
          <c:dPt>
            <c:idx val="4"/>
            <c:bubble3D val="0"/>
            <c:spPr>
              <a:solidFill>
                <a:srgbClr val="5B9BD5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9-52E8-452C-BA32-97F5B7945B35}"/>
              </c:ext>
            </c:extLst>
          </c:dPt>
          <c:dLbls>
            <c:spPr>
              <a:solidFill>
                <a:srgbClr val="595959"/>
              </a:solidFill>
            </c:spPr>
            <c:txPr>
              <a:bodyPr wrap="square"/>
              <a:lstStyle/>
              <a:p>
                <a:pPr>
                  <a:defRPr sz="10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1"/>
            <c:separator>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Test_Metrics!$B$18:$B$22</c:f>
              <c:strCache>
                <c:ptCount val="5"/>
                <c:pt idx="0">
                  <c:v>Test cases Executed</c:v>
                </c:pt>
                <c:pt idx="1">
                  <c:v>Test cases Not Executed</c:v>
                </c:pt>
                <c:pt idx="2">
                  <c:v>Test cases Passed</c:v>
                </c:pt>
                <c:pt idx="3">
                  <c:v>Test cases Failed</c:v>
                </c:pt>
                <c:pt idx="4">
                  <c:v>Test cases Blocked</c:v>
                </c:pt>
              </c:strCache>
            </c:strRef>
          </c:cat>
          <c:val>
            <c:numRef>
              <c:f>Test_Metrics!$D$18:$D$22</c:f>
              <c:numCache>
                <c:formatCode>#\%</c:formatCode>
                <c:ptCount val="5"/>
                <c:pt idx="0">
                  <c:v>94.117647058823522</c:v>
                </c:pt>
                <c:pt idx="1">
                  <c:v>2.9411764705882351</c:v>
                </c:pt>
                <c:pt idx="2">
                  <c:v>71.875</c:v>
                </c:pt>
                <c:pt idx="3">
                  <c:v>28.125</c:v>
                </c:pt>
                <c:pt idx="4">
                  <c:v>3.125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2E8-452C-BA32-97F5B7945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solidFill>
          <a:srgbClr val="F2F2F2">
            <a:alpha val="39000"/>
          </a:srgbClr>
        </a:solidFill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404040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>
        <a:fillToRect l="50000" r="50000" b="100000"/>
      </a:path>
    </a:gradFill>
    <a:ln w="936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717120</xdr:colOff>
      <xdr:row>14</xdr:row>
      <xdr:rowOff>38880</xdr:rowOff>
    </xdr:from>
    <xdr:to>
      <xdr:col>11</xdr:col>
      <xdr:colOff>5760</xdr:colOff>
      <xdr:row>28</xdr:row>
      <xdr:rowOff>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801720</xdr:colOff>
      <xdr:row>14</xdr:row>
      <xdr:rowOff>38520</xdr:rowOff>
    </xdr:from>
    <xdr:to>
      <xdr:col>5</xdr:col>
      <xdr:colOff>634680</xdr:colOff>
      <xdr:row>28</xdr:row>
      <xdr:rowOff>11520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61200</xdr:colOff>
      <xdr:row>15</xdr:row>
      <xdr:rowOff>0</xdr:rowOff>
    </xdr:from>
    <xdr:to>
      <xdr:col>5</xdr:col>
      <xdr:colOff>10800</xdr:colOff>
      <xdr:row>22</xdr:row>
      <xdr:rowOff>5040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21239</xdr:colOff>
      <xdr:row>4</xdr:row>
      <xdr:rowOff>124676</xdr:rowOff>
    </xdr:from>
    <xdr:to>
      <xdr:col>17</xdr:col>
      <xdr:colOff>89488</xdr:colOff>
      <xdr:row>35</xdr:row>
      <xdr:rowOff>152400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5439" y="848576"/>
          <a:ext cx="9415449" cy="5145824"/>
        </a:xfrm>
        <a:prstGeom prst="rect">
          <a:avLst/>
        </a:prstGeom>
        <a:ln w="0">
          <a:solidFill>
            <a:srgbClr val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huvoiya27@gmail.com" TargetMode="External"/><Relationship Id="rId3" Type="http://schemas.openxmlformats.org/officeDocument/2006/relationships/hyperlink" Target="https://prnt.sc/0V6yBfcgcrfL" TargetMode="External"/><Relationship Id="rId7" Type="http://schemas.openxmlformats.org/officeDocument/2006/relationships/hyperlink" Target="mailto:shuvoiya27@gmail.com" TargetMode="External"/><Relationship Id="rId2" Type="http://schemas.openxmlformats.org/officeDocument/2006/relationships/hyperlink" Target="https://prnt.sc/f0SgRMMBfmMh" TargetMode="External"/><Relationship Id="rId1" Type="http://schemas.openxmlformats.org/officeDocument/2006/relationships/hyperlink" Target="https://aleshamart.com/" TargetMode="External"/><Relationship Id="rId6" Type="http://schemas.openxmlformats.org/officeDocument/2006/relationships/hyperlink" Target="https://prnt.sc/auZexaV0wfhr" TargetMode="External"/><Relationship Id="rId11" Type="http://schemas.openxmlformats.org/officeDocument/2006/relationships/hyperlink" Target="mailto:svfsdhgd@g.com" TargetMode="External"/><Relationship Id="rId5" Type="http://schemas.openxmlformats.org/officeDocument/2006/relationships/hyperlink" Target="https://prnt.sc/Ve85E-IdpV30" TargetMode="External"/><Relationship Id="rId10" Type="http://schemas.openxmlformats.org/officeDocument/2006/relationships/hyperlink" Target="mailto:shuvoiya27@gmail.com" TargetMode="External"/><Relationship Id="rId4" Type="http://schemas.openxmlformats.org/officeDocument/2006/relationships/hyperlink" Target="https://prnt.sc/CTgZFOhWpIdd" TargetMode="External"/><Relationship Id="rId9" Type="http://schemas.openxmlformats.org/officeDocument/2006/relationships/hyperlink" Target="mailto:ksksk@lkhd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prnt.sc/CTgZFOhWpIdd" TargetMode="External"/><Relationship Id="rId2" Type="http://schemas.openxmlformats.org/officeDocument/2006/relationships/hyperlink" Target="https://prnt.sc/0V6yBfcgcrfL" TargetMode="External"/><Relationship Id="rId1" Type="http://schemas.openxmlformats.org/officeDocument/2006/relationships/hyperlink" Target="https://prnt.sc/f0SgRMMBfmM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"/>
  <sheetViews>
    <sheetView topLeftCell="A11" zoomScale="75" zoomScaleNormal="75" workbookViewId="0">
      <selection activeCell="J23" sqref="J23"/>
    </sheetView>
  </sheetViews>
  <sheetFormatPr defaultColWidth="11.7109375" defaultRowHeight="12.75" x14ac:dyDescent="0.2"/>
  <cols>
    <col min="1" max="1" width="14" style="1" customWidth="1"/>
    <col min="2" max="2" width="25" style="2" customWidth="1"/>
    <col min="3" max="4" width="25" style="3" customWidth="1"/>
    <col min="5" max="5" width="17.5703125" style="1" customWidth="1"/>
    <col min="6" max="6" width="20.42578125" style="3" customWidth="1"/>
    <col min="7" max="7" width="19.28515625" style="2" customWidth="1"/>
    <col min="8" max="8" width="17" style="2" customWidth="1"/>
    <col min="9" max="9" width="18.85546875" style="2" customWidth="1"/>
    <col min="10" max="10" width="17.28515625" style="1" customWidth="1"/>
    <col min="11" max="11" width="11.5703125" style="1" customWidth="1"/>
    <col min="12" max="12" width="11.5703125" style="4" customWidth="1"/>
    <col min="13" max="13" width="11.5703125" style="5" customWidth="1"/>
    <col min="14" max="14" width="29" style="1" customWidth="1"/>
  </cols>
  <sheetData>
    <row r="1" spans="1:14" ht="28.5" customHeight="1" x14ac:dyDescent="0.2">
      <c r="A1" s="78" t="s">
        <v>0</v>
      </c>
      <c r="B1" s="78"/>
      <c r="C1" s="5"/>
      <c r="D1" s="5"/>
    </row>
    <row r="2" spans="1:14" ht="36.75" customHeight="1" x14ac:dyDescent="0.2">
      <c r="A2" s="6" t="s">
        <v>1</v>
      </c>
      <c r="B2" s="7" t="s">
        <v>2</v>
      </c>
      <c r="C2" s="5"/>
      <c r="D2" s="5"/>
      <c r="E2" s="8"/>
    </row>
    <row r="3" spans="1:14" ht="28.5" customHeight="1" x14ac:dyDescent="0.2">
      <c r="A3" s="9" t="s">
        <v>3</v>
      </c>
      <c r="B3" s="7" t="s">
        <v>4</v>
      </c>
      <c r="C3" s="5"/>
      <c r="D3" s="5"/>
    </row>
    <row r="4" spans="1:14" ht="30.75" customHeight="1" x14ac:dyDescent="0.2">
      <c r="A4" s="9" t="s">
        <v>5</v>
      </c>
      <c r="B4" s="7" t="s">
        <v>6</v>
      </c>
      <c r="C4" s="5"/>
      <c r="D4" s="5"/>
      <c r="I4" s="4"/>
      <c r="J4" s="10"/>
      <c r="L4" s="5"/>
    </row>
    <row r="5" spans="1:14" ht="21.75" customHeight="1" x14ac:dyDescent="0.2">
      <c r="A5" s="11" t="s">
        <v>7</v>
      </c>
      <c r="B5" s="12">
        <f>COUNTIF(L10:L484, "PASS")</f>
        <v>23</v>
      </c>
      <c r="C5" s="5"/>
      <c r="D5" s="5"/>
      <c r="I5" s="4"/>
      <c r="J5" s="10"/>
      <c r="L5" s="5"/>
    </row>
    <row r="6" spans="1:14" ht="25.5" customHeight="1" x14ac:dyDescent="0.2">
      <c r="A6" s="13" t="s">
        <v>8</v>
      </c>
      <c r="B6" s="12">
        <f>COUNTIF(L10:L484, "FAIL")</f>
        <v>9</v>
      </c>
      <c r="C6" s="5"/>
      <c r="D6" s="5"/>
      <c r="I6" s="4"/>
      <c r="J6" s="10"/>
      <c r="L6" s="5"/>
    </row>
    <row r="7" spans="1:14" ht="30.75" customHeight="1" x14ac:dyDescent="0.2">
      <c r="A7" s="14" t="s">
        <v>9</v>
      </c>
      <c r="B7" s="12">
        <f>COUNTIF(L10:L484, "NOT EXECUTED")</f>
        <v>1</v>
      </c>
      <c r="C7" s="5"/>
      <c r="D7" s="5"/>
    </row>
    <row r="8" spans="1:14" ht="29.25" customHeight="1" x14ac:dyDescent="0.2">
      <c r="A8" s="15" t="s">
        <v>10</v>
      </c>
      <c r="B8" s="12">
        <f>COUNTIF(L10:L484, "OUT OF SCOPE")</f>
        <v>1</v>
      </c>
      <c r="C8" s="5"/>
      <c r="D8" s="5"/>
    </row>
    <row r="9" spans="1:14" ht="27" customHeight="1" x14ac:dyDescent="0.2">
      <c r="A9" s="16" t="s">
        <v>11</v>
      </c>
      <c r="B9" s="12">
        <f>SUM(B5:B6:B7:B8)</f>
        <v>34</v>
      </c>
      <c r="C9" s="17"/>
      <c r="D9" s="17"/>
    </row>
    <row r="10" spans="1:14" s="21" customFormat="1" ht="39" customHeight="1" x14ac:dyDescent="0.2">
      <c r="A10" s="18" t="s">
        <v>12</v>
      </c>
      <c r="B10" s="18" t="s">
        <v>13</v>
      </c>
      <c r="C10" s="19" t="s">
        <v>14</v>
      </c>
      <c r="D10" s="18" t="s">
        <v>15</v>
      </c>
      <c r="E10" s="18" t="s">
        <v>16</v>
      </c>
      <c r="F10" s="18" t="s">
        <v>17</v>
      </c>
      <c r="G10" s="18" t="s">
        <v>18</v>
      </c>
      <c r="H10" s="18" t="s">
        <v>19</v>
      </c>
      <c r="I10" s="18" t="s">
        <v>20</v>
      </c>
      <c r="J10" s="18" t="s">
        <v>21</v>
      </c>
      <c r="K10" s="18" t="s">
        <v>22</v>
      </c>
      <c r="L10" s="18" t="s">
        <v>23</v>
      </c>
      <c r="M10" s="20" t="s">
        <v>24</v>
      </c>
      <c r="N10" s="19" t="s">
        <v>25</v>
      </c>
    </row>
    <row r="11" spans="1:14" ht="34.5" customHeight="1" x14ac:dyDescent="0.2">
      <c r="A11" s="22" t="s">
        <v>26</v>
      </c>
      <c r="B11" s="75" t="s">
        <v>27</v>
      </c>
      <c r="C11" s="75" t="s">
        <v>28</v>
      </c>
      <c r="D11" s="24" t="s">
        <v>29</v>
      </c>
      <c r="E11" s="25" t="s">
        <v>30</v>
      </c>
      <c r="F11" s="26" t="s">
        <v>31</v>
      </c>
      <c r="G11" s="25" t="s">
        <v>32</v>
      </c>
      <c r="H11" s="25" t="s">
        <v>33</v>
      </c>
      <c r="I11" s="25"/>
      <c r="J11" s="22"/>
      <c r="K11" s="22"/>
      <c r="L11" s="24" t="s">
        <v>7</v>
      </c>
      <c r="M11" s="27"/>
      <c r="N11" s="22"/>
    </row>
    <row r="12" spans="1:14" ht="38.25" x14ac:dyDescent="0.2">
      <c r="A12" s="22" t="s">
        <v>34</v>
      </c>
      <c r="B12" s="75"/>
      <c r="C12" s="75"/>
      <c r="D12" s="24" t="s">
        <v>29</v>
      </c>
      <c r="E12" s="25" t="s">
        <v>35</v>
      </c>
      <c r="F12" s="23" t="s">
        <v>36</v>
      </c>
      <c r="G12" s="25" t="s">
        <v>37</v>
      </c>
      <c r="H12" s="25" t="s">
        <v>33</v>
      </c>
      <c r="I12" s="25"/>
      <c r="J12" s="22"/>
      <c r="K12" s="22"/>
      <c r="L12" s="24" t="s">
        <v>7</v>
      </c>
      <c r="M12" s="27"/>
      <c r="N12" s="22"/>
    </row>
    <row r="13" spans="1:14" ht="28.5" customHeight="1" x14ac:dyDescent="0.2">
      <c r="A13" s="22" t="s">
        <v>38</v>
      </c>
      <c r="B13" s="75"/>
      <c r="C13" s="75"/>
      <c r="D13" s="24" t="s">
        <v>39</v>
      </c>
      <c r="E13" s="25" t="s">
        <v>40</v>
      </c>
      <c r="F13" s="23" t="s">
        <v>41</v>
      </c>
      <c r="G13" s="28" t="s">
        <v>42</v>
      </c>
      <c r="H13" s="28" t="s">
        <v>33</v>
      </c>
      <c r="I13" s="28"/>
      <c r="J13" s="22"/>
      <c r="K13" s="22"/>
      <c r="L13" s="24" t="s">
        <v>7</v>
      </c>
      <c r="M13" s="27"/>
      <c r="N13" s="22"/>
    </row>
    <row r="14" spans="1:14" ht="25.5" x14ac:dyDescent="0.2">
      <c r="A14" s="22" t="s">
        <v>43</v>
      </c>
      <c r="B14" s="75"/>
      <c r="C14" s="75"/>
      <c r="D14" s="24" t="s">
        <v>44</v>
      </c>
      <c r="E14" s="25" t="s">
        <v>45</v>
      </c>
      <c r="F14" s="23" t="s">
        <v>46</v>
      </c>
      <c r="G14" s="28" t="s">
        <v>47</v>
      </c>
      <c r="H14" s="28" t="s">
        <v>33</v>
      </c>
      <c r="I14" s="28"/>
      <c r="J14" s="22"/>
      <c r="K14" s="22"/>
      <c r="L14" s="24" t="s">
        <v>7</v>
      </c>
      <c r="M14" s="27"/>
      <c r="N14" s="22"/>
    </row>
    <row r="15" spans="1:14" ht="25.5" x14ac:dyDescent="0.2">
      <c r="A15" s="22" t="s">
        <v>48</v>
      </c>
      <c r="B15" s="75"/>
      <c r="C15" s="75"/>
      <c r="D15" s="29" t="s">
        <v>49</v>
      </c>
      <c r="E15" s="25" t="s">
        <v>50</v>
      </c>
      <c r="F15" s="23" t="s">
        <v>4</v>
      </c>
      <c r="G15" s="30" t="s">
        <v>51</v>
      </c>
      <c r="H15" s="28" t="s">
        <v>33</v>
      </c>
      <c r="I15" s="28"/>
      <c r="J15" s="22"/>
      <c r="K15" s="22"/>
      <c r="L15" s="24" t="s">
        <v>7</v>
      </c>
      <c r="M15" s="27"/>
      <c r="N15" s="22"/>
    </row>
    <row r="16" spans="1:14" ht="26.25" customHeight="1" x14ac:dyDescent="0.2">
      <c r="A16" s="22" t="s">
        <v>52</v>
      </c>
      <c r="B16" s="75"/>
      <c r="C16" s="75"/>
      <c r="D16" s="24" t="s">
        <v>53</v>
      </c>
      <c r="E16" s="25" t="s">
        <v>54</v>
      </c>
      <c r="F16" s="23" t="s">
        <v>55</v>
      </c>
      <c r="G16" s="30" t="s">
        <v>56</v>
      </c>
      <c r="H16" s="28" t="s">
        <v>57</v>
      </c>
      <c r="I16" s="31" t="s">
        <v>58</v>
      </c>
      <c r="J16" s="32" t="s">
        <v>59</v>
      </c>
      <c r="K16" s="22"/>
      <c r="L16" s="24" t="s">
        <v>8</v>
      </c>
      <c r="M16" s="27" t="s">
        <v>60</v>
      </c>
      <c r="N16" s="22"/>
    </row>
    <row r="17" spans="1:14" ht="30.75" customHeight="1" x14ac:dyDescent="0.2">
      <c r="A17" s="22" t="s">
        <v>61</v>
      </c>
      <c r="B17" s="75"/>
      <c r="C17" s="75"/>
      <c r="D17" s="29" t="s">
        <v>49</v>
      </c>
      <c r="E17" s="25" t="s">
        <v>62</v>
      </c>
      <c r="F17" s="26" t="s">
        <v>63</v>
      </c>
      <c r="G17" s="30" t="s">
        <v>51</v>
      </c>
      <c r="H17" s="28" t="s">
        <v>33</v>
      </c>
      <c r="I17" s="31"/>
      <c r="J17" s="22"/>
      <c r="K17" s="22"/>
      <c r="L17" s="24" t="s">
        <v>7</v>
      </c>
      <c r="M17" s="27"/>
      <c r="N17" s="22"/>
    </row>
    <row r="18" spans="1:14" ht="33.75" customHeight="1" x14ac:dyDescent="0.2">
      <c r="A18" s="22" t="s">
        <v>64</v>
      </c>
      <c r="B18" s="75"/>
      <c r="C18" s="75"/>
      <c r="D18" s="24" t="s">
        <v>53</v>
      </c>
      <c r="E18" s="25" t="s">
        <v>65</v>
      </c>
      <c r="F18" s="26" t="s">
        <v>66</v>
      </c>
      <c r="G18" s="28" t="s">
        <v>67</v>
      </c>
      <c r="H18" s="25" t="s">
        <v>33</v>
      </c>
      <c r="I18" s="30"/>
      <c r="J18" s="22"/>
      <c r="K18" s="22"/>
      <c r="L18" s="24" t="s">
        <v>7</v>
      </c>
      <c r="M18" s="27"/>
      <c r="N18" s="22"/>
    </row>
    <row r="19" spans="1:14" ht="33.75" customHeight="1" x14ac:dyDescent="0.2">
      <c r="A19" s="22" t="s">
        <v>68</v>
      </c>
      <c r="B19" s="75"/>
      <c r="C19" s="75"/>
      <c r="D19" s="29" t="s">
        <v>49</v>
      </c>
      <c r="E19" s="25" t="s">
        <v>69</v>
      </c>
      <c r="F19" s="26" t="s">
        <v>70</v>
      </c>
      <c r="G19" s="28" t="s">
        <v>71</v>
      </c>
      <c r="H19" s="25" t="s">
        <v>33</v>
      </c>
      <c r="I19" s="30"/>
      <c r="J19" s="22"/>
      <c r="K19" s="22"/>
      <c r="L19" s="24" t="s">
        <v>7</v>
      </c>
      <c r="M19" s="27"/>
      <c r="N19" s="22" t="s">
        <v>72</v>
      </c>
    </row>
    <row r="20" spans="1:14" ht="33.75" customHeight="1" x14ac:dyDescent="0.2">
      <c r="A20" s="22" t="s">
        <v>73</v>
      </c>
      <c r="B20" s="75"/>
      <c r="C20" s="75"/>
      <c r="D20" s="24" t="s">
        <v>53</v>
      </c>
      <c r="E20" s="25" t="s">
        <v>74</v>
      </c>
      <c r="F20" s="23" t="s">
        <v>75</v>
      </c>
      <c r="G20" s="28" t="s">
        <v>76</v>
      </c>
      <c r="H20" s="28" t="s">
        <v>77</v>
      </c>
      <c r="I20" s="28" t="s">
        <v>78</v>
      </c>
      <c r="J20" s="32" t="s">
        <v>79</v>
      </c>
      <c r="K20" s="22"/>
      <c r="L20" s="24" t="s">
        <v>8</v>
      </c>
      <c r="M20" s="27" t="s">
        <v>80</v>
      </c>
      <c r="N20" s="22"/>
    </row>
    <row r="21" spans="1:14" ht="37.5" customHeight="1" x14ac:dyDescent="0.25">
      <c r="A21" s="22" t="s">
        <v>81</v>
      </c>
      <c r="B21" s="75"/>
      <c r="C21" s="75"/>
      <c r="D21" s="29" t="s">
        <v>49</v>
      </c>
      <c r="E21" s="25" t="s">
        <v>82</v>
      </c>
      <c r="F21" s="23" t="s">
        <v>83</v>
      </c>
      <c r="G21" s="30" t="s">
        <v>84</v>
      </c>
      <c r="H21" s="25" t="s">
        <v>33</v>
      </c>
      <c r="I21" s="25"/>
      <c r="J21" s="22"/>
      <c r="K21" s="22"/>
      <c r="L21" s="24" t="s">
        <v>7</v>
      </c>
      <c r="M21" s="27"/>
      <c r="N21" s="22" t="s">
        <v>85</v>
      </c>
    </row>
    <row r="22" spans="1:14" ht="38.25" x14ac:dyDescent="0.25">
      <c r="A22" s="22" t="s">
        <v>86</v>
      </c>
      <c r="B22" s="75"/>
      <c r="C22" s="75"/>
      <c r="D22" s="29" t="s">
        <v>49</v>
      </c>
      <c r="E22" s="25" t="s">
        <v>87</v>
      </c>
      <c r="F22" s="23" t="s">
        <v>88</v>
      </c>
      <c r="G22" s="28" t="s">
        <v>89</v>
      </c>
      <c r="H22" s="25" t="s">
        <v>33</v>
      </c>
      <c r="I22" s="25"/>
      <c r="J22" s="22"/>
      <c r="K22" s="22"/>
      <c r="L22" s="24" t="s">
        <v>7</v>
      </c>
      <c r="M22" s="27"/>
      <c r="N22" s="22" t="s">
        <v>90</v>
      </c>
    </row>
    <row r="23" spans="1:14" ht="35.25" customHeight="1" x14ac:dyDescent="0.2">
      <c r="A23" s="22" t="s">
        <v>91</v>
      </c>
      <c r="B23" s="75"/>
      <c r="C23" s="75"/>
      <c r="D23" s="24" t="s">
        <v>53</v>
      </c>
      <c r="E23" s="25" t="s">
        <v>92</v>
      </c>
      <c r="F23" s="23" t="s">
        <v>93</v>
      </c>
      <c r="G23" s="25" t="s">
        <v>94</v>
      </c>
      <c r="H23" s="25" t="s">
        <v>95</v>
      </c>
      <c r="I23" s="28" t="s">
        <v>96</v>
      </c>
      <c r="J23" s="33" t="s">
        <v>97</v>
      </c>
      <c r="K23" s="22"/>
      <c r="L23" s="24" t="s">
        <v>8</v>
      </c>
      <c r="M23" s="27" t="s">
        <v>80</v>
      </c>
      <c r="N23" s="22"/>
    </row>
    <row r="24" spans="1:14" ht="31.5" customHeight="1" x14ac:dyDescent="0.2">
      <c r="A24" s="22" t="s">
        <v>98</v>
      </c>
      <c r="B24" s="75"/>
      <c r="C24" s="75"/>
      <c r="D24" s="24" t="s">
        <v>99</v>
      </c>
      <c r="E24" s="25" t="s">
        <v>100</v>
      </c>
      <c r="F24" s="23" t="s">
        <v>101</v>
      </c>
      <c r="G24" s="30" t="s">
        <v>102</v>
      </c>
      <c r="H24" s="25" t="s">
        <v>103</v>
      </c>
      <c r="I24" s="28" t="s">
        <v>104</v>
      </c>
      <c r="J24" s="33" t="s">
        <v>105</v>
      </c>
      <c r="K24" s="22"/>
      <c r="L24" s="24" t="s">
        <v>8</v>
      </c>
      <c r="M24" s="27" t="s">
        <v>106</v>
      </c>
      <c r="N24" s="22" t="s">
        <v>107</v>
      </c>
    </row>
    <row r="25" spans="1:14" ht="25.5" x14ac:dyDescent="0.2">
      <c r="A25" s="22" t="s">
        <v>108</v>
      </c>
      <c r="B25" s="75"/>
      <c r="C25" s="75"/>
      <c r="D25" s="29" t="s">
        <v>39</v>
      </c>
      <c r="E25" s="25" t="s">
        <v>109</v>
      </c>
      <c r="F25" s="23" t="s">
        <v>110</v>
      </c>
      <c r="G25" s="28" t="s">
        <v>111</v>
      </c>
      <c r="H25" s="25" t="s">
        <v>33</v>
      </c>
      <c r="I25" s="30"/>
      <c r="J25" s="22"/>
      <c r="K25" s="22"/>
      <c r="L25" s="24" t="s">
        <v>7</v>
      </c>
      <c r="M25" s="27"/>
      <c r="N25" s="22" t="s">
        <v>112</v>
      </c>
    </row>
    <row r="26" spans="1:14" ht="30.75" customHeight="1" x14ac:dyDescent="0.2">
      <c r="A26" s="22" t="s">
        <v>113</v>
      </c>
      <c r="B26" s="75"/>
      <c r="C26" s="75"/>
      <c r="D26" s="24" t="s">
        <v>49</v>
      </c>
      <c r="E26" s="25" t="s">
        <v>114</v>
      </c>
      <c r="F26" s="23" t="s">
        <v>36</v>
      </c>
      <c r="G26" s="25" t="s">
        <v>115</v>
      </c>
      <c r="H26" s="25" t="s">
        <v>33</v>
      </c>
      <c r="I26" s="25"/>
      <c r="J26" s="22"/>
      <c r="K26" s="22"/>
      <c r="L26" s="24" t="s">
        <v>7</v>
      </c>
      <c r="M26" s="27"/>
      <c r="N26" s="22"/>
    </row>
    <row r="27" spans="1:14" ht="36.75" customHeight="1" x14ac:dyDescent="0.2">
      <c r="A27" s="22" t="s">
        <v>116</v>
      </c>
      <c r="B27" s="75"/>
      <c r="C27" s="75"/>
      <c r="D27" s="24" t="s">
        <v>39</v>
      </c>
      <c r="E27" s="25" t="s">
        <v>117</v>
      </c>
      <c r="F27" s="23" t="s">
        <v>36</v>
      </c>
      <c r="G27" s="34" t="s">
        <v>118</v>
      </c>
      <c r="H27" s="34" t="s">
        <v>119</v>
      </c>
      <c r="I27" s="28" t="s">
        <v>120</v>
      </c>
      <c r="J27" s="33" t="s">
        <v>121</v>
      </c>
      <c r="K27" s="22"/>
      <c r="L27" s="24" t="s">
        <v>8</v>
      </c>
      <c r="M27" s="27" t="s">
        <v>80</v>
      </c>
      <c r="N27" s="22" t="s">
        <v>122</v>
      </c>
    </row>
    <row r="28" spans="1:14" ht="33.75" customHeight="1" x14ac:dyDescent="0.2">
      <c r="A28" s="22" t="s">
        <v>123</v>
      </c>
      <c r="B28" s="75"/>
      <c r="C28" s="75"/>
      <c r="D28" s="24" t="s">
        <v>39</v>
      </c>
      <c r="E28" s="25" t="s">
        <v>124</v>
      </c>
      <c r="F28" s="23" t="s">
        <v>36</v>
      </c>
      <c r="G28" s="34" t="s">
        <v>125</v>
      </c>
      <c r="H28" s="34" t="s">
        <v>33</v>
      </c>
      <c r="I28" s="30"/>
      <c r="J28" s="22"/>
      <c r="K28" s="22"/>
      <c r="L28" s="24" t="s">
        <v>7</v>
      </c>
      <c r="M28" s="27"/>
      <c r="N28" s="22"/>
    </row>
    <row r="29" spans="1:14" ht="38.25" x14ac:dyDescent="0.2">
      <c r="A29" s="22" t="s">
        <v>126</v>
      </c>
      <c r="B29" s="75"/>
      <c r="C29" s="75"/>
      <c r="D29" s="24" t="s">
        <v>39</v>
      </c>
      <c r="E29" s="25" t="s">
        <v>127</v>
      </c>
      <c r="F29" s="23" t="s">
        <v>36</v>
      </c>
      <c r="G29" s="25" t="s">
        <v>128</v>
      </c>
      <c r="H29" s="25" t="s">
        <v>33</v>
      </c>
      <c r="I29" s="25"/>
      <c r="J29" s="22"/>
      <c r="K29" s="22"/>
      <c r="L29" s="24" t="s">
        <v>7</v>
      </c>
      <c r="M29" s="27"/>
      <c r="N29" s="22"/>
    </row>
    <row r="30" spans="1:14" ht="43.5" customHeight="1" x14ac:dyDescent="0.2">
      <c r="A30" s="22" t="s">
        <v>129</v>
      </c>
      <c r="B30" s="75"/>
      <c r="C30" s="75"/>
      <c r="D30" s="23"/>
      <c r="E30" s="25" t="s">
        <v>130</v>
      </c>
      <c r="F30" s="23" t="s">
        <v>36</v>
      </c>
      <c r="G30" s="25" t="s">
        <v>131</v>
      </c>
      <c r="H30" s="25" t="s">
        <v>132</v>
      </c>
      <c r="I30" s="28" t="s">
        <v>133</v>
      </c>
      <c r="J30" s="22"/>
      <c r="K30" s="22"/>
      <c r="L30" s="24" t="s">
        <v>8</v>
      </c>
      <c r="M30" s="27" t="s">
        <v>80</v>
      </c>
      <c r="N30" s="22" t="s">
        <v>134</v>
      </c>
    </row>
    <row r="31" spans="1:14" ht="37.5" customHeight="1" x14ac:dyDescent="0.2">
      <c r="A31" s="22" t="s">
        <v>135</v>
      </c>
      <c r="B31" s="75"/>
      <c r="C31" s="75"/>
      <c r="D31" s="23"/>
      <c r="E31" s="25" t="s">
        <v>136</v>
      </c>
      <c r="F31" s="23" t="s">
        <v>36</v>
      </c>
      <c r="G31" s="25" t="s">
        <v>137</v>
      </c>
      <c r="H31" s="25" t="s">
        <v>132</v>
      </c>
      <c r="I31" s="28" t="s">
        <v>138</v>
      </c>
      <c r="J31" s="22"/>
      <c r="K31" s="22"/>
      <c r="L31" s="24" t="s">
        <v>8</v>
      </c>
      <c r="M31" s="27" t="s">
        <v>80</v>
      </c>
      <c r="N31" s="22" t="s">
        <v>139</v>
      </c>
    </row>
    <row r="32" spans="1:14" ht="37.5" customHeight="1" x14ac:dyDescent="0.2">
      <c r="A32" s="22" t="s">
        <v>140</v>
      </c>
      <c r="B32" s="75"/>
      <c r="C32" s="75"/>
      <c r="D32" s="23"/>
      <c r="E32" s="25" t="s">
        <v>141</v>
      </c>
      <c r="F32" s="23" t="s">
        <v>36</v>
      </c>
      <c r="G32" s="25" t="s">
        <v>142</v>
      </c>
      <c r="H32" s="25" t="s">
        <v>143</v>
      </c>
      <c r="I32" s="28" t="s">
        <v>133</v>
      </c>
      <c r="J32" s="22"/>
      <c r="K32" s="22"/>
      <c r="L32" s="24" t="s">
        <v>10</v>
      </c>
      <c r="M32" s="27" t="s">
        <v>80</v>
      </c>
      <c r="N32" s="22"/>
    </row>
    <row r="33" spans="1:14" ht="12.75" customHeight="1" x14ac:dyDescent="0.2">
      <c r="A33" s="74"/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</row>
    <row r="34" spans="1:14" ht="33.75" customHeight="1" x14ac:dyDescent="0.2">
      <c r="A34" s="22" t="s">
        <v>144</v>
      </c>
      <c r="B34" s="75" t="s">
        <v>27</v>
      </c>
      <c r="C34" s="75" t="s">
        <v>145</v>
      </c>
      <c r="D34" s="24" t="s">
        <v>49</v>
      </c>
      <c r="E34" s="25" t="s">
        <v>146</v>
      </c>
      <c r="F34" s="26" t="s">
        <v>147</v>
      </c>
      <c r="G34" s="25" t="s">
        <v>148</v>
      </c>
      <c r="H34" s="25" t="s">
        <v>33</v>
      </c>
      <c r="I34" s="25"/>
      <c r="J34" s="22"/>
      <c r="K34" s="22"/>
      <c r="L34" s="24" t="s">
        <v>7</v>
      </c>
      <c r="M34" s="27"/>
      <c r="N34" s="22" t="s">
        <v>149</v>
      </c>
    </row>
    <row r="35" spans="1:14" ht="38.25" x14ac:dyDescent="0.2">
      <c r="A35" s="22" t="s">
        <v>150</v>
      </c>
      <c r="B35" s="75"/>
      <c r="C35" s="75"/>
      <c r="D35" s="24" t="s">
        <v>53</v>
      </c>
      <c r="E35" s="25" t="s">
        <v>151</v>
      </c>
      <c r="F35" s="26" t="s">
        <v>152</v>
      </c>
      <c r="G35" s="25" t="s">
        <v>153</v>
      </c>
      <c r="H35" s="25" t="s">
        <v>33</v>
      </c>
      <c r="I35" s="25"/>
      <c r="J35" s="22"/>
      <c r="K35" s="22"/>
      <c r="L35" s="24" t="s">
        <v>7</v>
      </c>
      <c r="M35" s="27"/>
      <c r="N35" s="22"/>
    </row>
    <row r="36" spans="1:14" ht="38.25" x14ac:dyDescent="0.2">
      <c r="A36" s="22" t="s">
        <v>154</v>
      </c>
      <c r="B36" s="75"/>
      <c r="C36" s="75"/>
      <c r="D36" s="24" t="s">
        <v>53</v>
      </c>
      <c r="E36" s="25" t="s">
        <v>155</v>
      </c>
      <c r="F36" s="26" t="s">
        <v>156</v>
      </c>
      <c r="G36" s="25" t="s">
        <v>153</v>
      </c>
      <c r="H36" s="25" t="s">
        <v>33</v>
      </c>
      <c r="I36" s="25"/>
      <c r="J36" s="22"/>
      <c r="K36" s="22"/>
      <c r="L36" s="24" t="s">
        <v>7</v>
      </c>
      <c r="M36" s="27"/>
      <c r="N36" s="22"/>
    </row>
    <row r="37" spans="1:14" ht="37.5" customHeight="1" x14ac:dyDescent="0.2">
      <c r="A37" s="22" t="s">
        <v>157</v>
      </c>
      <c r="B37" s="75"/>
      <c r="C37" s="75"/>
      <c r="D37" s="24" t="s">
        <v>49</v>
      </c>
      <c r="E37" s="25" t="s">
        <v>158</v>
      </c>
      <c r="F37" s="26" t="s">
        <v>159</v>
      </c>
      <c r="G37" s="25" t="s">
        <v>160</v>
      </c>
      <c r="H37" s="25" t="s">
        <v>161</v>
      </c>
      <c r="I37" s="28" t="s">
        <v>162</v>
      </c>
      <c r="J37" s="22"/>
      <c r="K37" s="22"/>
      <c r="L37" s="24" t="s">
        <v>8</v>
      </c>
      <c r="M37" s="27" t="s">
        <v>80</v>
      </c>
      <c r="N37" s="22"/>
    </row>
    <row r="38" spans="1:14" ht="37.5" customHeight="1" x14ac:dyDescent="0.2">
      <c r="A38" s="22" t="s">
        <v>163</v>
      </c>
      <c r="B38" s="75"/>
      <c r="C38" s="75"/>
      <c r="D38" s="24" t="s">
        <v>53</v>
      </c>
      <c r="E38" s="25" t="s">
        <v>164</v>
      </c>
      <c r="F38" s="26" t="s">
        <v>165</v>
      </c>
      <c r="G38" s="25" t="s">
        <v>166</v>
      </c>
      <c r="H38" s="25" t="s">
        <v>33</v>
      </c>
      <c r="I38" s="25"/>
      <c r="J38" s="22"/>
      <c r="K38" s="22"/>
      <c r="L38" s="24" t="s">
        <v>7</v>
      </c>
      <c r="M38" s="27"/>
      <c r="N38" s="22"/>
    </row>
    <row r="39" spans="1:14" ht="38.25" x14ac:dyDescent="0.2">
      <c r="A39" s="22" t="s">
        <v>167</v>
      </c>
      <c r="B39" s="75"/>
      <c r="C39" s="75"/>
      <c r="D39" s="24" t="s">
        <v>53</v>
      </c>
      <c r="E39" s="25" t="s">
        <v>168</v>
      </c>
      <c r="F39" s="23">
        <v>12345678912</v>
      </c>
      <c r="G39" s="25" t="s">
        <v>166</v>
      </c>
      <c r="H39" s="25" t="s">
        <v>33</v>
      </c>
      <c r="I39" s="25"/>
      <c r="J39" s="22"/>
      <c r="K39" s="22"/>
      <c r="L39" s="24" t="s">
        <v>7</v>
      </c>
      <c r="M39" s="27"/>
      <c r="N39" s="22"/>
    </row>
    <row r="40" spans="1:14" ht="35.25" customHeight="1" x14ac:dyDescent="0.2">
      <c r="A40" s="22" t="s">
        <v>169</v>
      </c>
      <c r="B40" s="75"/>
      <c r="C40" s="75"/>
      <c r="D40" s="24" t="s">
        <v>49</v>
      </c>
      <c r="E40" s="25" t="s">
        <v>170</v>
      </c>
      <c r="F40" s="23">
        <v>8801670864622</v>
      </c>
      <c r="G40" s="25" t="s">
        <v>131</v>
      </c>
      <c r="H40" s="25" t="s">
        <v>171</v>
      </c>
      <c r="I40" s="28" t="s">
        <v>172</v>
      </c>
      <c r="J40" s="22"/>
      <c r="K40" s="22"/>
      <c r="L40" s="24" t="s">
        <v>8</v>
      </c>
      <c r="M40" s="27" t="s">
        <v>80</v>
      </c>
      <c r="N40" s="22"/>
    </row>
    <row r="41" spans="1:14" ht="25.5" x14ac:dyDescent="0.2">
      <c r="A41" s="22" t="s">
        <v>173</v>
      </c>
      <c r="B41" s="75"/>
      <c r="C41" s="75"/>
      <c r="D41" s="24" t="s">
        <v>39</v>
      </c>
      <c r="E41" s="25" t="s">
        <v>174</v>
      </c>
      <c r="F41" s="23" t="s">
        <v>36</v>
      </c>
      <c r="G41" s="25" t="s">
        <v>148</v>
      </c>
      <c r="H41" s="25" t="s">
        <v>33</v>
      </c>
      <c r="I41" s="25"/>
      <c r="J41" s="22"/>
      <c r="K41" s="22"/>
      <c r="L41" s="24" t="s">
        <v>7</v>
      </c>
      <c r="M41" s="27"/>
      <c r="N41" s="22" t="s">
        <v>175</v>
      </c>
    </row>
    <row r="42" spans="1:14" ht="27" customHeight="1" x14ac:dyDescent="0.2">
      <c r="A42" s="22" t="s">
        <v>176</v>
      </c>
      <c r="B42" s="75"/>
      <c r="C42" s="75"/>
      <c r="D42" s="24" t="s">
        <v>39</v>
      </c>
      <c r="E42" s="25" t="s">
        <v>177</v>
      </c>
      <c r="F42" s="23" t="s">
        <v>36</v>
      </c>
      <c r="G42" s="25"/>
      <c r="H42" s="25"/>
      <c r="I42" s="25"/>
      <c r="J42" s="22"/>
      <c r="K42" s="22"/>
      <c r="L42" s="24" t="s">
        <v>9</v>
      </c>
      <c r="M42" s="27"/>
      <c r="N42" s="22"/>
    </row>
    <row r="43" spans="1:14" x14ac:dyDescent="0.2">
      <c r="A43" s="74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ht="30.75" customHeight="1" x14ac:dyDescent="0.2">
      <c r="A44" s="22" t="s">
        <v>178</v>
      </c>
      <c r="B44" s="23"/>
      <c r="C44" s="75" t="s">
        <v>179</v>
      </c>
      <c r="D44" s="76" t="s">
        <v>180</v>
      </c>
      <c r="E44" s="77" t="s">
        <v>181</v>
      </c>
      <c r="F44" s="23" t="s">
        <v>182</v>
      </c>
      <c r="G44" s="25" t="s">
        <v>183</v>
      </c>
      <c r="H44" s="25" t="s">
        <v>33</v>
      </c>
      <c r="I44" s="25"/>
      <c r="J44" s="22"/>
      <c r="K44" s="22"/>
      <c r="L44" s="24" t="s">
        <v>7</v>
      </c>
      <c r="M44" s="27"/>
      <c r="N44" s="22"/>
    </row>
    <row r="45" spans="1:14" ht="37.5" customHeight="1" x14ac:dyDescent="0.2">
      <c r="A45" s="22" t="s">
        <v>184</v>
      </c>
      <c r="B45" s="23"/>
      <c r="C45" s="75"/>
      <c r="D45" s="75"/>
      <c r="E45" s="77"/>
      <c r="F45" s="23" t="s">
        <v>185</v>
      </c>
      <c r="G45" s="25" t="s">
        <v>183</v>
      </c>
      <c r="H45" s="25" t="s">
        <v>33</v>
      </c>
      <c r="I45" s="25"/>
      <c r="J45" s="22"/>
      <c r="K45" s="22"/>
      <c r="L45" s="24" t="s">
        <v>7</v>
      </c>
      <c r="M45" s="27"/>
      <c r="N45" s="22"/>
    </row>
    <row r="46" spans="1:14" ht="35.25" customHeight="1" x14ac:dyDescent="0.2">
      <c r="A46" s="22" t="s">
        <v>186</v>
      </c>
      <c r="B46" s="23"/>
      <c r="C46" s="75"/>
      <c r="D46" s="75"/>
      <c r="E46" s="77"/>
      <c r="F46" s="23" t="s">
        <v>187</v>
      </c>
      <c r="G46" s="25" t="s">
        <v>183</v>
      </c>
      <c r="H46" s="25" t="s">
        <v>33</v>
      </c>
      <c r="I46" s="25"/>
      <c r="J46" s="22"/>
      <c r="K46" s="22"/>
      <c r="L46" s="24" t="s">
        <v>7</v>
      </c>
      <c r="M46" s="27"/>
      <c r="N46" s="22"/>
    </row>
    <row r="47" spans="1:14" x14ac:dyDescent="0.2">
      <c r="A47" s="35"/>
      <c r="B47" s="36"/>
    </row>
    <row r="48" spans="1:14" x14ac:dyDescent="0.2">
      <c r="A48" s="35"/>
      <c r="B48" s="36"/>
    </row>
    <row r="49" spans="1:2" x14ac:dyDescent="0.2">
      <c r="A49" s="37"/>
      <c r="B49" s="38"/>
    </row>
    <row r="50" spans="1:2" x14ac:dyDescent="0.2">
      <c r="A50" s="37"/>
      <c r="B50" s="38"/>
    </row>
  </sheetData>
  <mergeCells count="10">
    <mergeCell ref="A43:N43"/>
    <mergeCell ref="C44:C46"/>
    <mergeCell ref="D44:D46"/>
    <mergeCell ref="E44:E46"/>
    <mergeCell ref="A1:B1"/>
    <mergeCell ref="B11:B32"/>
    <mergeCell ref="C11:C32"/>
    <mergeCell ref="A33:N33"/>
    <mergeCell ref="B34:B42"/>
    <mergeCell ref="C34:C42"/>
  </mergeCells>
  <conditionalFormatting sqref="L1:L1048576">
    <cfRule type="cellIs" dxfId="6" priority="2" operator="equal">
      <formula>"PASS"</formula>
    </cfRule>
    <cfRule type="cellIs" dxfId="5" priority="3" operator="equal">
      <formula>"FAIL"</formula>
    </cfRule>
    <cfRule type="cellIs" dxfId="4" priority="4" operator="equal">
      <formula>"NOT EXECUTED"</formula>
    </cfRule>
    <cfRule type="cellIs" dxfId="3" priority="5" operator="equal">
      <formula>"OUT OF SCOPE"</formula>
    </cfRule>
  </conditionalFormatting>
  <conditionalFormatting sqref="M1:M1048576">
    <cfRule type="cellIs" dxfId="2" priority="6" operator="equal">
      <formula>"High"</formula>
    </cfRule>
    <cfRule type="cellIs" dxfId="1" priority="7" operator="equal">
      <formula>"Medium"</formula>
    </cfRule>
    <cfRule type="cellIs" dxfId="0" priority="8" operator="equal">
      <formula>"Low"</formula>
    </cfRule>
  </conditionalFormatting>
  <dataValidations count="2">
    <dataValidation type="list" operator="equal" allowBlank="1" showErrorMessage="1" sqref="L1:L7 I4:I6 L8:L1043" xr:uid="{00000000-0002-0000-0000-000000000000}">
      <formula1>"PASS,FAIL,NOT EXECUTED,OUT OF SCOPE"</formula1>
      <formula2>0</formula2>
    </dataValidation>
    <dataValidation type="list" operator="equal" allowBlank="1" showErrorMessage="1" sqref="M1:M3 J4:J6 M7:M1043" xr:uid="{00000000-0002-0000-0000-000001000000}">
      <formula1>"High,Medium,Low"</formula1>
      <formula2>0</formula2>
    </dataValidation>
  </dataValidations>
  <hyperlinks>
    <hyperlink ref="F11" r:id="rId1" xr:uid="{00000000-0004-0000-0000-000000000000}"/>
    <hyperlink ref="J16" r:id="rId2" xr:uid="{00000000-0004-0000-0000-000001000000}"/>
    <hyperlink ref="J20" r:id="rId3" xr:uid="{00000000-0004-0000-0000-000002000000}"/>
    <hyperlink ref="J23" r:id="rId4" xr:uid="{00000000-0004-0000-0000-000003000000}"/>
    <hyperlink ref="J24" r:id="rId5" xr:uid="{00000000-0004-0000-0000-000004000000}"/>
    <hyperlink ref="J27" r:id="rId6" xr:uid="{00000000-0004-0000-0000-000005000000}"/>
    <hyperlink ref="F34" r:id="rId7" xr:uid="{00000000-0004-0000-0000-000006000000}"/>
    <hyperlink ref="F35" r:id="rId8" xr:uid="{00000000-0004-0000-0000-000007000000}"/>
    <hyperlink ref="F36" r:id="rId9" xr:uid="{00000000-0004-0000-0000-000008000000}"/>
    <hyperlink ref="F37" r:id="rId10" xr:uid="{00000000-0004-0000-0000-000009000000}"/>
    <hyperlink ref="F38" r:id="rId11" xr:uid="{00000000-0004-0000-0000-00000A000000}"/>
  </hyperlink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L75"/>
  <sheetViews>
    <sheetView topLeftCell="A19" zoomScale="75" zoomScaleNormal="75" workbookViewId="0">
      <selection activeCell="J10" sqref="J10"/>
    </sheetView>
  </sheetViews>
  <sheetFormatPr defaultColWidth="11.7109375" defaultRowHeight="12.75" x14ac:dyDescent="0.2"/>
  <cols>
    <col min="2" max="2" width="16.28515625" customWidth="1"/>
    <col min="3" max="3" width="18" customWidth="1"/>
    <col min="7" max="7" width="14.42578125" customWidth="1"/>
    <col min="8" max="8" width="1.85546875" customWidth="1"/>
    <col min="9" max="9" width="13.85546875" style="1" customWidth="1"/>
    <col min="10" max="10" width="15.140625" style="4" customWidth="1"/>
    <col min="11" max="11" width="14.28515625" style="1" customWidth="1"/>
  </cols>
  <sheetData>
    <row r="3" spans="2:12" ht="31.5" x14ac:dyDescent="0.5">
      <c r="B3" s="83" t="s">
        <v>188</v>
      </c>
      <c r="C3" s="83"/>
      <c r="D3" s="83"/>
      <c r="E3" s="83"/>
      <c r="F3" s="83"/>
      <c r="G3" s="83"/>
      <c r="I3" s="4"/>
      <c r="K3" s="4"/>
    </row>
    <row r="4" spans="2:12" ht="25.5" customHeight="1" x14ac:dyDescent="0.2">
      <c r="B4" s="39" t="s">
        <v>189</v>
      </c>
      <c r="C4" s="84" t="s">
        <v>190</v>
      </c>
      <c r="D4" s="84"/>
      <c r="E4" s="84"/>
      <c r="F4" s="84"/>
      <c r="G4" s="84"/>
      <c r="L4" s="41"/>
    </row>
    <row r="5" spans="2:12" ht="29.25" customHeight="1" x14ac:dyDescent="0.2">
      <c r="B5" s="39" t="s">
        <v>191</v>
      </c>
      <c r="C5" s="79" t="s">
        <v>192</v>
      </c>
      <c r="D5" s="79"/>
      <c r="E5" s="79"/>
      <c r="F5" s="79"/>
      <c r="G5" s="79"/>
      <c r="L5" s="41"/>
    </row>
    <row r="6" spans="2:12" ht="25.5" customHeight="1" x14ac:dyDescent="0.2">
      <c r="B6" s="39" t="s">
        <v>193</v>
      </c>
      <c r="C6" s="80" t="s">
        <v>194</v>
      </c>
      <c r="D6" s="80"/>
      <c r="E6" s="80"/>
      <c r="F6" s="80"/>
      <c r="G6" s="80"/>
      <c r="I6" s="42"/>
      <c r="J6" s="42"/>
      <c r="K6" s="37"/>
      <c r="L6" s="41"/>
    </row>
    <row r="7" spans="2:12" ht="22.5" customHeight="1" x14ac:dyDescent="0.2">
      <c r="B7" s="39" t="s">
        <v>195</v>
      </c>
      <c r="C7" s="79" t="s">
        <v>196</v>
      </c>
      <c r="D7" s="79"/>
      <c r="E7" s="79"/>
      <c r="F7" s="79"/>
      <c r="G7" s="79"/>
    </row>
    <row r="8" spans="2:12" ht="30.75" customHeight="1" x14ac:dyDescent="0.2">
      <c r="B8" s="39" t="s">
        <v>3</v>
      </c>
      <c r="C8" s="79" t="s">
        <v>196</v>
      </c>
      <c r="D8" s="79"/>
      <c r="E8" s="79"/>
      <c r="F8" s="79"/>
      <c r="G8" s="79"/>
      <c r="I8" s="43" t="s">
        <v>197</v>
      </c>
      <c r="J8" s="44" t="s">
        <v>36</v>
      </c>
      <c r="K8" s="45"/>
    </row>
    <row r="9" spans="2:12" ht="27.75" customHeight="1" x14ac:dyDescent="0.2">
      <c r="B9" s="39" t="s">
        <v>198</v>
      </c>
      <c r="C9" s="80" t="s">
        <v>194</v>
      </c>
      <c r="D9" s="80"/>
      <c r="E9" s="80"/>
      <c r="F9" s="80"/>
      <c r="G9" s="80"/>
      <c r="I9" s="43" t="s">
        <v>199</v>
      </c>
      <c r="J9" s="46">
        <f>COUNTA(Test_Case_AM!N:N)-1</f>
        <v>10</v>
      </c>
      <c r="K9" s="47"/>
    </row>
    <row r="11" spans="2:12" ht="18" customHeight="1" x14ac:dyDescent="0.2">
      <c r="B11" s="81" t="s">
        <v>200</v>
      </c>
      <c r="C11" s="81"/>
      <c r="D11" s="81"/>
      <c r="E11" s="81"/>
      <c r="F11" s="81"/>
      <c r="G11" s="81"/>
      <c r="I11" s="82" t="s">
        <v>201</v>
      </c>
      <c r="J11" s="82"/>
      <c r="K11" s="82"/>
    </row>
    <row r="12" spans="2:12" ht="31.5" x14ac:dyDescent="0.2">
      <c r="B12" s="48" t="s">
        <v>202</v>
      </c>
      <c r="C12" s="48" t="s">
        <v>7</v>
      </c>
      <c r="D12" s="48" t="s">
        <v>8</v>
      </c>
      <c r="E12" s="48" t="s">
        <v>9</v>
      </c>
      <c r="F12" s="48" t="s">
        <v>10</v>
      </c>
      <c r="G12" s="48" t="s">
        <v>203</v>
      </c>
      <c r="I12" s="48" t="s">
        <v>204</v>
      </c>
      <c r="J12" s="49" t="s">
        <v>205</v>
      </c>
      <c r="K12" s="48" t="s">
        <v>206</v>
      </c>
    </row>
    <row r="13" spans="2:12" ht="20.25" customHeight="1" x14ac:dyDescent="0.2">
      <c r="B13" s="50"/>
      <c r="C13" s="51">
        <f>Test_Case_AM!B5</f>
        <v>23</v>
      </c>
      <c r="D13" s="52">
        <f>Test_Case_AM!B6</f>
        <v>9</v>
      </c>
      <c r="E13" s="53">
        <f>Test_Case_AM!B7</f>
        <v>1</v>
      </c>
      <c r="F13" s="54">
        <f>Test_Case_AM!B8</f>
        <v>1</v>
      </c>
      <c r="G13" s="55">
        <f>Test_Case_AM!B9</f>
        <v>34</v>
      </c>
      <c r="I13" s="56">
        <f>COUNTIF(Test_Case_AM!M:M, "High")</f>
        <v>8</v>
      </c>
      <c r="J13" s="57">
        <f>COUNTIF(Test_Case_AM!M:M, "Medium")</f>
        <v>1</v>
      </c>
      <c r="K13" s="58">
        <f>COUNTIF(Test_Case_AM!M:M, "Low")</f>
        <v>1</v>
      </c>
    </row>
    <row r="14" spans="2:12" ht="18.75" x14ac:dyDescent="0.3">
      <c r="B14" s="59" t="s">
        <v>207</v>
      </c>
      <c r="C14" s="59">
        <f>SUM(C13)</f>
        <v>23</v>
      </c>
      <c r="D14" s="60">
        <f>SUM(D13)</f>
        <v>9</v>
      </c>
      <c r="E14" s="59">
        <f>SUM(E13)</f>
        <v>1</v>
      </c>
      <c r="F14" s="59">
        <f>SUM(F13)</f>
        <v>1</v>
      </c>
      <c r="G14" s="59">
        <f>SUM(G13)</f>
        <v>34</v>
      </c>
    </row>
    <row r="16" spans="2:12" ht="21" customHeight="1" x14ac:dyDescent="0.2"/>
    <row r="17" spans="4:6" ht="24" customHeight="1" x14ac:dyDescent="0.2"/>
    <row r="18" spans="4:6" ht="24" customHeight="1" x14ac:dyDescent="0.2"/>
    <row r="19" spans="4:6" ht="18.75" customHeight="1" x14ac:dyDescent="0.2"/>
    <row r="30" spans="4:6" ht="22.5" customHeight="1" x14ac:dyDescent="0.2">
      <c r="D30" s="1"/>
      <c r="E30" s="4"/>
      <c r="F30" s="1"/>
    </row>
    <row r="31" spans="4:6" ht="30" customHeight="1" x14ac:dyDescent="0.2">
      <c r="D31" s="1"/>
      <c r="E31" s="4"/>
      <c r="F31" s="1"/>
    </row>
    <row r="32" spans="4:6" ht="20.25" customHeight="1" x14ac:dyDescent="0.2">
      <c r="D32" s="1"/>
      <c r="E32" s="4"/>
      <c r="F32" s="1"/>
    </row>
    <row r="33" spans="2:6" x14ac:dyDescent="0.2">
      <c r="B33" s="1"/>
      <c r="C33" s="61"/>
      <c r="D33" s="61"/>
      <c r="E33" s="61"/>
      <c r="F33" s="61"/>
    </row>
    <row r="34" spans="2:6" x14ac:dyDescent="0.2">
      <c r="B34" s="62"/>
    </row>
    <row r="35" spans="2:6" x14ac:dyDescent="0.2">
      <c r="B35" s="62"/>
      <c r="C35" s="5"/>
    </row>
    <row r="40" spans="2:6" ht="12.75" customHeight="1" x14ac:dyDescent="0.2"/>
    <row r="44" spans="2:6" ht="12.75" customHeight="1" x14ac:dyDescent="0.2"/>
    <row r="48" spans="2:6" ht="12.75" customHeight="1" x14ac:dyDescent="0.2"/>
    <row r="52" ht="12.75" customHeight="1" x14ac:dyDescent="0.2"/>
    <row r="56" ht="12.75" customHeight="1" x14ac:dyDescent="0.2"/>
    <row r="59" ht="22.5" customHeight="1" x14ac:dyDescent="0.2"/>
    <row r="60" ht="12.75" customHeight="1" x14ac:dyDescent="0.2"/>
    <row r="63" ht="34.5" customHeight="1" x14ac:dyDescent="0.2"/>
    <row r="64" ht="12.75" customHeight="1" x14ac:dyDescent="0.2"/>
    <row r="67" ht="48.75" customHeight="1" x14ac:dyDescent="0.2"/>
    <row r="68" ht="12.75" customHeight="1" x14ac:dyDescent="0.2"/>
    <row r="71" ht="32.25" customHeight="1" x14ac:dyDescent="0.2"/>
    <row r="72" ht="12.75" customHeight="1" x14ac:dyDescent="0.2"/>
    <row r="75" ht="56.25" customHeight="1" x14ac:dyDescent="0.2"/>
  </sheetData>
  <mergeCells count="9">
    <mergeCell ref="C8:G8"/>
    <mergeCell ref="C9:G9"/>
    <mergeCell ref="B11:G11"/>
    <mergeCell ref="I11:K11"/>
    <mergeCell ref="B3:G3"/>
    <mergeCell ref="C4:G4"/>
    <mergeCell ref="C5:G5"/>
    <mergeCell ref="C6:G6"/>
    <mergeCell ref="C7:G7"/>
  </mergeCell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31"/>
  <sheetViews>
    <sheetView tabSelected="1" topLeftCell="A10" zoomScaleNormal="100" workbookViewId="0">
      <selection activeCell="F2" sqref="F2"/>
    </sheetView>
  </sheetViews>
  <sheetFormatPr defaultColWidth="11.5703125" defaultRowHeight="12.75" x14ac:dyDescent="0.2"/>
  <cols>
    <col min="2" max="2" width="11.85546875" style="3" customWidth="1"/>
    <col min="3" max="3" width="39.28515625" style="63" customWidth="1"/>
    <col min="4" max="4" width="22.7109375" style="4" customWidth="1"/>
    <col min="5" max="5" width="65.28515625" customWidth="1"/>
    <col min="6" max="6" width="27.28515625" style="1" customWidth="1"/>
    <col min="8" max="8" width="37.5703125" customWidth="1"/>
    <col min="10" max="11" width="11.5703125" hidden="1"/>
  </cols>
  <sheetData>
    <row r="2" spans="2:11" ht="33" customHeight="1" x14ac:dyDescent="0.2">
      <c r="B2" s="87" t="s">
        <v>208</v>
      </c>
      <c r="C2" s="87"/>
      <c r="D2" s="87"/>
      <c r="E2" s="87"/>
    </row>
    <row r="3" spans="2:11" ht="33" customHeight="1" x14ac:dyDescent="0.2">
      <c r="B3" s="64" t="s">
        <v>12</v>
      </c>
      <c r="C3" s="65" t="s">
        <v>209</v>
      </c>
      <c r="D3" s="91" t="s">
        <v>210</v>
      </c>
      <c r="E3" s="91"/>
    </row>
    <row r="4" spans="2:11" ht="21.75" customHeight="1" x14ac:dyDescent="0.2">
      <c r="B4" s="66">
        <v>1</v>
      </c>
      <c r="C4" s="67" t="s">
        <v>211</v>
      </c>
      <c r="D4" s="89" t="s">
        <v>212</v>
      </c>
      <c r="E4" s="89"/>
      <c r="J4" s="40"/>
      <c r="K4" s="40"/>
    </row>
    <row r="5" spans="2:11" ht="21.75" customHeight="1" x14ac:dyDescent="0.2">
      <c r="B5" s="66">
        <v>2</v>
      </c>
      <c r="C5" s="67" t="s">
        <v>213</v>
      </c>
      <c r="D5" s="89" t="s">
        <v>214</v>
      </c>
      <c r="E5" s="89"/>
      <c r="J5" s="40"/>
      <c r="K5" s="40"/>
    </row>
    <row r="6" spans="2:11" ht="24.75" customHeight="1" x14ac:dyDescent="0.2">
      <c r="B6" s="66">
        <v>3</v>
      </c>
      <c r="C6" s="67" t="s">
        <v>215</v>
      </c>
      <c r="D6" s="89" t="s">
        <v>216</v>
      </c>
      <c r="E6" s="89"/>
      <c r="J6" s="40"/>
      <c r="K6" s="40"/>
    </row>
    <row r="7" spans="2:11" ht="25.5" customHeight="1" x14ac:dyDescent="0.2">
      <c r="B7" s="66">
        <v>4</v>
      </c>
      <c r="C7" s="67" t="s">
        <v>217</v>
      </c>
      <c r="D7" s="89" t="s">
        <v>218</v>
      </c>
      <c r="E7" s="89"/>
      <c r="J7" s="40"/>
      <c r="K7" s="40"/>
    </row>
    <row r="8" spans="2:11" ht="26.25" customHeight="1" x14ac:dyDescent="0.2">
      <c r="B8" s="66">
        <v>5</v>
      </c>
      <c r="C8" s="67" t="s">
        <v>219</v>
      </c>
      <c r="D8" s="89" t="s">
        <v>220</v>
      </c>
      <c r="E8" s="89"/>
      <c r="J8" s="40"/>
      <c r="K8" s="40"/>
    </row>
    <row r="9" spans="2:11" ht="27" customHeight="1" x14ac:dyDescent="0.2">
      <c r="B9" s="66">
        <v>6</v>
      </c>
      <c r="C9" s="40" t="s">
        <v>221</v>
      </c>
      <c r="D9" s="90" t="s">
        <v>222</v>
      </c>
      <c r="E9" s="90"/>
    </row>
    <row r="10" spans="2:11" ht="27" customHeight="1" x14ac:dyDescent="0.2">
      <c r="B10" s="66">
        <v>7</v>
      </c>
      <c r="C10" s="40" t="s">
        <v>223</v>
      </c>
      <c r="D10" s="84" t="s">
        <v>224</v>
      </c>
      <c r="E10" s="84"/>
    </row>
    <row r="11" spans="2:11" ht="27" customHeight="1" x14ac:dyDescent="0.2">
      <c r="B11" s="66">
        <v>8</v>
      </c>
      <c r="C11" s="40" t="s">
        <v>225</v>
      </c>
      <c r="D11" s="84" t="s">
        <v>226</v>
      </c>
      <c r="E11" s="84"/>
    </row>
    <row r="12" spans="2:11" ht="27" customHeight="1" x14ac:dyDescent="0.2">
      <c r="B12" s="66">
        <v>9</v>
      </c>
      <c r="C12" s="40" t="s">
        <v>227</v>
      </c>
      <c r="D12" s="84" t="s">
        <v>228</v>
      </c>
      <c r="E12" s="84"/>
    </row>
    <row r="13" spans="2:11" ht="27" customHeight="1" x14ac:dyDescent="0.2">
      <c r="B13" s="66">
        <v>10</v>
      </c>
      <c r="C13" s="40" t="s">
        <v>229</v>
      </c>
      <c r="D13" s="84" t="s">
        <v>230</v>
      </c>
      <c r="E13" s="84"/>
    </row>
    <row r="14" spans="2:11" ht="27" customHeight="1" x14ac:dyDescent="0.2">
      <c r="B14" s="66">
        <v>11</v>
      </c>
      <c r="C14" s="40" t="s">
        <v>231</v>
      </c>
      <c r="D14" s="84" t="s">
        <v>232</v>
      </c>
      <c r="E14" s="84"/>
    </row>
    <row r="15" spans="2:11" x14ac:dyDescent="0.2">
      <c r="C15" s="68" t="s">
        <v>233</v>
      </c>
    </row>
    <row r="16" spans="2:11" ht="27.75" customHeight="1" x14ac:dyDescent="0.2">
      <c r="B16" s="87" t="s">
        <v>234</v>
      </c>
      <c r="C16" s="87"/>
      <c r="D16" s="87"/>
    </row>
    <row r="17" spans="2:4" ht="27.75" customHeight="1" x14ac:dyDescent="0.2">
      <c r="B17" s="88" t="s">
        <v>209</v>
      </c>
      <c r="C17" s="88"/>
      <c r="D17" s="69" t="s">
        <v>235</v>
      </c>
    </row>
    <row r="18" spans="2:4" ht="34.5" customHeight="1" x14ac:dyDescent="0.2">
      <c r="B18" s="85" t="s">
        <v>236</v>
      </c>
      <c r="C18" s="85"/>
      <c r="D18" s="70">
        <f>((Test_Case_AM!B5+Test_Case_AM!B6))/Test_Case_AM!B9*100</f>
        <v>94.117647058823522</v>
      </c>
    </row>
    <row r="19" spans="2:4" ht="27.75" customHeight="1" x14ac:dyDescent="0.2">
      <c r="B19" s="86" t="s">
        <v>237</v>
      </c>
      <c r="C19" s="86"/>
      <c r="D19" s="70">
        <f>(Test_Case_AM!B7/Test_Case_AM!B9)*100</f>
        <v>2.9411764705882351</v>
      </c>
    </row>
    <row r="20" spans="2:4" ht="36.75" customHeight="1" x14ac:dyDescent="0.2">
      <c r="B20" s="85" t="s">
        <v>238</v>
      </c>
      <c r="C20" s="85"/>
      <c r="D20" s="70">
        <f>(Test_Case_AM!B5/(Test_Case_AM!B5+Test_Case_AM!B6))*100</f>
        <v>71.875</v>
      </c>
    </row>
    <row r="21" spans="2:4" ht="35.25" customHeight="1" x14ac:dyDescent="0.2">
      <c r="B21" s="85" t="s">
        <v>239</v>
      </c>
      <c r="C21" s="85"/>
      <c r="D21" s="70">
        <f>(Test_Case_AM!B6/(Test_Case_AM!B5+Test_Case_AM!B6))*100</f>
        <v>28.125</v>
      </c>
    </row>
    <row r="22" spans="2:4" ht="33" customHeight="1" x14ac:dyDescent="0.2">
      <c r="B22" s="85" t="s">
        <v>240</v>
      </c>
      <c r="C22" s="85"/>
      <c r="D22" s="70">
        <f>(Test_Case_AM!B8/(Test_Case_AM!B5+Test_Case_AM!B6))*100</f>
        <v>3.125</v>
      </c>
    </row>
    <row r="24" spans="2:4" ht="20.25" customHeight="1" x14ac:dyDescent="0.2"/>
    <row r="25" spans="2:4" ht="36.75" customHeight="1" x14ac:dyDescent="0.2"/>
    <row r="26" spans="2:4" ht="36.75" customHeight="1" x14ac:dyDescent="0.2">
      <c r="C26" s="71"/>
    </row>
    <row r="27" spans="2:4" ht="36.75" customHeight="1" x14ac:dyDescent="0.2"/>
    <row r="28" spans="2:4" ht="36.75" customHeight="1" x14ac:dyDescent="0.2"/>
    <row r="29" spans="2:4" ht="36.75" customHeight="1" x14ac:dyDescent="0.2"/>
    <row r="30" spans="2:4" ht="24.75" customHeight="1" x14ac:dyDescent="0.2"/>
    <row r="31" spans="2:4" ht="36.75" customHeight="1" x14ac:dyDescent="0.2"/>
  </sheetData>
  <mergeCells count="20">
    <mergeCell ref="B2:E2"/>
    <mergeCell ref="D3:E3"/>
    <mergeCell ref="D4:E4"/>
    <mergeCell ref="D5:E5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B16:D16"/>
    <mergeCell ref="B17:C17"/>
    <mergeCell ref="B18:C18"/>
    <mergeCell ref="B19:C19"/>
    <mergeCell ref="B20:C20"/>
    <mergeCell ref="B21:C21"/>
    <mergeCell ref="B22:C22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F2:J2"/>
  <sheetViews>
    <sheetView zoomScale="75" zoomScaleNormal="75" workbookViewId="0">
      <selection activeCell="S13" sqref="S13"/>
    </sheetView>
  </sheetViews>
  <sheetFormatPr defaultColWidth="8.7109375" defaultRowHeight="12.75" x14ac:dyDescent="0.2"/>
  <sheetData>
    <row r="2" spans="6:10" ht="18" x14ac:dyDescent="0.25">
      <c r="F2" s="92" t="s">
        <v>241</v>
      </c>
      <c r="G2" s="92"/>
      <c r="H2" s="92"/>
      <c r="I2" s="92"/>
      <c r="J2" s="92"/>
    </row>
  </sheetData>
  <mergeCells count="1">
    <mergeCell ref="F2:J2"/>
  </mergeCells>
  <pageMargins left="0.7" right="0.7" top="0.75" bottom="0.75" header="0.511811023622047" footer="0.511811023622047"/>
  <pageSetup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6"/>
  <sheetViews>
    <sheetView zoomScale="75" zoomScaleNormal="75" workbookViewId="0">
      <selection activeCell="P5" sqref="P5"/>
    </sheetView>
  </sheetViews>
  <sheetFormatPr defaultColWidth="8.7109375" defaultRowHeight="12.75" x14ac:dyDescent="0.2"/>
  <cols>
    <col min="1" max="1" width="12.42578125" style="1" customWidth="1"/>
    <col min="2" max="2" width="12.5703125" style="1" customWidth="1"/>
    <col min="3" max="3" width="14.5703125" style="1" customWidth="1"/>
    <col min="4" max="4" width="12.42578125" style="1" customWidth="1"/>
    <col min="5" max="5" width="12.7109375" style="1" customWidth="1"/>
    <col min="6" max="6" width="12.140625" style="1" customWidth="1"/>
    <col min="7" max="7" width="13.7109375" style="1" customWidth="1"/>
    <col min="8" max="8" width="14.140625" style="1" customWidth="1"/>
  </cols>
  <sheetData>
    <row r="2" spans="1:8" ht="22.35" customHeight="1" x14ac:dyDescent="0.2">
      <c r="A2" s="87" t="s">
        <v>242</v>
      </c>
      <c r="B2" s="87"/>
      <c r="C2" s="87"/>
      <c r="D2" s="87"/>
      <c r="E2" s="87"/>
      <c r="F2" s="87"/>
      <c r="G2" s="87"/>
      <c r="H2" s="87"/>
    </row>
    <row r="3" spans="1:8" s="63" customFormat="1" ht="29.85" customHeight="1" x14ac:dyDescent="0.2">
      <c r="A3" s="72" t="s">
        <v>243</v>
      </c>
      <c r="B3" s="72" t="s">
        <v>244</v>
      </c>
      <c r="C3" s="72" t="s">
        <v>20</v>
      </c>
      <c r="D3" s="72" t="s">
        <v>245</v>
      </c>
      <c r="E3" s="72" t="s">
        <v>13</v>
      </c>
      <c r="F3" s="72" t="s">
        <v>246</v>
      </c>
      <c r="G3" s="72" t="s">
        <v>247</v>
      </c>
      <c r="H3" s="72" t="s">
        <v>248</v>
      </c>
    </row>
    <row r="4" spans="1:8" ht="153" x14ac:dyDescent="0.2">
      <c r="A4" s="22" t="s">
        <v>52</v>
      </c>
      <c r="B4" s="22" t="s">
        <v>249</v>
      </c>
      <c r="C4" s="22" t="s">
        <v>58</v>
      </c>
      <c r="D4" s="22"/>
      <c r="E4" s="22" t="s">
        <v>27</v>
      </c>
      <c r="F4" s="22" t="s">
        <v>60</v>
      </c>
      <c r="G4" s="73" t="s">
        <v>59</v>
      </c>
      <c r="H4" s="22" t="s">
        <v>4</v>
      </c>
    </row>
    <row r="5" spans="1:8" ht="165.75" x14ac:dyDescent="0.2">
      <c r="A5" s="22" t="s">
        <v>73</v>
      </c>
      <c r="B5" s="22" t="s">
        <v>250</v>
      </c>
      <c r="C5" s="22" t="s">
        <v>78</v>
      </c>
      <c r="D5" s="22"/>
      <c r="E5" s="22" t="s">
        <v>27</v>
      </c>
      <c r="F5" s="22" t="s">
        <v>80</v>
      </c>
      <c r="G5" s="33" t="s">
        <v>79</v>
      </c>
      <c r="H5" s="22" t="s">
        <v>4</v>
      </c>
    </row>
    <row r="6" spans="1:8" ht="140.25" x14ac:dyDescent="0.2">
      <c r="A6" s="22" t="s">
        <v>91</v>
      </c>
      <c r="B6" s="22"/>
      <c r="C6" s="22" t="s">
        <v>96</v>
      </c>
      <c r="D6" s="22"/>
      <c r="E6" s="22" t="s">
        <v>27</v>
      </c>
      <c r="F6" s="22" t="s">
        <v>80</v>
      </c>
      <c r="G6" s="33" t="s">
        <v>97</v>
      </c>
      <c r="H6" s="22" t="s">
        <v>4</v>
      </c>
    </row>
  </sheetData>
  <mergeCells count="1">
    <mergeCell ref="A2:H2"/>
  </mergeCells>
  <dataValidations count="1">
    <dataValidation type="list" operator="equal" allowBlank="1" showErrorMessage="1" sqref="F1:F1006" xr:uid="{00000000-0002-0000-0400-000000000000}">
      <formula1>"High,Medium,Low"</formula1>
      <formula2>0</formula2>
    </dataValidation>
  </dataValidations>
  <hyperlinks>
    <hyperlink ref="G4" r:id="rId1" xr:uid="{00000000-0004-0000-0400-000000000000}"/>
    <hyperlink ref="G5" r:id="rId2" xr:uid="{00000000-0004-0000-0400-000001000000}"/>
    <hyperlink ref="G6" r:id="rId3" xr:uid="{00000000-0004-0000-0400-000002000000}"/>
  </hyperlink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Test_Case_AM</vt:lpstr>
      <vt:lpstr>TC_Report_AM</vt:lpstr>
      <vt:lpstr>Test_Metrics</vt:lpstr>
      <vt:lpstr>Mind_Map</vt:lpstr>
      <vt:lpstr>Bug_Report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Shuvo Karmakar</cp:lastModifiedBy>
  <cp:revision>206</cp:revision>
  <cp:lastPrinted>2022-09-16T14:56:31Z</cp:lastPrinted>
  <dcterms:created xsi:type="dcterms:W3CDTF">2022-09-12T00:01:14Z</dcterms:created>
  <dcterms:modified xsi:type="dcterms:W3CDTF">2022-10-08T06:06:54Z</dcterms:modified>
  <dc:language>en-US</dc:language>
</cp:coreProperties>
</file>