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ostDoc\OneDrive - Pro\OneDrive - abc(china)LTD\documents\20201021生态农业模式挖掘论文\环境\水体\"/>
    </mc:Choice>
  </mc:AlternateContent>
  <bookViews>
    <workbookView xWindow="0" yWindow="0" windowWidth="28800" windowHeight="12540" tabRatio="929" activeTab="1"/>
  </bookViews>
  <sheets>
    <sheet name="地下水-ph-变化" sheetId="12" r:id="rId1"/>
    <sheet name="地下水-TDS-总溶解性固体-变化" sheetId="13" r:id="rId2"/>
    <sheet name="地下水-变化总数据" sheetId="9" r:id="rId3"/>
    <sheet name="post-地下水-ph" sheetId="10" r:id="rId4"/>
    <sheet name="pre-地下水-ph" sheetId="11" r:id="rId5"/>
  </sheets>
  <externalReferences>
    <externalReference r:id="rId6"/>
  </externalReferences>
  <definedNames>
    <definedName name="_xlnm._FilterDatabase" localSheetId="2" hidden="1">'地下水-变化总数据'!$A$1:$K$65</definedName>
    <definedName name="样地代码1">OFFSET([1]plot_code!$B$1,MATCH([1]GB01!XFA1,[1]plot_code!#REF!,0)-1,,COUNTIF([1]plot_code!#REF!,[1]GB01!$A1))</definedName>
  </definedNames>
  <calcPr calcId="162913"/>
</workbook>
</file>

<file path=xl/calcChain.xml><?xml version="1.0" encoding="utf-8"?>
<calcChain xmlns="http://schemas.openxmlformats.org/spreadsheetml/2006/main">
  <c r="T33" i="13" l="1"/>
  <c r="S33" i="13"/>
  <c r="T32" i="13"/>
  <c r="S32" i="13"/>
  <c r="T31" i="13"/>
  <c r="S31" i="13"/>
  <c r="T30" i="13"/>
  <c r="S30" i="13"/>
  <c r="T29" i="13"/>
  <c r="S29" i="13"/>
  <c r="T28" i="13"/>
  <c r="S28" i="13"/>
  <c r="T27" i="13"/>
  <c r="S27" i="13"/>
  <c r="T26" i="13"/>
  <c r="S26" i="13"/>
  <c r="T25" i="13"/>
  <c r="S25" i="13"/>
  <c r="T24" i="13"/>
  <c r="S24" i="13"/>
  <c r="T23" i="13"/>
  <c r="S23" i="13"/>
  <c r="T22" i="13"/>
  <c r="S22" i="13"/>
  <c r="T21" i="13"/>
  <c r="S21" i="13"/>
  <c r="T20" i="13"/>
  <c r="S20" i="13"/>
  <c r="T19" i="13"/>
  <c r="S19" i="13"/>
  <c r="T18" i="13"/>
  <c r="S18" i="13"/>
  <c r="T17" i="13"/>
  <c r="S17" i="13"/>
  <c r="T16" i="13"/>
  <c r="S16" i="13"/>
  <c r="T15" i="13"/>
  <c r="S15" i="13"/>
  <c r="T14" i="13"/>
  <c r="S14" i="13"/>
  <c r="T13" i="13"/>
  <c r="S13" i="13"/>
  <c r="T12" i="13"/>
  <c r="S12" i="13"/>
  <c r="T11" i="13"/>
  <c r="S11" i="13"/>
  <c r="T10" i="13"/>
  <c r="S10" i="13"/>
  <c r="T9" i="13"/>
  <c r="S9" i="13"/>
  <c r="T8" i="13"/>
  <c r="S8" i="13"/>
  <c r="T7" i="13"/>
  <c r="S7" i="13"/>
  <c r="T6" i="13"/>
  <c r="S6" i="13"/>
  <c r="T5" i="13"/>
  <c r="S5" i="13"/>
  <c r="T4" i="13"/>
  <c r="S4" i="13"/>
  <c r="T3" i="13"/>
  <c r="S3" i="13"/>
  <c r="T2" i="13"/>
  <c r="S2" i="13"/>
  <c r="S2" i="12"/>
  <c r="S3" i="12"/>
  <c r="S4" i="12"/>
  <c r="S5" i="12"/>
  <c r="S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24" i="12"/>
  <c r="S25" i="12"/>
  <c r="S26" i="12"/>
  <c r="S27" i="12"/>
  <c r="S28" i="12"/>
  <c r="S29" i="12"/>
  <c r="S30" i="12"/>
  <c r="S31" i="12"/>
  <c r="S32" i="12"/>
  <c r="T3" i="12"/>
  <c r="T4" i="12"/>
  <c r="T5" i="12"/>
  <c r="T6" i="12"/>
  <c r="T7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24" i="12"/>
  <c r="T25" i="12"/>
  <c r="T26" i="12"/>
  <c r="T27" i="12"/>
  <c r="T28" i="12"/>
  <c r="T29" i="12"/>
  <c r="T30" i="12"/>
  <c r="T31" i="12"/>
  <c r="T32" i="12"/>
  <c r="T33" i="12"/>
  <c r="T2" i="12"/>
  <c r="S33" i="12"/>
  <c r="Y33" i="11"/>
  <c r="Y32" i="11"/>
  <c r="Y31" i="11"/>
  <c r="Y30" i="11"/>
  <c r="Y29" i="11"/>
  <c r="Y28" i="11"/>
  <c r="Y27" i="11"/>
  <c r="Y26" i="11"/>
  <c r="Y25" i="11"/>
  <c r="Y24" i="11"/>
  <c r="Y23" i="11"/>
  <c r="Y22" i="11"/>
  <c r="Y21" i="11"/>
  <c r="Y20" i="11"/>
  <c r="Y19" i="11"/>
  <c r="Y18" i="11"/>
  <c r="Y17" i="11"/>
  <c r="Y16" i="11"/>
  <c r="Y15" i="11"/>
  <c r="Y14" i="11"/>
  <c r="Y13" i="11"/>
  <c r="Y12" i="11"/>
  <c r="Y11" i="11"/>
  <c r="Y10" i="11"/>
  <c r="Y9" i="11"/>
  <c r="Y8" i="11"/>
  <c r="Y7" i="11"/>
  <c r="Y6" i="11"/>
  <c r="Y5" i="11"/>
  <c r="Y4" i="11"/>
  <c r="Y3" i="11"/>
  <c r="Y2" i="11"/>
  <c r="F47" i="9"/>
  <c r="G47" i="9" s="1"/>
  <c r="G40" i="9"/>
  <c r="F40" i="9"/>
</calcChain>
</file>

<file path=xl/sharedStrings.xml><?xml version="1.0" encoding="utf-8"?>
<sst xmlns="http://schemas.openxmlformats.org/spreadsheetml/2006/main" count="2472" uniqueCount="328">
  <si>
    <t>生态站代码</t>
  </si>
  <si>
    <t>pre-ph</t>
  </si>
  <si>
    <t>post-ph</t>
  </si>
  <si>
    <t>地下水ph变化</t>
  </si>
  <si>
    <t>经度</t>
  </si>
  <si>
    <t>纬度</t>
  </si>
  <si>
    <t>水质采样点代码</t>
  </si>
  <si>
    <t>采样点名称</t>
  </si>
  <si>
    <r>
      <rPr>
        <sz val="9"/>
        <color theme="1"/>
        <rFont val="宋体"/>
        <charset val="134"/>
      </rPr>
      <t>矿化度</t>
    </r>
    <r>
      <rPr>
        <sz val="9"/>
        <color theme="1"/>
        <rFont val="Times New Roman"/>
        <family val="1"/>
      </rPr>
      <t>mg L</t>
    </r>
    <r>
      <rPr>
        <vertAlign val="superscript"/>
        <sz val="9"/>
        <color theme="1"/>
        <rFont val="Times New Roman"/>
        <family val="1"/>
      </rPr>
      <t>-1</t>
    </r>
  </si>
  <si>
    <t>气候带</t>
  </si>
  <si>
    <t>年降水量mm</t>
  </si>
  <si>
    <t>年平均气温℃</t>
  </si>
  <si>
    <t>主要土壤类型</t>
  </si>
  <si>
    <t>水数据类型（个数）</t>
  </si>
  <si>
    <t>生态站</t>
  </si>
  <si>
    <t>代码</t>
  </si>
  <si>
    <t>ALF</t>
  </si>
  <si>
    <t>改良</t>
  </si>
  <si>
    <t>101°01′</t>
  </si>
  <si>
    <t>24°32′</t>
  </si>
  <si>
    <t>ALFQX01CDX_01</t>
  </si>
  <si>
    <t>哀牢山综合气象观测场地下水观测采样点</t>
  </si>
  <si>
    <t>南亚热带湿润地区</t>
  </si>
  <si>
    <t>暗黄棕壤</t>
  </si>
  <si>
    <t>降水（79）、地表水（44）、地下水（79）</t>
  </si>
  <si>
    <t>哀牢山</t>
  </si>
  <si>
    <t>ASA</t>
  </si>
  <si>
    <t>正常</t>
  </si>
  <si>
    <t>109°19′</t>
  </si>
  <si>
    <t>36°51′</t>
  </si>
  <si>
    <t>ASAFZ04CDX_01</t>
  </si>
  <si>
    <t>安塞站生活用水井</t>
  </si>
  <si>
    <t>中温带半干旱地区</t>
  </si>
  <si>
    <t>黄绵土</t>
  </si>
  <si>
    <t>降水（110）、地表水（143）、地下水（116）</t>
  </si>
  <si>
    <t>安塞</t>
  </si>
  <si>
    <t>BJF</t>
  </si>
  <si>
    <t>115°26′</t>
  </si>
  <si>
    <t>39°58′</t>
  </si>
  <si>
    <t>BJFFZ12CDX_01</t>
  </si>
  <si>
    <t>北京森林站地下水位观测点</t>
  </si>
  <si>
    <t>暖温带亚湿润地区</t>
  </si>
  <si>
    <t>山地棕壤</t>
  </si>
  <si>
    <t>降水（87）、地表水（44）、地下水（72）</t>
  </si>
  <si>
    <t>北京</t>
  </si>
  <si>
    <t>BNF</t>
  </si>
  <si>
    <t>101°16′</t>
  </si>
  <si>
    <t>21°55′</t>
  </si>
  <si>
    <t>BNFFZ01CDX_01</t>
  </si>
  <si>
    <t>次生林辅助观测场地下水井观测采样点</t>
  </si>
  <si>
    <t>热带湿润地区</t>
  </si>
  <si>
    <t>红壤</t>
  </si>
  <si>
    <t>降水（155）、地表水（58）、地下水（33）</t>
  </si>
  <si>
    <t>西双版纳</t>
  </si>
  <si>
    <t>CBF</t>
  </si>
  <si>
    <t>128°28′</t>
  </si>
  <si>
    <t>42°24′</t>
  </si>
  <si>
    <t>CBFQX01CDX_01</t>
  </si>
  <si>
    <t>气象站地下水井采样点</t>
  </si>
  <si>
    <t>中温带亚湿润地区</t>
  </si>
  <si>
    <t>600-900</t>
  </si>
  <si>
    <t>暗棕壤</t>
  </si>
  <si>
    <t>降水（79）、地表水（26）、地下水（26）</t>
  </si>
  <si>
    <t>长白山</t>
  </si>
  <si>
    <t>CLD</t>
  </si>
  <si>
    <t>80°43′</t>
  </si>
  <si>
    <t>37°00′</t>
  </si>
  <si>
    <t>CLDFZ10CDX_01</t>
  </si>
  <si>
    <t>策勒绿洲农田井水观测点（井深30米）</t>
  </si>
  <si>
    <t>暖温带干旱地区</t>
  </si>
  <si>
    <t>风沙土</t>
  </si>
  <si>
    <t>降水（20）、地表水（86）、地下水（128）</t>
  </si>
  <si>
    <t>策勒</t>
  </si>
  <si>
    <t>CSA</t>
  </si>
  <si>
    <t>120°41′</t>
  </si>
  <si>
    <t>31°32′</t>
  </si>
  <si>
    <t>CSAQX01CDX_01</t>
  </si>
  <si>
    <t>常熟站气象观测场地下水水质监测点</t>
  </si>
  <si>
    <t>北亚热带湿润地区</t>
  </si>
  <si>
    <t>1 177</t>
  </si>
  <si>
    <t>水稻土</t>
  </si>
  <si>
    <t>降水（140）、地表水（267）、地下水（135）</t>
  </si>
  <si>
    <t>常熟</t>
  </si>
  <si>
    <t>CWA</t>
  </si>
  <si>
    <t>107°40′</t>
  </si>
  <si>
    <t>35°12′</t>
  </si>
  <si>
    <t>CWAFZ10CDX_01</t>
  </si>
  <si>
    <t>长武井水观测点</t>
  </si>
  <si>
    <t>中温带湿润地区</t>
  </si>
  <si>
    <t>马兰黄土</t>
  </si>
  <si>
    <t>降水（74）、地表水（113）、地下水（304）</t>
  </si>
  <si>
    <t>长武</t>
  </si>
  <si>
    <t>DHF</t>
  </si>
  <si>
    <t>未改良</t>
  </si>
  <si>
    <t>112°32′</t>
  </si>
  <si>
    <t>23°10′</t>
  </si>
  <si>
    <t>DHFFZ13CDX_01</t>
  </si>
  <si>
    <t>鼎湖山站地下水位观测井</t>
  </si>
  <si>
    <t>赤红壤</t>
  </si>
  <si>
    <t>降水（80）、地表水（49）、地下水（21）</t>
  </si>
  <si>
    <t>鼎湖山</t>
  </si>
  <si>
    <t>DTM</t>
  </si>
  <si>
    <t>112°48′</t>
  </si>
  <si>
    <t>29°30′</t>
  </si>
  <si>
    <t>DTMZH01CDX_02</t>
  </si>
  <si>
    <t>洞庭湖湿地生态系统小西湖综合观测场地下水井监测点2</t>
  </si>
  <si>
    <t>亚热带季风气候区</t>
  </si>
  <si>
    <t>1250-1450</t>
  </si>
  <si>
    <t>16.5-17</t>
  </si>
  <si>
    <t>潮土、水稻土</t>
  </si>
  <si>
    <t>降水（12）、地表水（308）、地下水（95）</t>
  </si>
  <si>
    <t>洞庭湖</t>
  </si>
  <si>
    <t>ESD</t>
  </si>
  <si>
    <t>110°11′</t>
  </si>
  <si>
    <t>39°29′</t>
  </si>
  <si>
    <t>ESDZH01CDX_01</t>
  </si>
  <si>
    <t>鄂尔多斯站地下水水质监测长期采样点</t>
  </si>
  <si>
    <t>降水（77）、地表水（43）、地下水（87）</t>
  </si>
  <si>
    <t>鄂尔多斯</t>
  </si>
  <si>
    <t>FKD</t>
  </si>
  <si>
    <t>87°45′</t>
  </si>
  <si>
    <t>44°30′</t>
  </si>
  <si>
    <t xml:space="preserve">FKDFZ02CDX_01 </t>
  </si>
  <si>
    <t>FK站辅助观测场-荒漠地下水位观测井</t>
  </si>
  <si>
    <t>中温带干旱地区</t>
  </si>
  <si>
    <t>降水（50）、地表水（43）、地下水（505）</t>
  </si>
  <si>
    <t>阜康</t>
  </si>
  <si>
    <t>FQA</t>
  </si>
  <si>
    <t>114°32′</t>
  </si>
  <si>
    <t>35°01′</t>
  </si>
  <si>
    <t>FQAFZ12CDX_01</t>
  </si>
  <si>
    <t>辅助观测场站区内南井观测点</t>
  </si>
  <si>
    <t>潮土</t>
  </si>
  <si>
    <t>降水（101）、地表水（138）、地下水（505）</t>
  </si>
  <si>
    <t>封丘</t>
  </si>
  <si>
    <t>GGF</t>
  </si>
  <si>
    <t>101°59′</t>
  </si>
  <si>
    <t>29°34′</t>
  </si>
  <si>
    <t>GGFQX01CDX_01</t>
  </si>
  <si>
    <t>贡嘎山站3000米气象场地下水位辅助观测井</t>
  </si>
  <si>
    <t>中亚热带湿润地区</t>
  </si>
  <si>
    <t>1758-2175</t>
  </si>
  <si>
    <t>5-8</t>
  </si>
  <si>
    <t>棕色针叶林土</t>
  </si>
  <si>
    <t>降水（154）、地表水（127）、地下水（38）</t>
  </si>
  <si>
    <t>贡嘎山</t>
  </si>
  <si>
    <t>HBG</t>
  </si>
  <si>
    <t>101°19′</t>
  </si>
  <si>
    <t>37°37′</t>
  </si>
  <si>
    <t>HBGFZ14CDX_01</t>
  </si>
  <si>
    <t>海北站浅层地下水浅井水水质采样点</t>
  </si>
  <si>
    <t>青藏高原温带半干旱地区</t>
  </si>
  <si>
    <t>462-860</t>
  </si>
  <si>
    <t>-1.7</t>
  </si>
  <si>
    <t>草毡土</t>
  </si>
  <si>
    <t>降水（191）、地表水（93）、地下水（56）</t>
  </si>
  <si>
    <t>海北</t>
  </si>
  <si>
    <t>HJA</t>
  </si>
  <si>
    <t>108°19′</t>
  </si>
  <si>
    <t>24°43′</t>
  </si>
  <si>
    <t>HJAFZ07CDX-01</t>
  </si>
  <si>
    <t>水分辅助观测地下水观测点（水位、水质）</t>
  </si>
  <si>
    <t>棕色石灰土</t>
  </si>
  <si>
    <t>降水（86）、地表水（74）、地下水（25）</t>
  </si>
  <si>
    <t>环江</t>
  </si>
  <si>
    <t>HLA</t>
  </si>
  <si>
    <t>126°55′</t>
  </si>
  <si>
    <t>47°27′</t>
  </si>
  <si>
    <t>HLAZH01CDX_01</t>
  </si>
  <si>
    <t>海伦站综合观测场地下水水质监测长期采样点</t>
  </si>
  <si>
    <t>500—600</t>
  </si>
  <si>
    <t>黑土</t>
  </si>
  <si>
    <t>降水（75）、地表水（46）、地下水（34）</t>
  </si>
  <si>
    <t>海伦</t>
  </si>
  <si>
    <t>HTF</t>
  </si>
  <si>
    <t>109°30′</t>
  </si>
  <si>
    <t>26°48′</t>
  </si>
  <si>
    <t>HTFFZ11CDX_02</t>
  </si>
  <si>
    <t>会同苏溪口11号辅助观测场地下水监测区新井</t>
  </si>
  <si>
    <t>1200-1400</t>
  </si>
  <si>
    <t>16.6</t>
  </si>
  <si>
    <t>山地黄壤</t>
  </si>
  <si>
    <t>降水（127）、地表水（47）、地下水（131）</t>
  </si>
  <si>
    <t>会同</t>
  </si>
  <si>
    <t>LCA</t>
  </si>
  <si>
    <t>114 °41′</t>
  </si>
  <si>
    <t>37°53′</t>
  </si>
  <si>
    <t>LCAZH01CGD_01</t>
  </si>
  <si>
    <t>栾城站灌溉地下水水质监测长期采样点</t>
  </si>
  <si>
    <t>褐土</t>
  </si>
  <si>
    <t>降水（103）、地表水（0）、地下水（40）</t>
  </si>
  <si>
    <t>栾城</t>
  </si>
  <si>
    <t>LSA</t>
  </si>
  <si>
    <t>91°20′</t>
  </si>
  <si>
    <t>29°40′</t>
  </si>
  <si>
    <t>LSAFZ12CDX_01</t>
  </si>
  <si>
    <t>拉萨站地下饮用水水质监测点（10米）</t>
  </si>
  <si>
    <t>7.4</t>
  </si>
  <si>
    <t>降水（56）、地表水（89）、地下水（100）</t>
  </si>
  <si>
    <t>拉萨</t>
  </si>
  <si>
    <t>LZD</t>
  </si>
  <si>
    <t>100°07′</t>
  </si>
  <si>
    <t>39°21′</t>
  </si>
  <si>
    <t>LZDZH01CDX_01</t>
  </si>
  <si>
    <t>荒漠绿洲农田生态系统综合观测场地下水采样地</t>
  </si>
  <si>
    <t>降水（56）、地表水（59）、地下水（30）</t>
  </si>
  <si>
    <t>临泽</t>
  </si>
  <si>
    <t>MXF</t>
  </si>
  <si>
    <t>103°54′</t>
  </si>
  <si>
    <t>31°42′</t>
  </si>
  <si>
    <t>MXFFZ11CDX_01</t>
  </si>
  <si>
    <t>茂县站地下水位观测井</t>
  </si>
  <si>
    <t>褐土、棕壤</t>
  </si>
  <si>
    <t>降水（54）、地表水（25）、地下水（27）</t>
  </si>
  <si>
    <t>茂县</t>
  </si>
  <si>
    <t>NMD</t>
  </si>
  <si>
    <t>120°42′</t>
  </si>
  <si>
    <t>42°55′</t>
  </si>
  <si>
    <t>NMDFZ12CGD_01</t>
  </si>
  <si>
    <t>奈曼灌溉地下水水质监测点</t>
  </si>
  <si>
    <t>降水（67）、地表水（38）、地下水（65）</t>
  </si>
  <si>
    <t>奈曼</t>
  </si>
  <si>
    <t>NMG</t>
  </si>
  <si>
    <t>116°42′</t>
  </si>
  <si>
    <t>43°38′</t>
  </si>
  <si>
    <t>NMGFZ12CDX_01</t>
  </si>
  <si>
    <t>内蒙古站地下水采样点1号</t>
  </si>
  <si>
    <t>暗栗钙土</t>
  </si>
  <si>
    <t>降水（96）、地表水（57）、地下水（64）</t>
  </si>
  <si>
    <t>内蒙古</t>
  </si>
  <si>
    <t>QYA</t>
  </si>
  <si>
    <t>115°04′</t>
  </si>
  <si>
    <t>26°44′</t>
  </si>
  <si>
    <t>QYAFZ10CDX_01</t>
  </si>
  <si>
    <t>千烟洲架竹河地下水水质监测长期采样点</t>
  </si>
  <si>
    <t>1 489</t>
  </si>
  <si>
    <t>降水（80）、地表水（75）、地下水（50）</t>
  </si>
  <si>
    <t>千烟洲</t>
  </si>
  <si>
    <t>SJM</t>
  </si>
  <si>
    <t>酸化</t>
  </si>
  <si>
    <t>133°31′</t>
  </si>
  <si>
    <t>47°35′</t>
  </si>
  <si>
    <t>SJMFZ02CDX_02</t>
  </si>
  <si>
    <t>三江站旱田辅助观测场地下水水质监测采样点（旱田井）</t>
  </si>
  <si>
    <t>-3-8.4</t>
  </si>
  <si>
    <t>草甸沼泽土</t>
  </si>
  <si>
    <t>降水（82）、地表水（68）、地下水（170）</t>
  </si>
  <si>
    <t>三江</t>
  </si>
  <si>
    <t>SPD</t>
  </si>
  <si>
    <t>104°57′</t>
  </si>
  <si>
    <t>37°27′</t>
  </si>
  <si>
    <t>SPDFZ12CDX-01</t>
  </si>
  <si>
    <t>沙坡头站荒漠生态系统辅助观测场</t>
  </si>
  <si>
    <t>降水（65）、地表水（54）、地下水（24）</t>
  </si>
  <si>
    <t>沙坡头</t>
  </si>
  <si>
    <t>SYA</t>
  </si>
  <si>
    <t>123°24′</t>
  </si>
  <si>
    <t>41°31′</t>
  </si>
  <si>
    <t>SYAQX01CDX_01</t>
  </si>
  <si>
    <t>沈阳站地下水水质监测长期采样点</t>
  </si>
  <si>
    <t>650—700</t>
  </si>
  <si>
    <t>潮棕壤</t>
  </si>
  <si>
    <t>降水（119）、地表水（90）、地下水（46）</t>
  </si>
  <si>
    <t>沈阳</t>
  </si>
  <si>
    <t>TYA</t>
  </si>
  <si>
    <t>111°27′</t>
  </si>
  <si>
    <t>28°55′</t>
  </si>
  <si>
    <t xml:space="preserve">TYAFZ10CDX_01  </t>
  </si>
  <si>
    <t>水分辅助观测地下水观测点</t>
  </si>
  <si>
    <t>1 437</t>
  </si>
  <si>
    <t>降水（106）、地表水（78）、地下水（26）</t>
  </si>
  <si>
    <t>桃源</t>
  </si>
  <si>
    <t>YCA</t>
  </si>
  <si>
    <t>116°34′</t>
  </si>
  <si>
    <t>36°49′</t>
  </si>
  <si>
    <t>YCAQX01CDX_01</t>
  </si>
  <si>
    <t>禹城站气象场地下水水井1号</t>
  </si>
  <si>
    <t>降水（55）、地表水（81）、地下水（155）</t>
  </si>
  <si>
    <t>禹城</t>
  </si>
  <si>
    <t>YGA</t>
  </si>
  <si>
    <t>105°27′</t>
  </si>
  <si>
    <t>31°16′</t>
  </si>
  <si>
    <t>YGAFZ12CDX_01</t>
  </si>
  <si>
    <t>盐亭站农林复合地下水观测点（赵兴强家井）　</t>
  </si>
  <si>
    <t>紫色土</t>
  </si>
  <si>
    <t>降水（106）、地表水（330）、地下水（447）</t>
  </si>
  <si>
    <t>盐亭</t>
  </si>
  <si>
    <t>YTA</t>
  </si>
  <si>
    <t>116°55′</t>
  </si>
  <si>
    <t>28°12′</t>
  </si>
  <si>
    <t>YTAZH01CDX_01</t>
  </si>
  <si>
    <t>综合观测场（典型旱耕地）潜水（地下水）水质观测调查</t>
  </si>
  <si>
    <t>1 785</t>
  </si>
  <si>
    <t>降水（73）、地表水（221）、地下水（75）</t>
  </si>
  <si>
    <t>鹰潭</t>
  </si>
  <si>
    <t>pre-TDS-mg L-1</t>
  </si>
  <si>
    <t>post-TDS-mg L-1</t>
  </si>
  <si>
    <t>变化</t>
  </si>
  <si>
    <t>矿化度变化</t>
  </si>
  <si>
    <t>矿化</t>
  </si>
  <si>
    <t>加速矿化</t>
  </si>
  <si>
    <t>年</t>
  </si>
  <si>
    <t>月</t>
  </si>
  <si>
    <r>
      <rPr>
        <sz val="9"/>
        <color theme="1"/>
        <rFont val="Times New Roman"/>
        <family val="1"/>
      </rPr>
      <t>pH</t>
    </r>
    <r>
      <rPr>
        <sz val="9"/>
        <color theme="1"/>
        <rFont val="宋体"/>
        <charset val="134"/>
      </rPr>
      <t>值</t>
    </r>
  </si>
  <si>
    <t>生态系统类型</t>
  </si>
  <si>
    <t>森林</t>
  </si>
  <si>
    <t>农田</t>
  </si>
  <si>
    <t>BNFZH01CDX_01</t>
  </si>
  <si>
    <t>综合观测场地下水井观测采样点</t>
  </si>
  <si>
    <t>荒漠</t>
  </si>
  <si>
    <t xml:space="preserve">CWA </t>
  </si>
  <si>
    <t>DHFFZ13CDX_02</t>
  </si>
  <si>
    <t>鼎湖山站地下水位观测井-新井</t>
  </si>
  <si>
    <t>沼泽</t>
  </si>
  <si>
    <t>FKDFZ02CDX_01</t>
  </si>
  <si>
    <t>GGFZH01CDX_01</t>
  </si>
  <si>
    <t>峨眉冷杉成熟林观景台综合观测场地下水位观测井</t>
  </si>
  <si>
    <t>草地</t>
  </si>
  <si>
    <t>06</t>
  </si>
  <si>
    <t>7</t>
  </si>
  <si>
    <t>异常程度</t>
  </si>
  <si>
    <t>矿化度mg L-1</t>
  </si>
  <si>
    <t>酸</t>
  </si>
  <si>
    <t>低</t>
  </si>
  <si>
    <t>x</t>
    <phoneticPr fontId="9" type="noConversion"/>
  </si>
  <si>
    <t>y</t>
    <phoneticPr fontId="9" type="noConversion"/>
  </si>
  <si>
    <t>x</t>
    <phoneticPr fontId="9" type="noConversion"/>
  </si>
  <si>
    <t>y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</si>
</sst>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8" formatCode="0.00_ "/>
    <numFmt numFmtId="179" formatCode="0.00_);[Red]\(0.00\)"/>
  </numFmts>
  <fonts count="12" x14ac:knownFonts="1">
    <font>
      <sz val="11"/>
      <color theme="1"/>
      <name val="等线"/>
      <charset val="134"/>
      <scheme val="minor"/>
    </font>
    <font>
      <sz val="10"/>
      <color theme="1"/>
      <name val="Times New Roman"/>
      <family val="1"/>
    </font>
    <font>
      <sz val="10"/>
      <color theme="1"/>
      <name val="宋体"/>
      <charset val="134"/>
    </font>
    <font>
      <sz val="11"/>
      <color theme="1"/>
      <name val="等线"/>
      <charset val="134"/>
      <scheme val="minor"/>
    </font>
    <font>
      <sz val="10"/>
      <name val="Arial"/>
      <family val="2"/>
    </font>
    <font>
      <sz val="12"/>
      <name val="宋体"/>
      <charset val="134"/>
    </font>
    <font>
      <sz val="9"/>
      <color theme="1"/>
      <name val="Times New Roman"/>
      <family val="1"/>
    </font>
    <font>
      <sz val="9"/>
      <color theme="1"/>
      <name val="宋体"/>
      <charset val="134"/>
    </font>
    <font>
      <vertAlign val="superscript"/>
      <sz val="9"/>
      <color theme="1"/>
      <name val="Times New Roman"/>
      <family val="1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2"/>
      <color rgb="FF222222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9" fontId="3" fillId="0" borderId="0" applyFont="0" applyFill="0" applyBorder="0" applyAlignment="0" applyProtection="0">
      <alignment vertical="center"/>
    </xf>
    <xf numFmtId="0" fontId="4" fillId="0" borderId="0"/>
    <xf numFmtId="0" fontId="5" fillId="0" borderId="0"/>
    <xf numFmtId="0" fontId="4" fillId="0" borderId="0"/>
    <xf numFmtId="0" fontId="5" fillId="0" borderId="0">
      <alignment vertical="center"/>
    </xf>
    <xf numFmtId="0" fontId="5" fillId="0" borderId="0"/>
  </cellStyleXfs>
  <cellXfs count="13">
    <xf numFmtId="0" fontId="0" fillId="0" borderId="0" xfId="0"/>
    <xf numFmtId="179" fontId="0" fillId="0" borderId="0" xfId="1" applyNumberFormat="1" applyAlignment="1"/>
    <xf numFmtId="0" fontId="0" fillId="0" borderId="0" xfId="0" applyNumberFormat="1"/>
    <xf numFmtId="178" fontId="0" fillId="0" borderId="0" xfId="0" applyNumberForma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2" fillId="0" borderId="0" xfId="0" applyFont="1" applyAlignment="1">
      <alignment horizontal="left" vertical="center"/>
    </xf>
    <xf numFmtId="179" fontId="0" fillId="0" borderId="0" xfId="0" applyNumberFormat="1"/>
    <xf numFmtId="0" fontId="11" fillId="0" borderId="0" xfId="0" applyFont="1"/>
    <xf numFmtId="178" fontId="10" fillId="0" borderId="0" xfId="0" applyNumberFormat="1" applyFont="1"/>
    <xf numFmtId="179" fontId="10" fillId="0" borderId="0" xfId="1" applyNumberFormat="1" applyFont="1" applyAlignment="1"/>
  </cellXfs>
  <cellStyles count="7">
    <cellStyle name="_ET_STYLE_NoName_00_" xfId="2"/>
    <cellStyle name="百分比" xfId="1" builtinId="5"/>
    <cellStyle name="常规" xfId="0" builtinId="0"/>
    <cellStyle name="常规 2" xfId="3"/>
    <cellStyle name="常规 3" xfId="5"/>
    <cellStyle name="常规 5" xfId="6"/>
    <cellStyle name="样式 1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12&#24180;cern&#29256;/&#27934;&#24237;&#28246;&#31449;2011&#22303;&#22756;&#25968;&#25454;--&#31532;&#19968;&#22871;&#25351;&#2663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B01"/>
      <sheetName val="GB02"/>
      <sheetName val="GB03"/>
      <sheetName val="GB04"/>
      <sheetName val="GB06"/>
      <sheetName val="GB07"/>
      <sheetName val="GB08"/>
      <sheetName val="GB09"/>
      <sheetName val="plot_code"/>
      <sheetName val="referre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workbookViewId="0">
      <selection activeCell="V7" sqref="V7"/>
    </sheetView>
  </sheetViews>
  <sheetFormatPr defaultColWidth="9" defaultRowHeight="14.25" x14ac:dyDescent="0.2"/>
  <cols>
    <col min="5" max="6" width="9" style="2"/>
    <col min="10" max="10" width="31.875" customWidth="1"/>
    <col min="19" max="19" width="10.75" bestFit="1" customWidth="1"/>
  </cols>
  <sheetData>
    <row r="1" spans="1:23" x14ac:dyDescent="0.2">
      <c r="A1" s="2" t="s">
        <v>0</v>
      </c>
      <c r="B1" s="2" t="s">
        <v>1</v>
      </c>
      <c r="C1" s="2" t="s">
        <v>2</v>
      </c>
      <c r="D1" t="s">
        <v>3</v>
      </c>
      <c r="E1" s="2" t="s">
        <v>4</v>
      </c>
      <c r="F1" s="2" t="s">
        <v>5</v>
      </c>
      <c r="G1" s="11" t="s">
        <v>326</v>
      </c>
      <c r="H1" s="12" t="s">
        <v>327</v>
      </c>
      <c r="I1" s="2" t="s">
        <v>6</v>
      </c>
      <c r="J1" s="2" t="s">
        <v>7</v>
      </c>
      <c r="K1" s="3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23" ht="15" x14ac:dyDescent="0.2">
      <c r="A2" s="2" t="s">
        <v>16</v>
      </c>
      <c r="B2" s="3">
        <v>6.27</v>
      </c>
      <c r="C2" s="3">
        <v>6.5983333333333301</v>
      </c>
      <c r="D2" t="s">
        <v>17</v>
      </c>
      <c r="E2" s="2" t="s">
        <v>18</v>
      </c>
      <c r="F2" s="2" t="s">
        <v>19</v>
      </c>
      <c r="G2">
        <v>101.01666666666667</v>
      </c>
      <c r="H2" s="1">
        <v>24.533333333333335</v>
      </c>
      <c r="I2" s="2" t="s">
        <v>20</v>
      </c>
      <c r="J2" s="2" t="s">
        <v>21</v>
      </c>
      <c r="K2" s="3">
        <v>29.8</v>
      </c>
      <c r="L2" s="5" t="s">
        <v>22</v>
      </c>
      <c r="M2" s="6">
        <v>1931</v>
      </c>
      <c r="N2" s="7">
        <v>18.7</v>
      </c>
      <c r="O2" s="8" t="s">
        <v>23</v>
      </c>
      <c r="P2" s="5" t="s">
        <v>24</v>
      </c>
      <c r="Q2" s="5" t="s">
        <v>25</v>
      </c>
      <c r="R2" s="4" t="s">
        <v>16</v>
      </c>
      <c r="S2" s="10">
        <f>LEFT(E2,FIND("°",E2)-1)*1+MID(E2,FIND("°",E2)+1,2)/60</f>
        <v>101.01666666666667</v>
      </c>
      <c r="T2" s="10">
        <f>LEFT(F2,FIND("°",F2)-1)*1+MID(F2,FIND("°",F2)+1,2)/60</f>
        <v>24.533333333333335</v>
      </c>
    </row>
    <row r="3" spans="1:23" ht="15" x14ac:dyDescent="0.2">
      <c r="A3" s="2" t="s">
        <v>26</v>
      </c>
      <c r="B3" s="3">
        <v>8.1575206611570206</v>
      </c>
      <c r="C3" s="3">
        <v>7.6654761904761903</v>
      </c>
      <c r="D3" s="3" t="s">
        <v>27</v>
      </c>
      <c r="E3" s="2" t="s">
        <v>28</v>
      </c>
      <c r="F3" s="2" t="s">
        <v>29</v>
      </c>
      <c r="G3">
        <v>109.31666666666666</v>
      </c>
      <c r="H3" s="1">
        <v>36.85</v>
      </c>
      <c r="I3" s="2" t="s">
        <v>30</v>
      </c>
      <c r="J3" s="2" t="s">
        <v>31</v>
      </c>
      <c r="K3" s="3">
        <v>736.36190413712995</v>
      </c>
      <c r="L3" t="s">
        <v>32</v>
      </c>
      <c r="M3">
        <v>500</v>
      </c>
      <c r="N3">
        <v>8.9</v>
      </c>
      <c r="O3" t="s">
        <v>33</v>
      </c>
      <c r="P3" t="s">
        <v>34</v>
      </c>
      <c r="Q3" t="s">
        <v>35</v>
      </c>
      <c r="R3" t="s">
        <v>26</v>
      </c>
      <c r="S3" s="10">
        <f>LEFT(E3,FIND("°",E3)-1)*1+MID(E3,FIND("°",E3)+1,2)/60</f>
        <v>109.31666666666666</v>
      </c>
      <c r="T3" s="10">
        <f>LEFT(F3,FIND("°",F3)-1)*1+MID(F3,FIND("°",F3)+1,2)/60</f>
        <v>36.85</v>
      </c>
      <c r="W3" s="3"/>
    </row>
    <row r="4" spans="1:23" ht="15" x14ac:dyDescent="0.2">
      <c r="A4" s="2" t="s">
        <v>36</v>
      </c>
      <c r="B4" s="3">
        <v>6.55</v>
      </c>
      <c r="C4" s="3">
        <v>7.4078571428571403</v>
      </c>
      <c r="D4" s="3" t="s">
        <v>27</v>
      </c>
      <c r="E4" s="2" t="s">
        <v>37</v>
      </c>
      <c r="F4" s="2" t="s">
        <v>38</v>
      </c>
      <c r="G4">
        <v>115.43333333333334</v>
      </c>
      <c r="H4" s="1">
        <v>39.966666666666669</v>
      </c>
      <c r="I4" s="2" t="s">
        <v>39</v>
      </c>
      <c r="J4" s="2" t="s">
        <v>40</v>
      </c>
      <c r="K4" s="3">
        <v>183.25714285714301</v>
      </c>
      <c r="L4" t="s">
        <v>41</v>
      </c>
      <c r="M4">
        <v>650</v>
      </c>
      <c r="N4">
        <v>11.7</v>
      </c>
      <c r="O4" t="s">
        <v>42</v>
      </c>
      <c r="P4" t="s">
        <v>43</v>
      </c>
      <c r="Q4" t="s">
        <v>44</v>
      </c>
      <c r="R4" t="s">
        <v>36</v>
      </c>
      <c r="S4" s="10">
        <f>LEFT(E4,FIND("°",E4)-1)*1+MID(E4,FIND("°",E4)+1,2)/60</f>
        <v>115.43333333333334</v>
      </c>
      <c r="T4" s="10">
        <f>LEFT(F4,FIND("°",F4)-1)*1+MID(F4,FIND("°",F4)+1,2)/60</f>
        <v>39.966666666666669</v>
      </c>
      <c r="W4" s="3"/>
    </row>
    <row r="5" spans="1:23" ht="15" x14ac:dyDescent="0.2">
      <c r="A5" s="2" t="s">
        <v>45</v>
      </c>
      <c r="B5" s="3">
        <v>7.5149999999999997</v>
      </c>
      <c r="C5" s="3">
        <v>7.1371428571428597</v>
      </c>
      <c r="D5" s="3" t="s">
        <v>27</v>
      </c>
      <c r="E5" s="2" t="s">
        <v>46</v>
      </c>
      <c r="F5" s="2" t="s">
        <v>47</v>
      </c>
      <c r="G5">
        <v>101.26666666666667</v>
      </c>
      <c r="H5" s="1">
        <v>21.916666666666668</v>
      </c>
      <c r="I5" s="2" t="s">
        <v>48</v>
      </c>
      <c r="J5" s="2" t="s">
        <v>49</v>
      </c>
      <c r="K5" s="3">
        <v>150.166666666667</v>
      </c>
      <c r="L5" t="s">
        <v>50</v>
      </c>
      <c r="M5">
        <v>1557</v>
      </c>
      <c r="N5">
        <v>21.4</v>
      </c>
      <c r="O5" t="s">
        <v>51</v>
      </c>
      <c r="P5" t="s">
        <v>52</v>
      </c>
      <c r="Q5" t="s">
        <v>53</v>
      </c>
      <c r="R5" t="s">
        <v>45</v>
      </c>
      <c r="S5" s="10">
        <f>LEFT(E5,FIND("°",E5)-1)*1+MID(E5,FIND("°",E5)+1,2)/60</f>
        <v>101.26666666666667</v>
      </c>
      <c r="T5" s="10">
        <f>LEFT(F5,FIND("°",F5)-1)*1+MID(F5,FIND("°",F5)+1,2)/60</f>
        <v>21.916666666666668</v>
      </c>
      <c r="W5" s="3"/>
    </row>
    <row r="6" spans="1:23" ht="15" x14ac:dyDescent="0.2">
      <c r="A6" s="2" t="s">
        <v>54</v>
      </c>
      <c r="B6" s="3">
        <v>5.9974999999999996</v>
      </c>
      <c r="C6" s="3">
        <v>6.9141666666666701</v>
      </c>
      <c r="D6" t="s">
        <v>17</v>
      </c>
      <c r="E6" s="2" t="s">
        <v>55</v>
      </c>
      <c r="F6" s="2" t="s">
        <v>56</v>
      </c>
      <c r="G6">
        <v>128.46666666666667</v>
      </c>
      <c r="H6" s="1">
        <v>42.4</v>
      </c>
      <c r="I6" s="2" t="s">
        <v>57</v>
      </c>
      <c r="J6" s="2" t="s">
        <v>58</v>
      </c>
      <c r="K6" s="3">
        <v>233.34025</v>
      </c>
      <c r="L6" t="s">
        <v>59</v>
      </c>
      <c r="M6" t="s">
        <v>60</v>
      </c>
      <c r="N6">
        <v>2.8</v>
      </c>
      <c r="O6" t="s">
        <v>61</v>
      </c>
      <c r="P6" t="s">
        <v>62</v>
      </c>
      <c r="Q6" t="s">
        <v>63</v>
      </c>
      <c r="R6" t="s">
        <v>54</v>
      </c>
      <c r="S6" s="10">
        <f>LEFT(E6,FIND("°",E6)-1)*1+MID(E6,FIND("°",E6)+1,2)/60</f>
        <v>128.46666666666667</v>
      </c>
      <c r="T6" s="10">
        <f>LEFT(F6,FIND("°",F6)-1)*1+MID(F6,FIND("°",F6)+1,2)/60</f>
        <v>42.4</v>
      </c>
    </row>
    <row r="7" spans="1:23" ht="15" x14ac:dyDescent="0.2">
      <c r="A7" t="s">
        <v>64</v>
      </c>
      <c r="B7" s="3">
        <v>7.75285714285714</v>
      </c>
      <c r="C7" s="3">
        <v>8.33</v>
      </c>
      <c r="D7" s="3" t="s">
        <v>27</v>
      </c>
      <c r="E7" s="2" t="s">
        <v>65</v>
      </c>
      <c r="F7" s="2" t="s">
        <v>66</v>
      </c>
      <c r="G7">
        <v>80.716666666666669</v>
      </c>
      <c r="H7" s="1">
        <v>37</v>
      </c>
      <c r="I7" t="s">
        <v>67</v>
      </c>
      <c r="J7" t="s">
        <v>68</v>
      </c>
      <c r="K7" s="3">
        <v>2503.7222714285699</v>
      </c>
      <c r="L7" t="s">
        <v>69</v>
      </c>
      <c r="M7">
        <v>37</v>
      </c>
      <c r="N7">
        <v>11.9</v>
      </c>
      <c r="O7" t="s">
        <v>70</v>
      </c>
      <c r="P7" t="s">
        <v>71</v>
      </c>
      <c r="Q7" t="s">
        <v>72</v>
      </c>
      <c r="R7" t="s">
        <v>64</v>
      </c>
      <c r="S7" s="10">
        <f>LEFT(E7,FIND("°",E7)-1)*1+MID(E7,FIND("°",E7)+1,2)/60</f>
        <v>80.716666666666669</v>
      </c>
      <c r="T7" s="10">
        <f>LEFT(F7,FIND("°",F7)-1)*1+MID(F7,FIND("°",F7)+1,2)/60</f>
        <v>37</v>
      </c>
      <c r="W7" s="3"/>
    </row>
    <row r="8" spans="1:23" ht="15" x14ac:dyDescent="0.2">
      <c r="A8" t="s">
        <v>73</v>
      </c>
      <c r="B8" s="3">
        <v>7.74</v>
      </c>
      <c r="C8" s="3">
        <v>7.5774999999999997</v>
      </c>
      <c r="D8" s="3" t="s">
        <v>27</v>
      </c>
      <c r="E8" s="2" t="s">
        <v>74</v>
      </c>
      <c r="F8" s="2" t="s">
        <v>75</v>
      </c>
      <c r="G8">
        <v>120.68333333333334</v>
      </c>
      <c r="H8" s="1">
        <v>31.533333333333335</v>
      </c>
      <c r="I8" t="s">
        <v>76</v>
      </c>
      <c r="J8" t="s">
        <v>77</v>
      </c>
      <c r="K8" s="3">
        <v>612.5</v>
      </c>
      <c r="L8" t="s">
        <v>78</v>
      </c>
      <c r="M8" t="s">
        <v>79</v>
      </c>
      <c r="N8">
        <v>17.100000000000001</v>
      </c>
      <c r="O8" t="s">
        <v>80</v>
      </c>
      <c r="P8" t="s">
        <v>81</v>
      </c>
      <c r="Q8" t="s">
        <v>82</v>
      </c>
      <c r="R8" t="s">
        <v>73</v>
      </c>
      <c r="S8" s="10">
        <f>LEFT(E8,FIND("°",E8)-1)*1+MID(E8,FIND("°",E8)+1,2)/60</f>
        <v>120.68333333333334</v>
      </c>
      <c r="T8" s="10">
        <f>LEFT(F8,FIND("°",F8)-1)*1+MID(F8,FIND("°",F8)+1,2)/60</f>
        <v>31.533333333333335</v>
      </c>
      <c r="W8" s="3"/>
    </row>
    <row r="9" spans="1:23" ht="15" x14ac:dyDescent="0.2">
      <c r="A9" t="s">
        <v>83</v>
      </c>
      <c r="B9" s="3">
        <v>8.3428571428571399</v>
      </c>
      <c r="C9" s="3">
        <v>7.77</v>
      </c>
      <c r="D9" s="3" t="s">
        <v>27</v>
      </c>
      <c r="E9" s="2" t="s">
        <v>84</v>
      </c>
      <c r="F9" s="2" t="s">
        <v>85</v>
      </c>
      <c r="G9">
        <v>107.66666666666667</v>
      </c>
      <c r="H9" s="1">
        <v>35.200000000000003</v>
      </c>
      <c r="I9" t="s">
        <v>86</v>
      </c>
      <c r="J9" t="s">
        <v>87</v>
      </c>
      <c r="K9" s="3">
        <v>134.852857142857</v>
      </c>
      <c r="L9" t="s">
        <v>88</v>
      </c>
      <c r="M9">
        <v>580</v>
      </c>
      <c r="N9">
        <v>9.1</v>
      </c>
      <c r="O9" t="s">
        <v>89</v>
      </c>
      <c r="P9" t="s">
        <v>90</v>
      </c>
      <c r="Q9" t="s">
        <v>91</v>
      </c>
      <c r="R9" t="s">
        <v>83</v>
      </c>
      <c r="S9" s="10">
        <f>LEFT(E9,FIND("°",E9)-1)*1+MID(E9,FIND("°",E9)+1,2)/60</f>
        <v>107.66666666666667</v>
      </c>
      <c r="T9" s="10">
        <f>LEFT(F9,FIND("°",F9)-1)*1+MID(F9,FIND("°",F9)+1,2)/60</f>
        <v>35.200000000000003</v>
      </c>
      <c r="W9" s="3"/>
    </row>
    <row r="10" spans="1:23" ht="15" x14ac:dyDescent="0.2">
      <c r="A10" t="s">
        <v>92</v>
      </c>
      <c r="B10" s="3">
        <v>5.8125</v>
      </c>
      <c r="C10" s="3">
        <v>6.0750000000000002</v>
      </c>
      <c r="D10" t="s">
        <v>93</v>
      </c>
      <c r="E10" s="2" t="s">
        <v>94</v>
      </c>
      <c r="F10" s="2" t="s">
        <v>95</v>
      </c>
      <c r="G10">
        <v>112.53333333333333</v>
      </c>
      <c r="H10" s="1">
        <v>23.166666666666668</v>
      </c>
      <c r="I10" t="s">
        <v>96</v>
      </c>
      <c r="J10" t="s">
        <v>97</v>
      </c>
      <c r="K10" s="3">
        <v>185.99999999997499</v>
      </c>
      <c r="L10" t="s">
        <v>22</v>
      </c>
      <c r="M10">
        <v>1564</v>
      </c>
      <c r="N10">
        <v>20.9</v>
      </c>
      <c r="O10" t="s">
        <v>98</v>
      </c>
      <c r="P10" t="s">
        <v>99</v>
      </c>
      <c r="Q10" t="s">
        <v>100</v>
      </c>
      <c r="R10" t="s">
        <v>92</v>
      </c>
      <c r="S10" s="10">
        <f>LEFT(E10,FIND("°",E10)-1)*1+MID(E10,FIND("°",E10)+1,2)/60</f>
        <v>112.53333333333333</v>
      </c>
      <c r="T10" s="10">
        <f>LEFT(F10,FIND("°",F10)-1)*1+MID(F10,FIND("°",F10)+1,2)/60</f>
        <v>23.166666666666668</v>
      </c>
    </row>
    <row r="11" spans="1:23" ht="15" x14ac:dyDescent="0.2">
      <c r="A11" t="s">
        <v>101</v>
      </c>
      <c r="B11" s="3">
        <v>7.3442857142857099</v>
      </c>
      <c r="C11" s="3">
        <v>7.7014285714285702</v>
      </c>
      <c r="D11" s="3" t="s">
        <v>27</v>
      </c>
      <c r="E11" s="2" t="s">
        <v>102</v>
      </c>
      <c r="F11" s="2" t="s">
        <v>103</v>
      </c>
      <c r="G11">
        <v>112.8</v>
      </c>
      <c r="H11" s="1">
        <v>29.5</v>
      </c>
      <c r="I11" t="s">
        <v>104</v>
      </c>
      <c r="J11" t="s">
        <v>105</v>
      </c>
      <c r="K11" s="3">
        <v>496.13965795239301</v>
      </c>
      <c r="L11" t="s">
        <v>106</v>
      </c>
      <c r="M11" t="s">
        <v>107</v>
      </c>
      <c r="N11" t="s">
        <v>108</v>
      </c>
      <c r="O11" t="s">
        <v>109</v>
      </c>
      <c r="P11" t="s">
        <v>110</v>
      </c>
      <c r="Q11" t="s">
        <v>111</v>
      </c>
      <c r="R11" t="s">
        <v>101</v>
      </c>
      <c r="S11" s="10">
        <f>LEFT(E11,FIND("°",E11)-1)*1+MID(E11,FIND("°",E11)+1,2)/60</f>
        <v>112.8</v>
      </c>
      <c r="T11" s="10">
        <f>LEFT(F11,FIND("°",F11)-1)*1+MID(F11,FIND("°",F11)+1,2)/60</f>
        <v>29.5</v>
      </c>
      <c r="W11" s="3"/>
    </row>
    <row r="12" spans="1:23" ht="15" x14ac:dyDescent="0.2">
      <c r="A12" t="s">
        <v>112</v>
      </c>
      <c r="B12" s="3">
        <v>7.8250000000000002</v>
      </c>
      <c r="C12" s="3">
        <v>8.1679999999999993</v>
      </c>
      <c r="D12" s="3" t="s">
        <v>27</v>
      </c>
      <c r="E12" s="2" t="s">
        <v>113</v>
      </c>
      <c r="F12" s="2" t="s">
        <v>114</v>
      </c>
      <c r="G12">
        <v>110.18333333333334</v>
      </c>
      <c r="H12" s="1">
        <v>39.483333333333334</v>
      </c>
      <c r="I12" t="s">
        <v>115</v>
      </c>
      <c r="J12" t="s">
        <v>116</v>
      </c>
      <c r="K12" s="3">
        <v>194.75</v>
      </c>
      <c r="L12" t="s">
        <v>32</v>
      </c>
      <c r="M12">
        <v>358</v>
      </c>
      <c r="N12">
        <v>6</v>
      </c>
      <c r="O12" t="s">
        <v>70</v>
      </c>
      <c r="P12" t="s">
        <v>117</v>
      </c>
      <c r="Q12" t="s">
        <v>118</v>
      </c>
      <c r="R12" t="s">
        <v>112</v>
      </c>
      <c r="S12" s="10">
        <f>LEFT(E12,FIND("°",E12)-1)*1+MID(E12,FIND("°",E12)+1,2)/60</f>
        <v>110.18333333333334</v>
      </c>
      <c r="T12" s="10">
        <f>LEFT(F12,FIND("°",F12)-1)*1+MID(F12,FIND("°",F12)+1,2)/60</f>
        <v>39.483333333333334</v>
      </c>
      <c r="W12" s="3"/>
    </row>
    <row r="13" spans="1:23" ht="15" x14ac:dyDescent="0.2">
      <c r="A13" t="s">
        <v>119</v>
      </c>
      <c r="B13" s="3">
        <v>7.9225000000000003</v>
      </c>
      <c r="C13" s="3">
        <v>8.4774999999999991</v>
      </c>
      <c r="D13" s="3" t="s">
        <v>27</v>
      </c>
      <c r="E13" s="2" t="s">
        <v>120</v>
      </c>
      <c r="F13" s="2" t="s">
        <v>121</v>
      </c>
      <c r="G13">
        <v>87.75</v>
      </c>
      <c r="H13" s="1">
        <v>44.5</v>
      </c>
      <c r="I13" t="s">
        <v>122</v>
      </c>
      <c r="J13" t="s">
        <v>123</v>
      </c>
      <c r="K13" s="3">
        <v>6817.7124999999996</v>
      </c>
      <c r="L13" t="s">
        <v>124</v>
      </c>
      <c r="M13">
        <v>164</v>
      </c>
      <c r="N13">
        <v>2.54</v>
      </c>
      <c r="O13" t="s">
        <v>70</v>
      </c>
      <c r="P13" t="s">
        <v>125</v>
      </c>
      <c r="Q13" t="s">
        <v>126</v>
      </c>
      <c r="R13" t="s">
        <v>119</v>
      </c>
      <c r="S13" s="10">
        <f>LEFT(E13,FIND("°",E13)-1)*1+MID(E13,FIND("°",E13)+1,2)/60</f>
        <v>87.75</v>
      </c>
      <c r="T13" s="10">
        <f>LEFT(F13,FIND("°",F13)-1)*1+MID(F13,FIND("°",F13)+1,2)/60</f>
        <v>44.5</v>
      </c>
      <c r="W13" s="3"/>
    </row>
    <row r="14" spans="1:23" ht="15" x14ac:dyDescent="0.2">
      <c r="A14" t="s">
        <v>127</v>
      </c>
      <c r="B14" s="3">
        <v>7.5380000000000003</v>
      </c>
      <c r="C14" s="3">
        <v>8.1541666666666703</v>
      </c>
      <c r="D14" s="3" t="s">
        <v>27</v>
      </c>
      <c r="E14" s="2" t="s">
        <v>128</v>
      </c>
      <c r="F14" s="2" t="s">
        <v>129</v>
      </c>
      <c r="G14">
        <v>114.53333333333333</v>
      </c>
      <c r="H14" s="1">
        <v>35.016666666666666</v>
      </c>
      <c r="I14" t="s">
        <v>130</v>
      </c>
      <c r="J14" t="s">
        <v>131</v>
      </c>
      <c r="K14" s="3">
        <v>588.00000000002206</v>
      </c>
      <c r="L14" t="s">
        <v>88</v>
      </c>
      <c r="M14">
        <v>605</v>
      </c>
      <c r="N14">
        <v>14.2</v>
      </c>
      <c r="O14" t="s">
        <v>132</v>
      </c>
      <c r="P14" t="s">
        <v>133</v>
      </c>
      <c r="Q14" t="s">
        <v>134</v>
      </c>
      <c r="R14" t="s">
        <v>127</v>
      </c>
      <c r="S14" s="10">
        <f>LEFT(E14,FIND("°",E14)-1)*1+MID(E14,FIND("°",E14)+1,2)/60</f>
        <v>114.53333333333333</v>
      </c>
      <c r="T14" s="10">
        <f>LEFT(F14,FIND("°",F14)-1)*1+MID(F14,FIND("°",F14)+1,2)/60</f>
        <v>35.016666666666666</v>
      </c>
      <c r="W14" s="3"/>
    </row>
    <row r="15" spans="1:23" ht="15" x14ac:dyDescent="0.2">
      <c r="A15" t="s">
        <v>135</v>
      </c>
      <c r="B15" s="3">
        <v>6.8714285714285701</v>
      </c>
      <c r="C15" s="3">
        <v>6.8628571428571403</v>
      </c>
      <c r="D15" s="3" t="s">
        <v>27</v>
      </c>
      <c r="E15" s="2" t="s">
        <v>136</v>
      </c>
      <c r="F15" s="2" t="s">
        <v>137</v>
      </c>
      <c r="G15">
        <v>101.98333333333333</v>
      </c>
      <c r="H15" s="1">
        <v>29.566666666666666</v>
      </c>
      <c r="I15" t="s">
        <v>138</v>
      </c>
      <c r="J15" t="s">
        <v>139</v>
      </c>
      <c r="K15" s="3">
        <v>288</v>
      </c>
      <c r="L15" t="s">
        <v>140</v>
      </c>
      <c r="M15" t="s">
        <v>141</v>
      </c>
      <c r="N15" t="s">
        <v>142</v>
      </c>
      <c r="O15" t="s">
        <v>143</v>
      </c>
      <c r="P15" t="s">
        <v>144</v>
      </c>
      <c r="Q15" t="s">
        <v>145</v>
      </c>
      <c r="R15" t="s">
        <v>135</v>
      </c>
      <c r="S15" s="10">
        <f>LEFT(E15,FIND("°",E15)-1)*1+MID(E15,FIND("°",E15)+1,2)/60</f>
        <v>101.98333333333333</v>
      </c>
      <c r="T15" s="10">
        <f>LEFT(F15,FIND("°",F15)-1)*1+MID(F15,FIND("°",F15)+1,2)/60</f>
        <v>29.566666666666666</v>
      </c>
      <c r="W15" s="3"/>
    </row>
    <row r="16" spans="1:23" ht="15" x14ac:dyDescent="0.2">
      <c r="A16" t="s">
        <v>146</v>
      </c>
      <c r="B16" s="3">
        <v>7.11</v>
      </c>
      <c r="C16" s="3">
        <v>7.2649999999999997</v>
      </c>
      <c r="D16" s="3" t="s">
        <v>27</v>
      </c>
      <c r="E16" s="2" t="s">
        <v>147</v>
      </c>
      <c r="F16" s="2" t="s">
        <v>148</v>
      </c>
      <c r="G16">
        <v>101.31666666666666</v>
      </c>
      <c r="H16" s="1">
        <v>37.616666666666667</v>
      </c>
      <c r="I16" t="s">
        <v>149</v>
      </c>
      <c r="J16" t="s">
        <v>150</v>
      </c>
      <c r="K16" s="3">
        <v>289.25</v>
      </c>
      <c r="L16" t="s">
        <v>151</v>
      </c>
      <c r="M16" t="s">
        <v>152</v>
      </c>
      <c r="N16" t="s">
        <v>153</v>
      </c>
      <c r="O16" t="s">
        <v>154</v>
      </c>
      <c r="P16" t="s">
        <v>155</v>
      </c>
      <c r="Q16" t="s">
        <v>156</v>
      </c>
      <c r="R16" t="s">
        <v>146</v>
      </c>
      <c r="S16" s="10">
        <f>LEFT(E16,FIND("°",E16)-1)*1+MID(E16,FIND("°",E16)+1,2)/60</f>
        <v>101.31666666666666</v>
      </c>
      <c r="T16" s="10">
        <f>LEFT(F16,FIND("°",F16)-1)*1+MID(F16,FIND("°",F16)+1,2)/60</f>
        <v>37.616666666666667</v>
      </c>
      <c r="W16" s="3"/>
    </row>
    <row r="17" spans="1:23" ht="15" x14ac:dyDescent="0.2">
      <c r="A17" t="s">
        <v>157</v>
      </c>
      <c r="B17" s="3">
        <v>7.4725000000000001</v>
      </c>
      <c r="C17" s="3">
        <v>7.8125</v>
      </c>
      <c r="D17" s="3" t="s">
        <v>27</v>
      </c>
      <c r="E17" s="2" t="s">
        <v>158</v>
      </c>
      <c r="F17" s="2" t="s">
        <v>159</v>
      </c>
      <c r="G17">
        <v>108.31666666666666</v>
      </c>
      <c r="H17" s="1">
        <v>24.716666666666665</v>
      </c>
      <c r="I17" t="s">
        <v>160</v>
      </c>
      <c r="J17" t="s">
        <v>161</v>
      </c>
      <c r="K17" s="3">
        <v>304.91666666667498</v>
      </c>
      <c r="L17" t="s">
        <v>140</v>
      </c>
      <c r="M17">
        <v>1389</v>
      </c>
      <c r="N17">
        <v>19.899999999999999</v>
      </c>
      <c r="O17" t="s">
        <v>162</v>
      </c>
      <c r="P17" t="s">
        <v>163</v>
      </c>
      <c r="Q17" t="s">
        <v>164</v>
      </c>
      <c r="R17" t="s">
        <v>157</v>
      </c>
      <c r="S17" s="10">
        <f>LEFT(E17,FIND("°",E17)-1)*1+MID(E17,FIND("°",E17)+1,2)/60</f>
        <v>108.31666666666666</v>
      </c>
      <c r="T17" s="10">
        <f>LEFT(F17,FIND("°",F17)-1)*1+MID(F17,FIND("°",F17)+1,2)/60</f>
        <v>24.716666666666665</v>
      </c>
      <c r="W17" s="3"/>
    </row>
    <row r="18" spans="1:23" ht="15" x14ac:dyDescent="0.2">
      <c r="A18" t="s">
        <v>165</v>
      </c>
      <c r="B18" s="3">
        <v>6.73</v>
      </c>
      <c r="C18" s="3">
        <v>6.7249999999999996</v>
      </c>
      <c r="D18" s="3" t="s">
        <v>27</v>
      </c>
      <c r="E18" s="2" t="s">
        <v>166</v>
      </c>
      <c r="F18" s="2" t="s">
        <v>167</v>
      </c>
      <c r="G18">
        <v>126.91666666666667</v>
      </c>
      <c r="H18" s="1">
        <v>47.45</v>
      </c>
      <c r="I18" t="s">
        <v>168</v>
      </c>
      <c r="J18" t="s">
        <v>169</v>
      </c>
      <c r="K18" s="3">
        <v>191.97061447253799</v>
      </c>
      <c r="L18" t="s">
        <v>59</v>
      </c>
      <c r="M18" t="s">
        <v>170</v>
      </c>
      <c r="N18">
        <v>1.5</v>
      </c>
      <c r="O18" t="s">
        <v>171</v>
      </c>
      <c r="P18" t="s">
        <v>172</v>
      </c>
      <c r="Q18" t="s">
        <v>173</v>
      </c>
      <c r="R18" t="s">
        <v>165</v>
      </c>
      <c r="S18" s="10">
        <f>LEFT(E18,FIND("°",E18)-1)*1+MID(E18,FIND("°",E18)+1,2)/60</f>
        <v>126.91666666666667</v>
      </c>
      <c r="T18" s="10">
        <f>LEFT(F18,FIND("°",F18)-1)*1+MID(F18,FIND("°",F18)+1,2)/60</f>
        <v>47.45</v>
      </c>
      <c r="W18" s="3"/>
    </row>
    <row r="19" spans="1:23" ht="15" x14ac:dyDescent="0.2">
      <c r="A19" t="s">
        <v>174</v>
      </c>
      <c r="B19" s="3">
        <v>5.77</v>
      </c>
      <c r="C19" s="3">
        <v>7.1675000000000004</v>
      </c>
      <c r="D19" t="s">
        <v>17</v>
      </c>
      <c r="E19" s="2" t="s">
        <v>175</v>
      </c>
      <c r="F19" s="2" t="s">
        <v>176</v>
      </c>
      <c r="G19">
        <v>109.5</v>
      </c>
      <c r="H19" s="1">
        <v>26.8</v>
      </c>
      <c r="I19" t="s">
        <v>177</v>
      </c>
      <c r="J19" t="s">
        <v>178</v>
      </c>
      <c r="K19" s="3">
        <v>52.5000000000203</v>
      </c>
      <c r="L19" t="s">
        <v>140</v>
      </c>
      <c r="M19" t="s">
        <v>179</v>
      </c>
      <c r="N19" t="s">
        <v>180</v>
      </c>
      <c r="O19" t="s">
        <v>181</v>
      </c>
      <c r="P19" t="s">
        <v>182</v>
      </c>
      <c r="Q19" t="s">
        <v>183</v>
      </c>
      <c r="R19" t="s">
        <v>174</v>
      </c>
      <c r="S19" s="10">
        <f>LEFT(E19,FIND("°",E19)-1)*1+MID(E19,FIND("°",E19)+1,2)/60</f>
        <v>109.5</v>
      </c>
      <c r="T19" s="10">
        <f>LEFT(F19,FIND("°",F19)-1)*1+MID(F19,FIND("°",F19)+1,2)/60</f>
        <v>26.8</v>
      </c>
    </row>
    <row r="20" spans="1:23" ht="15" x14ac:dyDescent="0.2">
      <c r="A20" t="s">
        <v>184</v>
      </c>
      <c r="B20" s="3">
        <v>8.0033333333333303</v>
      </c>
      <c r="C20" s="3">
        <v>7.60666666666667</v>
      </c>
      <c r="D20" s="3" t="s">
        <v>27</v>
      </c>
      <c r="E20" s="2" t="s">
        <v>185</v>
      </c>
      <c r="F20" s="2" t="s">
        <v>186</v>
      </c>
      <c r="G20">
        <v>114.68333333333334</v>
      </c>
      <c r="H20" s="1">
        <v>37.883333333333333</v>
      </c>
      <c r="I20" t="s">
        <v>187</v>
      </c>
      <c r="J20" t="s">
        <v>188</v>
      </c>
      <c r="K20" s="3">
        <v>135.226808333333</v>
      </c>
      <c r="L20" t="s">
        <v>88</v>
      </c>
      <c r="M20">
        <v>530</v>
      </c>
      <c r="N20">
        <v>13.5</v>
      </c>
      <c r="O20" t="s">
        <v>189</v>
      </c>
      <c r="P20" t="s">
        <v>190</v>
      </c>
      <c r="Q20" t="s">
        <v>191</v>
      </c>
      <c r="R20" t="s">
        <v>184</v>
      </c>
      <c r="S20" s="10">
        <f>LEFT(E20,FIND("°",E20)-1)*1+MID(E20,FIND("°",E20)+1,2)/60</f>
        <v>114.68333333333334</v>
      </c>
      <c r="T20" s="10">
        <f>LEFT(F20,FIND("°",F20)-1)*1+MID(F20,FIND("°",F20)+1,2)/60</f>
        <v>37.883333333333333</v>
      </c>
      <c r="W20" s="3"/>
    </row>
    <row r="21" spans="1:23" ht="15" x14ac:dyDescent="0.2">
      <c r="A21" t="s">
        <v>192</v>
      </c>
      <c r="B21" s="3">
        <v>7.1368749999999999</v>
      </c>
      <c r="C21" s="3">
        <v>8.1433333333333309</v>
      </c>
      <c r="D21" s="3" t="s">
        <v>27</v>
      </c>
      <c r="E21" s="2" t="s">
        <v>193</v>
      </c>
      <c r="F21" s="2" t="s">
        <v>194</v>
      </c>
      <c r="G21">
        <v>91.333333333333329</v>
      </c>
      <c r="H21" s="1">
        <v>29.666666666666668</v>
      </c>
      <c r="I21" t="s">
        <v>195</v>
      </c>
      <c r="J21" t="s">
        <v>196</v>
      </c>
      <c r="K21" s="3">
        <v>154.605035416672</v>
      </c>
      <c r="L21" t="s">
        <v>151</v>
      </c>
      <c r="M21">
        <v>425</v>
      </c>
      <c r="N21" t="s">
        <v>197</v>
      </c>
      <c r="O21" t="s">
        <v>132</v>
      </c>
      <c r="P21" t="s">
        <v>198</v>
      </c>
      <c r="Q21" t="s">
        <v>199</v>
      </c>
      <c r="R21" t="s">
        <v>192</v>
      </c>
      <c r="S21" s="10">
        <f>LEFT(E21,FIND("°",E21)-1)*1+MID(E21,FIND("°",E21)+1,2)/60</f>
        <v>91.333333333333329</v>
      </c>
      <c r="T21" s="10">
        <f>LEFT(F21,FIND("°",F21)-1)*1+MID(F21,FIND("°",F21)+1,2)/60</f>
        <v>29.666666666666668</v>
      </c>
      <c r="W21" s="3"/>
    </row>
    <row r="22" spans="1:23" ht="15" x14ac:dyDescent="0.2">
      <c r="A22" t="s">
        <v>200</v>
      </c>
      <c r="B22" s="3">
        <v>7.56</v>
      </c>
      <c r="C22" s="3">
        <v>8.0225000000000009</v>
      </c>
      <c r="D22" s="3" t="s">
        <v>27</v>
      </c>
      <c r="E22" s="2" t="s">
        <v>201</v>
      </c>
      <c r="F22" s="2" t="s">
        <v>202</v>
      </c>
      <c r="G22">
        <v>100.11666666666666</v>
      </c>
      <c r="H22" s="1">
        <v>39.35</v>
      </c>
      <c r="I22" t="s">
        <v>203</v>
      </c>
      <c r="J22" t="s">
        <v>204</v>
      </c>
      <c r="K22" s="3">
        <v>910</v>
      </c>
      <c r="L22" t="s">
        <v>124</v>
      </c>
      <c r="M22">
        <v>117</v>
      </c>
      <c r="N22">
        <v>7.6</v>
      </c>
      <c r="O22" t="s">
        <v>70</v>
      </c>
      <c r="P22" t="s">
        <v>205</v>
      </c>
      <c r="Q22" t="s">
        <v>206</v>
      </c>
      <c r="R22" t="s">
        <v>200</v>
      </c>
      <c r="S22" s="10">
        <f>LEFT(E22,FIND("°",E22)-1)*1+MID(E22,FIND("°",E22)+1,2)/60</f>
        <v>100.11666666666666</v>
      </c>
      <c r="T22" s="10">
        <f>LEFT(F22,FIND("°",F22)-1)*1+MID(F22,FIND("°",F22)+1,2)/60</f>
        <v>39.35</v>
      </c>
      <c r="W22" s="3"/>
    </row>
    <row r="23" spans="1:23" ht="15" x14ac:dyDescent="0.2">
      <c r="A23" t="s">
        <v>207</v>
      </c>
      <c r="B23" s="3">
        <v>7.0625</v>
      </c>
      <c r="C23" s="3">
        <v>7.4850000000000003</v>
      </c>
      <c r="D23" s="3" t="s">
        <v>27</v>
      </c>
      <c r="E23" s="2" t="s">
        <v>208</v>
      </c>
      <c r="F23" s="2" t="s">
        <v>209</v>
      </c>
      <c r="G23">
        <v>103.9</v>
      </c>
      <c r="H23" s="1">
        <v>31.7</v>
      </c>
      <c r="I23" t="s">
        <v>210</v>
      </c>
      <c r="J23" t="s">
        <v>211</v>
      </c>
      <c r="K23" s="3">
        <v>162.25</v>
      </c>
      <c r="L23" t="s">
        <v>140</v>
      </c>
      <c r="M23">
        <v>825</v>
      </c>
      <c r="N23">
        <v>9.3000000000000007</v>
      </c>
      <c r="O23" t="s">
        <v>212</v>
      </c>
      <c r="P23" t="s">
        <v>213</v>
      </c>
      <c r="Q23" t="s">
        <v>214</v>
      </c>
      <c r="R23" t="s">
        <v>207</v>
      </c>
      <c r="S23" s="10">
        <f>LEFT(E23,FIND("°",E23)-1)*1+MID(E23,FIND("°",E23)+1,2)/60</f>
        <v>103.9</v>
      </c>
      <c r="T23" s="10">
        <f>LEFT(F23,FIND("°",F23)-1)*1+MID(F23,FIND("°",F23)+1,2)/60</f>
        <v>31.7</v>
      </c>
      <c r="W23" s="3"/>
    </row>
    <row r="24" spans="1:23" ht="15" x14ac:dyDescent="0.2">
      <c r="A24" t="s">
        <v>215</v>
      </c>
      <c r="B24" s="3">
        <v>6.9725000000000001</v>
      </c>
      <c r="C24" s="3">
        <v>7.3856250000000001</v>
      </c>
      <c r="D24" s="3" t="s">
        <v>27</v>
      </c>
      <c r="E24" s="2" t="s">
        <v>216</v>
      </c>
      <c r="F24" s="2" t="s">
        <v>217</v>
      </c>
      <c r="G24">
        <v>120.7</v>
      </c>
      <c r="H24" s="1">
        <v>42.916666666666664</v>
      </c>
      <c r="I24" t="s">
        <v>218</v>
      </c>
      <c r="J24" t="s">
        <v>219</v>
      </c>
      <c r="K24" s="3">
        <v>348</v>
      </c>
      <c r="L24" t="s">
        <v>32</v>
      </c>
      <c r="M24">
        <v>365</v>
      </c>
      <c r="N24">
        <v>7.2</v>
      </c>
      <c r="O24" t="s">
        <v>70</v>
      </c>
      <c r="P24" t="s">
        <v>220</v>
      </c>
      <c r="Q24" t="s">
        <v>221</v>
      </c>
      <c r="R24" t="s">
        <v>215</v>
      </c>
      <c r="S24" s="10">
        <f>LEFT(E24,FIND("°",E24)-1)*1+MID(E24,FIND("°",E24)+1,2)/60</f>
        <v>120.7</v>
      </c>
      <c r="T24" s="10">
        <f>LEFT(F24,FIND("°",F24)-1)*1+MID(F24,FIND("°",F24)+1,2)/60</f>
        <v>42.916666666666664</v>
      </c>
      <c r="W24" s="3"/>
    </row>
    <row r="25" spans="1:23" ht="15" x14ac:dyDescent="0.2">
      <c r="A25" t="s">
        <v>222</v>
      </c>
      <c r="B25" s="3">
        <v>7.7460000000000004</v>
      </c>
      <c r="C25" s="3">
        <v>7.1183333333333296</v>
      </c>
      <c r="D25" s="3" t="s">
        <v>27</v>
      </c>
      <c r="E25" s="2" t="s">
        <v>223</v>
      </c>
      <c r="F25" s="2" t="s">
        <v>224</v>
      </c>
      <c r="G25">
        <v>116.7</v>
      </c>
      <c r="H25" s="1">
        <v>43.633333333333333</v>
      </c>
      <c r="I25" t="s">
        <v>225</v>
      </c>
      <c r="J25" t="s">
        <v>226</v>
      </c>
      <c r="K25" s="3">
        <v>606.4</v>
      </c>
      <c r="L25" t="s">
        <v>32</v>
      </c>
      <c r="M25">
        <v>350</v>
      </c>
      <c r="N25">
        <v>0.2</v>
      </c>
      <c r="O25" t="s">
        <v>227</v>
      </c>
      <c r="P25" t="s">
        <v>228</v>
      </c>
      <c r="Q25" t="s">
        <v>229</v>
      </c>
      <c r="R25" t="s">
        <v>222</v>
      </c>
      <c r="S25" s="10">
        <f>LEFT(E25,FIND("°",E25)-1)*1+MID(E25,FIND("°",E25)+1,2)/60</f>
        <v>116.7</v>
      </c>
      <c r="T25" s="10">
        <f>LEFT(F25,FIND("°",F25)-1)*1+MID(F25,FIND("°",F25)+1,2)/60</f>
        <v>43.633333333333333</v>
      </c>
      <c r="W25" s="3"/>
    </row>
    <row r="26" spans="1:23" ht="15" x14ac:dyDescent="0.2">
      <c r="A26" t="s">
        <v>230</v>
      </c>
      <c r="B26" s="3">
        <v>6.07</v>
      </c>
      <c r="C26" s="3">
        <v>7.98</v>
      </c>
      <c r="D26" t="s">
        <v>17</v>
      </c>
      <c r="E26" s="2" t="s">
        <v>231</v>
      </c>
      <c r="F26" s="2" t="s">
        <v>232</v>
      </c>
      <c r="G26">
        <v>115.06666666666666</v>
      </c>
      <c r="H26" s="1">
        <v>26.733333333333334</v>
      </c>
      <c r="I26" t="s">
        <v>233</v>
      </c>
      <c r="J26" t="s">
        <v>234</v>
      </c>
      <c r="K26" s="3">
        <v>313.33333333331399</v>
      </c>
      <c r="L26" t="s">
        <v>140</v>
      </c>
      <c r="M26" t="s">
        <v>235</v>
      </c>
      <c r="N26">
        <v>16.5</v>
      </c>
      <c r="O26" t="s">
        <v>51</v>
      </c>
      <c r="P26" t="s">
        <v>236</v>
      </c>
      <c r="Q26" t="s">
        <v>237</v>
      </c>
      <c r="R26" t="s">
        <v>230</v>
      </c>
      <c r="S26" s="10">
        <f>LEFT(E26,FIND("°",E26)-1)*1+MID(E26,FIND("°",E26)+1,2)/60</f>
        <v>115.06666666666666</v>
      </c>
      <c r="T26" s="10">
        <f>LEFT(F26,FIND("°",F26)-1)*1+MID(F26,FIND("°",F26)+1,2)/60</f>
        <v>26.733333333333334</v>
      </c>
    </row>
    <row r="27" spans="1:23" ht="15" x14ac:dyDescent="0.2">
      <c r="A27" t="s">
        <v>238</v>
      </c>
      <c r="B27" s="3">
        <v>6.98</v>
      </c>
      <c r="C27" s="3">
        <v>6.23</v>
      </c>
      <c r="D27" t="s">
        <v>239</v>
      </c>
      <c r="E27" s="2" t="s">
        <v>240</v>
      </c>
      <c r="F27" s="2" t="s">
        <v>241</v>
      </c>
      <c r="G27">
        <v>133.51666666666668</v>
      </c>
      <c r="H27" s="1">
        <v>47.583333333333336</v>
      </c>
      <c r="I27" t="s">
        <v>242</v>
      </c>
      <c r="J27" t="s">
        <v>243</v>
      </c>
      <c r="K27" s="3">
        <v>179.59700000000001</v>
      </c>
      <c r="L27" t="s">
        <v>59</v>
      </c>
      <c r="M27">
        <v>600</v>
      </c>
      <c r="N27" t="s">
        <v>244</v>
      </c>
      <c r="O27" t="s">
        <v>245</v>
      </c>
      <c r="P27" t="s">
        <v>246</v>
      </c>
      <c r="Q27" t="s">
        <v>247</v>
      </c>
      <c r="R27" t="s">
        <v>238</v>
      </c>
      <c r="S27" s="10">
        <f>LEFT(E27,FIND("°",E27)-1)*1+MID(E27,FIND("°",E27)+1,2)/60</f>
        <v>133.51666666666668</v>
      </c>
      <c r="T27" s="10">
        <f>LEFT(F27,FIND("°",F27)-1)*1+MID(F27,FIND("°",F27)+1,2)/60</f>
        <v>47.583333333333336</v>
      </c>
    </row>
    <row r="28" spans="1:23" ht="15" x14ac:dyDescent="0.2">
      <c r="A28" t="s">
        <v>248</v>
      </c>
      <c r="B28" s="3">
        <v>7.2</v>
      </c>
      <c r="C28" s="3">
        <v>8.3800000000000008</v>
      </c>
      <c r="D28" s="3" t="s">
        <v>27</v>
      </c>
      <c r="E28" s="2" t="s">
        <v>249</v>
      </c>
      <c r="F28" s="2" t="s">
        <v>250</v>
      </c>
      <c r="G28">
        <v>104.95</v>
      </c>
      <c r="H28" s="1">
        <v>37.450000000000003</v>
      </c>
      <c r="I28" t="s">
        <v>251</v>
      </c>
      <c r="J28" t="s">
        <v>252</v>
      </c>
      <c r="K28" s="3">
        <v>286</v>
      </c>
      <c r="L28" t="s">
        <v>124</v>
      </c>
      <c r="M28">
        <v>168</v>
      </c>
      <c r="N28">
        <v>9.6</v>
      </c>
      <c r="O28" t="s">
        <v>70</v>
      </c>
      <c r="P28" t="s">
        <v>253</v>
      </c>
      <c r="Q28" t="s">
        <v>254</v>
      </c>
      <c r="R28" t="s">
        <v>248</v>
      </c>
      <c r="S28" s="10">
        <f>LEFT(E28,FIND("°",E28)-1)*1+MID(E28,FIND("°",E28)+1,2)/60</f>
        <v>104.95</v>
      </c>
      <c r="T28" s="10">
        <f>LEFT(F28,FIND("°",F28)-1)*1+MID(F28,FIND("°",F28)+1,2)/60</f>
        <v>37.450000000000003</v>
      </c>
      <c r="W28" s="3"/>
    </row>
    <row r="29" spans="1:23" ht="15" x14ac:dyDescent="0.2">
      <c r="A29" t="s">
        <v>255</v>
      </c>
      <c r="B29" s="3">
        <v>7.83</v>
      </c>
      <c r="C29" s="3">
        <v>8.1300000000000008</v>
      </c>
      <c r="D29" s="3" t="s">
        <v>27</v>
      </c>
      <c r="E29" s="2" t="s">
        <v>256</v>
      </c>
      <c r="F29" s="2" t="s">
        <v>257</v>
      </c>
      <c r="G29">
        <v>123.4</v>
      </c>
      <c r="H29" s="1">
        <v>41.516666666666666</v>
      </c>
      <c r="I29" t="s">
        <v>258</v>
      </c>
      <c r="J29" t="s">
        <v>259</v>
      </c>
      <c r="K29" s="3">
        <v>518</v>
      </c>
      <c r="L29" t="s">
        <v>59</v>
      </c>
      <c r="M29" t="s">
        <v>260</v>
      </c>
      <c r="N29">
        <v>7.9</v>
      </c>
      <c r="O29" t="s">
        <v>261</v>
      </c>
      <c r="P29" t="s">
        <v>262</v>
      </c>
      <c r="Q29" t="s">
        <v>263</v>
      </c>
      <c r="R29" t="s">
        <v>255</v>
      </c>
      <c r="S29" s="10">
        <f>LEFT(E29,FIND("°",E29)-1)*1+MID(E29,FIND("°",E29)+1,2)/60</f>
        <v>123.4</v>
      </c>
      <c r="T29" s="10">
        <f>LEFT(F29,FIND("°",F29)-1)*1+MID(F29,FIND("°",F29)+1,2)/60</f>
        <v>41.516666666666666</v>
      </c>
      <c r="W29" s="3"/>
    </row>
    <row r="30" spans="1:23" ht="15" x14ac:dyDescent="0.2">
      <c r="A30" t="s">
        <v>264</v>
      </c>
      <c r="B30" s="3">
        <v>6.7</v>
      </c>
      <c r="C30" s="3">
        <v>6.27</v>
      </c>
      <c r="D30" t="s">
        <v>239</v>
      </c>
      <c r="E30" s="2" t="s">
        <v>265</v>
      </c>
      <c r="F30" s="2" t="s">
        <v>266</v>
      </c>
      <c r="G30">
        <v>111.45</v>
      </c>
      <c r="H30" s="1">
        <v>28.916666666666668</v>
      </c>
      <c r="I30" t="s">
        <v>267</v>
      </c>
      <c r="J30" t="s">
        <v>268</v>
      </c>
      <c r="K30" s="3">
        <v>102</v>
      </c>
      <c r="L30" t="s">
        <v>78</v>
      </c>
      <c r="M30" t="s">
        <v>269</v>
      </c>
      <c r="N30">
        <v>16.5</v>
      </c>
      <c r="O30" t="s">
        <v>51</v>
      </c>
      <c r="P30" t="s">
        <v>270</v>
      </c>
      <c r="Q30" t="s">
        <v>271</v>
      </c>
      <c r="R30" t="s">
        <v>264</v>
      </c>
      <c r="S30" s="10">
        <f>LEFT(E30,FIND("°",E30)-1)*1+MID(E30,FIND("°",E30)+1,2)/60</f>
        <v>111.45</v>
      </c>
      <c r="T30" s="10">
        <f>LEFT(F30,FIND("°",F30)-1)*1+MID(F30,FIND("°",F30)+1,2)/60</f>
        <v>28.916666666666668</v>
      </c>
    </row>
    <row r="31" spans="1:23" ht="15" x14ac:dyDescent="0.2">
      <c r="A31" t="s">
        <v>272</v>
      </c>
      <c r="B31" s="3">
        <v>7.51</v>
      </c>
      <c r="C31" s="3">
        <v>7.7</v>
      </c>
      <c r="D31" s="3" t="s">
        <v>27</v>
      </c>
      <c r="E31" s="2" t="s">
        <v>273</v>
      </c>
      <c r="F31" s="2" t="s">
        <v>274</v>
      </c>
      <c r="G31">
        <v>116.56666666666666</v>
      </c>
      <c r="H31" s="1">
        <v>36.81666666666667</v>
      </c>
      <c r="I31" t="s">
        <v>275</v>
      </c>
      <c r="J31" t="s">
        <v>276</v>
      </c>
      <c r="K31" s="3">
        <v>1999.14</v>
      </c>
      <c r="L31" t="s">
        <v>88</v>
      </c>
      <c r="M31">
        <v>582</v>
      </c>
      <c r="N31">
        <v>13.1</v>
      </c>
      <c r="O31" t="s">
        <v>132</v>
      </c>
      <c r="P31" t="s">
        <v>277</v>
      </c>
      <c r="Q31" t="s">
        <v>278</v>
      </c>
      <c r="R31" t="s">
        <v>272</v>
      </c>
      <c r="S31" s="10">
        <f>LEFT(E31,FIND("°",E31)-1)*1+MID(E31,FIND("°",E31)+1,2)/60</f>
        <v>116.56666666666666</v>
      </c>
      <c r="T31" s="10">
        <f>LEFT(F31,FIND("°",F31)-1)*1+MID(F31,FIND("°",F31)+1,2)/60</f>
        <v>36.81666666666667</v>
      </c>
      <c r="W31" s="3"/>
    </row>
    <row r="32" spans="1:23" ht="15" x14ac:dyDescent="0.2">
      <c r="A32" t="s">
        <v>279</v>
      </c>
      <c r="B32" s="3">
        <v>8.14</v>
      </c>
      <c r="C32" s="3">
        <v>7.43</v>
      </c>
      <c r="D32" s="3" t="s">
        <v>27</v>
      </c>
      <c r="E32" s="2" t="s">
        <v>280</v>
      </c>
      <c r="F32" s="2" t="s">
        <v>281</v>
      </c>
      <c r="G32">
        <v>105.45</v>
      </c>
      <c r="H32" s="1">
        <v>31.266666666666666</v>
      </c>
      <c r="I32" t="s">
        <v>282</v>
      </c>
      <c r="J32" t="s">
        <v>283</v>
      </c>
      <c r="K32" s="3">
        <v>398.38799999999998</v>
      </c>
      <c r="L32" t="s">
        <v>140</v>
      </c>
      <c r="M32">
        <v>826</v>
      </c>
      <c r="N32">
        <v>16.7</v>
      </c>
      <c r="O32" t="s">
        <v>284</v>
      </c>
      <c r="P32" t="s">
        <v>285</v>
      </c>
      <c r="Q32" t="s">
        <v>286</v>
      </c>
      <c r="R32" t="s">
        <v>279</v>
      </c>
      <c r="S32" s="10">
        <f>LEFT(E32,FIND("°",E32)-1)*1+MID(E32,FIND("°",E32)+1,2)/60</f>
        <v>105.45</v>
      </c>
      <c r="T32" s="10">
        <f>LEFT(F32,FIND("°",F32)-1)*1+MID(F32,FIND("°",F32)+1,2)/60</f>
        <v>31.266666666666666</v>
      </c>
      <c r="W32" s="3"/>
    </row>
    <row r="33" spans="1:20" ht="15" x14ac:dyDescent="0.2">
      <c r="A33" t="s">
        <v>287</v>
      </c>
      <c r="B33" s="3">
        <v>6.79</v>
      </c>
      <c r="C33" s="3">
        <v>6.18</v>
      </c>
      <c r="D33" t="s">
        <v>239</v>
      </c>
      <c r="E33" s="2" t="s">
        <v>288</v>
      </c>
      <c r="F33" s="2" t="s">
        <v>289</v>
      </c>
      <c r="G33">
        <v>116.91666666666667</v>
      </c>
      <c r="H33" s="1">
        <v>28.2</v>
      </c>
      <c r="I33" t="s">
        <v>290</v>
      </c>
      <c r="J33" t="s">
        <v>291</v>
      </c>
      <c r="K33" s="3">
        <v>24.000000000015099</v>
      </c>
      <c r="L33" t="s">
        <v>140</v>
      </c>
      <c r="M33" t="s">
        <v>292</v>
      </c>
      <c r="N33">
        <v>18.399999999999999</v>
      </c>
      <c r="O33" t="s">
        <v>51</v>
      </c>
      <c r="P33" t="s">
        <v>293</v>
      </c>
      <c r="Q33" t="s">
        <v>294</v>
      </c>
      <c r="R33" t="s">
        <v>287</v>
      </c>
      <c r="S33" s="10">
        <f>LEFT(E33,FIND("°",E33)-1)*1+MID(E33,FIND("°",E33)+1,2)/60</f>
        <v>116.91666666666667</v>
      </c>
      <c r="T33" s="10">
        <f>LEFT(F33,FIND("°",F33)-1)*1+MID(F33,FIND("°",F33)+1,2)/60</f>
        <v>28.2</v>
      </c>
    </row>
  </sheetData>
  <phoneticPr fontId="9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tabSelected="1" workbookViewId="0">
      <selection activeCell="V5" sqref="V5"/>
    </sheetView>
  </sheetViews>
  <sheetFormatPr defaultColWidth="9" defaultRowHeight="14.25" x14ac:dyDescent="0.2"/>
  <cols>
    <col min="4" max="4" width="7.5" customWidth="1"/>
    <col min="5" max="6" width="9" style="9"/>
  </cols>
  <sheetData>
    <row r="1" spans="1:20" x14ac:dyDescent="0.2">
      <c r="A1" s="2" t="s">
        <v>0</v>
      </c>
      <c r="B1" s="2" t="s">
        <v>295</v>
      </c>
      <c r="C1" s="2" t="s">
        <v>296</v>
      </c>
      <c r="D1" t="s">
        <v>297</v>
      </c>
      <c r="E1" s="9" t="s">
        <v>4</v>
      </c>
      <c r="F1" s="9" t="s">
        <v>5</v>
      </c>
      <c r="G1" s="11" t="s">
        <v>324</v>
      </c>
      <c r="H1" s="12" t="s">
        <v>325</v>
      </c>
      <c r="I1" t="s">
        <v>298</v>
      </c>
      <c r="J1" s="2" t="s">
        <v>6</v>
      </c>
      <c r="K1" s="2" t="s">
        <v>7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20" ht="15" x14ac:dyDescent="0.2">
      <c r="A2" s="2" t="s">
        <v>16</v>
      </c>
      <c r="B2" s="3">
        <v>29.8</v>
      </c>
      <c r="C2" s="1">
        <v>17.764416666666701</v>
      </c>
      <c r="D2" s="3">
        <v>-12.0355833333333</v>
      </c>
      <c r="E2" s="9" t="s">
        <v>18</v>
      </c>
      <c r="F2" s="9" t="s">
        <v>19</v>
      </c>
      <c r="G2">
        <v>101.01666666666667</v>
      </c>
      <c r="H2" s="1">
        <v>24.533333333333335</v>
      </c>
      <c r="I2" t="s">
        <v>17</v>
      </c>
      <c r="J2" s="2" t="s">
        <v>20</v>
      </c>
      <c r="K2" s="2" t="s">
        <v>21</v>
      </c>
      <c r="L2" s="5" t="s">
        <v>22</v>
      </c>
      <c r="M2" s="6">
        <v>1931</v>
      </c>
      <c r="N2" s="7">
        <v>18.7</v>
      </c>
      <c r="O2" s="8" t="s">
        <v>23</v>
      </c>
      <c r="P2" s="5" t="s">
        <v>24</v>
      </c>
      <c r="Q2" s="5" t="s">
        <v>25</v>
      </c>
      <c r="R2" s="4" t="s">
        <v>16</v>
      </c>
      <c r="S2" s="10">
        <f>LEFT(E2,FIND("°",E2)-1)*1+MID(E2,FIND("°",E2)+1,2)/60</f>
        <v>101.01666666666667</v>
      </c>
      <c r="T2" s="10">
        <f>LEFT(F2,FIND("°",F2)-1)*1+MID(F2,FIND("°",F2)+1,2)/60</f>
        <v>24.533333333333335</v>
      </c>
    </row>
    <row r="3" spans="1:20" ht="15" x14ac:dyDescent="0.2">
      <c r="A3" s="2" t="s">
        <v>26</v>
      </c>
      <c r="B3" s="3">
        <v>736.36190413712995</v>
      </c>
      <c r="C3" s="1">
        <v>879.33333333334804</v>
      </c>
      <c r="D3" s="3">
        <v>142.971429196218</v>
      </c>
      <c r="E3" s="9" t="s">
        <v>28</v>
      </c>
      <c r="F3" s="9" t="s">
        <v>29</v>
      </c>
      <c r="G3">
        <v>109.31666666666666</v>
      </c>
      <c r="H3" s="1">
        <v>36.85</v>
      </c>
      <c r="I3" t="s">
        <v>299</v>
      </c>
      <c r="J3" s="2" t="s">
        <v>30</v>
      </c>
      <c r="K3" s="2" t="s">
        <v>31</v>
      </c>
      <c r="L3" t="s">
        <v>32</v>
      </c>
      <c r="M3">
        <v>500</v>
      </c>
      <c r="N3">
        <v>8.9</v>
      </c>
      <c r="O3" t="s">
        <v>33</v>
      </c>
      <c r="P3" t="s">
        <v>34</v>
      </c>
      <c r="Q3" t="s">
        <v>35</v>
      </c>
      <c r="R3" t="s">
        <v>26</v>
      </c>
      <c r="S3" s="10">
        <f>LEFT(E3,FIND("°",E3)-1)*1+MID(E3,FIND("°",E3)+1,2)/60</f>
        <v>109.31666666666666</v>
      </c>
      <c r="T3" s="10">
        <f>LEFT(F3,FIND("°",F3)-1)*1+MID(F3,FIND("°",F3)+1,2)/60</f>
        <v>36.85</v>
      </c>
    </row>
    <row r="4" spans="1:20" ht="15" x14ac:dyDescent="0.2">
      <c r="A4" s="2" t="s">
        <v>36</v>
      </c>
      <c r="B4" s="3">
        <v>183.25714285714301</v>
      </c>
      <c r="C4" s="1">
        <v>509.57142857143401</v>
      </c>
      <c r="D4" s="3">
        <v>326.31428571429097</v>
      </c>
      <c r="E4" s="9" t="s">
        <v>37</v>
      </c>
      <c r="F4" s="9" t="s">
        <v>38</v>
      </c>
      <c r="G4">
        <v>115.43333333333334</v>
      </c>
      <c r="H4" s="1">
        <v>39.966666666666669</v>
      </c>
      <c r="I4" t="s">
        <v>300</v>
      </c>
      <c r="J4" s="2" t="s">
        <v>39</v>
      </c>
      <c r="K4" s="2" t="s">
        <v>40</v>
      </c>
      <c r="L4" t="s">
        <v>41</v>
      </c>
      <c r="M4">
        <v>650</v>
      </c>
      <c r="N4">
        <v>11.7</v>
      </c>
      <c r="O4" t="s">
        <v>42</v>
      </c>
      <c r="P4" t="s">
        <v>43</v>
      </c>
      <c r="Q4" t="s">
        <v>44</v>
      </c>
      <c r="R4" t="s">
        <v>36</v>
      </c>
      <c r="S4" s="10">
        <f>LEFT(E4,FIND("°",E4)-1)*1+MID(E4,FIND("°",E4)+1,2)/60</f>
        <v>115.43333333333334</v>
      </c>
      <c r="T4" s="10">
        <f>LEFT(F4,FIND("°",F4)-1)*1+MID(F4,FIND("°",F4)+1,2)/60</f>
        <v>39.966666666666669</v>
      </c>
    </row>
    <row r="5" spans="1:20" ht="15" x14ac:dyDescent="0.2">
      <c r="A5" s="2" t="s">
        <v>45</v>
      </c>
      <c r="B5" s="3">
        <v>150.166666666667</v>
      </c>
      <c r="C5" s="1">
        <v>113.428571428571</v>
      </c>
      <c r="D5" s="3">
        <v>-36.738095238095198</v>
      </c>
      <c r="E5" s="9" t="s">
        <v>46</v>
      </c>
      <c r="F5" s="9" t="s">
        <v>47</v>
      </c>
      <c r="G5">
        <v>101.26666666666667</v>
      </c>
      <c r="H5" s="1">
        <v>21.916666666666668</v>
      </c>
      <c r="I5" t="s">
        <v>17</v>
      </c>
      <c r="J5" s="2" t="s">
        <v>48</v>
      </c>
      <c r="K5" s="2" t="s">
        <v>49</v>
      </c>
      <c r="L5" t="s">
        <v>50</v>
      </c>
      <c r="M5">
        <v>1557</v>
      </c>
      <c r="N5">
        <v>21.4</v>
      </c>
      <c r="O5" t="s">
        <v>51</v>
      </c>
      <c r="P5" t="s">
        <v>52</v>
      </c>
      <c r="Q5" t="s">
        <v>53</v>
      </c>
      <c r="R5" t="s">
        <v>45</v>
      </c>
      <c r="S5" s="10">
        <f>LEFT(E5,FIND("°",E5)-1)*1+MID(E5,FIND("°",E5)+1,2)/60</f>
        <v>101.26666666666667</v>
      </c>
      <c r="T5" s="10">
        <f>LEFT(F5,FIND("°",F5)-1)*1+MID(F5,FIND("°",F5)+1,2)/60</f>
        <v>21.916666666666668</v>
      </c>
    </row>
    <row r="6" spans="1:20" ht="15" x14ac:dyDescent="0.2">
      <c r="A6" s="2" t="s">
        <v>54</v>
      </c>
      <c r="B6" s="3">
        <v>233.34025</v>
      </c>
      <c r="C6" s="1">
        <v>162.075559095833</v>
      </c>
      <c r="D6" s="3">
        <v>-71.264690904166699</v>
      </c>
      <c r="E6" s="9" t="s">
        <v>55</v>
      </c>
      <c r="F6" s="9" t="s">
        <v>56</v>
      </c>
      <c r="G6">
        <v>128.46666666666667</v>
      </c>
      <c r="H6" s="1">
        <v>42.4</v>
      </c>
      <c r="I6" t="s">
        <v>17</v>
      </c>
      <c r="J6" s="2" t="s">
        <v>57</v>
      </c>
      <c r="K6" s="2" t="s">
        <v>58</v>
      </c>
      <c r="L6" t="s">
        <v>59</v>
      </c>
      <c r="M6" t="s">
        <v>60</v>
      </c>
      <c r="N6">
        <v>2.8</v>
      </c>
      <c r="O6" t="s">
        <v>61</v>
      </c>
      <c r="P6" t="s">
        <v>62</v>
      </c>
      <c r="Q6" t="s">
        <v>63</v>
      </c>
      <c r="R6" t="s">
        <v>54</v>
      </c>
      <c r="S6" s="10">
        <f>LEFT(E6,FIND("°",E6)-1)*1+MID(E6,FIND("°",E6)+1,2)/60</f>
        <v>128.46666666666667</v>
      </c>
      <c r="T6" s="10">
        <f>LEFT(F6,FIND("°",F6)-1)*1+MID(F6,FIND("°",F6)+1,2)/60</f>
        <v>42.4</v>
      </c>
    </row>
    <row r="7" spans="1:20" ht="15" x14ac:dyDescent="0.2">
      <c r="A7" t="s">
        <v>64</v>
      </c>
      <c r="B7" s="3">
        <v>2503.7222714285699</v>
      </c>
      <c r="C7" s="1">
        <v>2104.375</v>
      </c>
      <c r="D7" s="3">
        <v>-399.34727142857099</v>
      </c>
      <c r="E7" s="9" t="s">
        <v>65</v>
      </c>
      <c r="F7" s="9" t="s">
        <v>66</v>
      </c>
      <c r="G7">
        <v>80.716666666666669</v>
      </c>
      <c r="H7" s="1">
        <v>37</v>
      </c>
      <c r="I7" t="s">
        <v>17</v>
      </c>
      <c r="J7" t="s">
        <v>67</v>
      </c>
      <c r="K7" t="s">
        <v>68</v>
      </c>
      <c r="L7" t="s">
        <v>69</v>
      </c>
      <c r="M7">
        <v>37</v>
      </c>
      <c r="N7">
        <v>11.9</v>
      </c>
      <c r="O7" t="s">
        <v>70</v>
      </c>
      <c r="P7" t="s">
        <v>71</v>
      </c>
      <c r="Q7" t="s">
        <v>72</v>
      </c>
      <c r="R7" t="s">
        <v>64</v>
      </c>
      <c r="S7" s="10">
        <f>LEFT(E7,FIND("°",E7)-1)*1+MID(E7,FIND("°",E7)+1,2)/60</f>
        <v>80.716666666666669</v>
      </c>
      <c r="T7" s="10">
        <f>LEFT(F7,FIND("°",F7)-1)*1+MID(F7,FIND("°",F7)+1,2)/60</f>
        <v>37</v>
      </c>
    </row>
    <row r="8" spans="1:20" ht="15" x14ac:dyDescent="0.2">
      <c r="A8" t="s">
        <v>73</v>
      </c>
      <c r="B8" s="3">
        <v>612.5</v>
      </c>
      <c r="C8" s="1">
        <v>315.99999999998602</v>
      </c>
      <c r="D8" s="3">
        <v>-296.50000000001398</v>
      </c>
      <c r="E8" s="9" t="s">
        <v>74</v>
      </c>
      <c r="F8" s="9" t="s">
        <v>75</v>
      </c>
      <c r="G8">
        <v>120.68333333333334</v>
      </c>
      <c r="H8" s="1">
        <v>31.533333333333335</v>
      </c>
      <c r="I8" t="s">
        <v>17</v>
      </c>
      <c r="J8" t="s">
        <v>76</v>
      </c>
      <c r="K8" t="s">
        <v>77</v>
      </c>
      <c r="L8" t="s">
        <v>78</v>
      </c>
      <c r="M8" t="s">
        <v>79</v>
      </c>
      <c r="N8">
        <v>17.100000000000001</v>
      </c>
      <c r="O8" t="s">
        <v>80</v>
      </c>
      <c r="P8" t="s">
        <v>81</v>
      </c>
      <c r="Q8" t="s">
        <v>82</v>
      </c>
      <c r="R8" t="s">
        <v>73</v>
      </c>
      <c r="S8" s="10">
        <f>LEFT(E8,FIND("°",E8)-1)*1+MID(E8,FIND("°",E8)+1,2)/60</f>
        <v>120.68333333333334</v>
      </c>
      <c r="T8" s="10">
        <f>LEFT(F8,FIND("°",F8)-1)*1+MID(F8,FIND("°",F8)+1,2)/60</f>
        <v>31.533333333333335</v>
      </c>
    </row>
    <row r="9" spans="1:20" ht="15" x14ac:dyDescent="0.2">
      <c r="A9" t="s">
        <v>83</v>
      </c>
      <c r="B9" s="3">
        <v>134.852857142857</v>
      </c>
      <c r="C9" s="1">
        <v>209.63437500000001</v>
      </c>
      <c r="D9" s="3">
        <v>74.781517857142902</v>
      </c>
      <c r="E9" s="9" t="s">
        <v>84</v>
      </c>
      <c r="F9" s="9" t="s">
        <v>85</v>
      </c>
      <c r="G9">
        <v>107.66666666666667</v>
      </c>
      <c r="H9" s="1">
        <v>35.200000000000003</v>
      </c>
      <c r="I9" t="s">
        <v>299</v>
      </c>
      <c r="J9" t="s">
        <v>86</v>
      </c>
      <c r="K9" t="s">
        <v>87</v>
      </c>
      <c r="L9" t="s">
        <v>88</v>
      </c>
      <c r="M9">
        <v>580</v>
      </c>
      <c r="N9">
        <v>9.1</v>
      </c>
      <c r="O9" t="s">
        <v>89</v>
      </c>
      <c r="P9" t="s">
        <v>90</v>
      </c>
      <c r="Q9" t="s">
        <v>91</v>
      </c>
      <c r="R9" t="s">
        <v>83</v>
      </c>
      <c r="S9" s="10">
        <f>LEFT(E9,FIND("°",E9)-1)*1+MID(E9,FIND("°",E9)+1,2)/60</f>
        <v>107.66666666666667</v>
      </c>
      <c r="T9" s="10">
        <f>LEFT(F9,FIND("°",F9)-1)*1+MID(F9,FIND("°",F9)+1,2)/60</f>
        <v>35.200000000000003</v>
      </c>
    </row>
    <row r="10" spans="1:20" ht="15" x14ac:dyDescent="0.2">
      <c r="A10" t="s">
        <v>92</v>
      </c>
      <c r="B10" s="3">
        <v>185.99999999997499</v>
      </c>
      <c r="C10" s="1">
        <v>100.750000000014</v>
      </c>
      <c r="D10" s="3">
        <v>-85.249999999961602</v>
      </c>
      <c r="E10" s="9" t="s">
        <v>94</v>
      </c>
      <c r="F10" s="9" t="s">
        <v>95</v>
      </c>
      <c r="G10">
        <v>112.53333333333333</v>
      </c>
      <c r="H10" s="1">
        <v>23.166666666666668</v>
      </c>
      <c r="I10" t="s">
        <v>17</v>
      </c>
      <c r="J10" t="s">
        <v>96</v>
      </c>
      <c r="K10" t="s">
        <v>97</v>
      </c>
      <c r="L10" t="s">
        <v>22</v>
      </c>
      <c r="M10">
        <v>1564</v>
      </c>
      <c r="N10">
        <v>20.9</v>
      </c>
      <c r="O10" t="s">
        <v>98</v>
      </c>
      <c r="P10" t="s">
        <v>99</v>
      </c>
      <c r="Q10" t="s">
        <v>100</v>
      </c>
      <c r="R10" t="s">
        <v>92</v>
      </c>
      <c r="S10" s="10">
        <f>LEFT(E10,FIND("°",E10)-1)*1+MID(E10,FIND("°",E10)+1,2)/60</f>
        <v>112.53333333333333</v>
      </c>
      <c r="T10" s="10">
        <f>LEFT(F10,FIND("°",F10)-1)*1+MID(F10,FIND("°",F10)+1,2)/60</f>
        <v>23.166666666666668</v>
      </c>
    </row>
    <row r="11" spans="1:20" ht="15" x14ac:dyDescent="0.2">
      <c r="A11" t="s">
        <v>101</v>
      </c>
      <c r="B11" s="3">
        <v>496.13965795239301</v>
      </c>
      <c r="C11" s="1">
        <v>453.14918882048198</v>
      </c>
      <c r="D11" s="3">
        <v>-42.990469131910999</v>
      </c>
      <c r="E11" s="9" t="s">
        <v>102</v>
      </c>
      <c r="F11" s="9" t="s">
        <v>103</v>
      </c>
      <c r="G11">
        <v>112.8</v>
      </c>
      <c r="H11" s="1">
        <v>29.5</v>
      </c>
      <c r="I11" t="s">
        <v>17</v>
      </c>
      <c r="J11" t="s">
        <v>104</v>
      </c>
      <c r="K11" t="s">
        <v>105</v>
      </c>
      <c r="L11" t="s">
        <v>106</v>
      </c>
      <c r="M11" t="s">
        <v>107</v>
      </c>
      <c r="N11" t="s">
        <v>108</v>
      </c>
      <c r="O11" t="s">
        <v>109</v>
      </c>
      <c r="P11" t="s">
        <v>110</v>
      </c>
      <c r="Q11" t="s">
        <v>111</v>
      </c>
      <c r="R11" t="s">
        <v>101</v>
      </c>
      <c r="S11" s="10">
        <f>LEFT(E11,FIND("°",E11)-1)*1+MID(E11,FIND("°",E11)+1,2)/60</f>
        <v>112.8</v>
      </c>
      <c r="T11" s="10">
        <f>LEFT(F11,FIND("°",F11)-1)*1+MID(F11,FIND("°",F11)+1,2)/60</f>
        <v>29.5</v>
      </c>
    </row>
    <row r="12" spans="1:20" ht="15" x14ac:dyDescent="0.2">
      <c r="A12" t="s">
        <v>112</v>
      </c>
      <c r="B12" s="3">
        <v>194.75</v>
      </c>
      <c r="C12" s="1">
        <v>473.19999999998299</v>
      </c>
      <c r="D12" s="3">
        <v>278.44999999998299</v>
      </c>
      <c r="E12" s="9" t="s">
        <v>113</v>
      </c>
      <c r="F12" s="9" t="s">
        <v>114</v>
      </c>
      <c r="G12">
        <v>110.18333333333334</v>
      </c>
      <c r="H12" s="1">
        <v>39.483333333333334</v>
      </c>
      <c r="I12" t="s">
        <v>299</v>
      </c>
      <c r="J12" t="s">
        <v>115</v>
      </c>
      <c r="K12" t="s">
        <v>116</v>
      </c>
      <c r="L12" t="s">
        <v>32</v>
      </c>
      <c r="M12">
        <v>358</v>
      </c>
      <c r="N12">
        <v>6</v>
      </c>
      <c r="O12" t="s">
        <v>70</v>
      </c>
      <c r="P12" t="s">
        <v>117</v>
      </c>
      <c r="Q12" t="s">
        <v>118</v>
      </c>
      <c r="R12" t="s">
        <v>112</v>
      </c>
      <c r="S12" s="10">
        <f>LEFT(E12,FIND("°",E12)-1)*1+MID(E12,FIND("°",E12)+1,2)/60</f>
        <v>110.18333333333334</v>
      </c>
      <c r="T12" s="10">
        <f>LEFT(F12,FIND("°",F12)-1)*1+MID(F12,FIND("°",F12)+1,2)/60</f>
        <v>39.483333333333334</v>
      </c>
    </row>
    <row r="13" spans="1:20" ht="15" x14ac:dyDescent="0.2">
      <c r="A13" t="s">
        <v>119</v>
      </c>
      <c r="B13" s="3">
        <v>6817.7124999999996</v>
      </c>
      <c r="C13" s="1">
        <v>4395</v>
      </c>
      <c r="D13" s="3">
        <v>-2422.7125000000001</v>
      </c>
      <c r="E13" s="9" t="s">
        <v>120</v>
      </c>
      <c r="F13" s="9" t="s">
        <v>121</v>
      </c>
      <c r="G13">
        <v>87.75</v>
      </c>
      <c r="H13" s="1">
        <v>44.5</v>
      </c>
      <c r="I13" t="s">
        <v>17</v>
      </c>
      <c r="J13" t="s">
        <v>122</v>
      </c>
      <c r="K13" t="s">
        <v>123</v>
      </c>
      <c r="L13" t="s">
        <v>124</v>
      </c>
      <c r="M13">
        <v>164</v>
      </c>
      <c r="N13">
        <v>2.54</v>
      </c>
      <c r="O13" t="s">
        <v>70</v>
      </c>
      <c r="P13" t="s">
        <v>125</v>
      </c>
      <c r="Q13" t="s">
        <v>126</v>
      </c>
      <c r="R13" t="s">
        <v>119</v>
      </c>
      <c r="S13" s="10">
        <f>LEFT(E13,FIND("°",E13)-1)*1+MID(E13,FIND("°",E13)+1,2)/60</f>
        <v>87.75</v>
      </c>
      <c r="T13" s="10">
        <f>LEFT(F13,FIND("°",F13)-1)*1+MID(F13,FIND("°",F13)+1,2)/60</f>
        <v>44.5</v>
      </c>
    </row>
    <row r="14" spans="1:20" ht="15" x14ac:dyDescent="0.2">
      <c r="A14" t="s">
        <v>127</v>
      </c>
      <c r="B14" s="3">
        <v>588.00000000002206</v>
      </c>
      <c r="C14" s="1">
        <v>974.33333333333303</v>
      </c>
      <c r="D14" s="3">
        <v>386.33333333331097</v>
      </c>
      <c r="E14" s="9" t="s">
        <v>128</v>
      </c>
      <c r="F14" s="9" t="s">
        <v>129</v>
      </c>
      <c r="G14">
        <v>114.53333333333333</v>
      </c>
      <c r="H14" s="1">
        <v>35.016666666666666</v>
      </c>
      <c r="I14" t="s">
        <v>300</v>
      </c>
      <c r="J14" t="s">
        <v>130</v>
      </c>
      <c r="K14" t="s">
        <v>131</v>
      </c>
      <c r="L14" t="s">
        <v>88</v>
      </c>
      <c r="M14">
        <v>605</v>
      </c>
      <c r="N14">
        <v>14.2</v>
      </c>
      <c r="O14" t="s">
        <v>132</v>
      </c>
      <c r="P14" t="s">
        <v>133</v>
      </c>
      <c r="Q14" t="s">
        <v>134</v>
      </c>
      <c r="R14" t="s">
        <v>127</v>
      </c>
      <c r="S14" s="10">
        <f>LEFT(E14,FIND("°",E14)-1)*1+MID(E14,FIND("°",E14)+1,2)/60</f>
        <v>114.53333333333333</v>
      </c>
      <c r="T14" s="10">
        <f>LEFT(F14,FIND("°",F14)-1)*1+MID(F14,FIND("°",F14)+1,2)/60</f>
        <v>35.016666666666666</v>
      </c>
    </row>
    <row r="15" spans="1:20" ht="15" x14ac:dyDescent="0.2">
      <c r="A15" t="s">
        <v>135</v>
      </c>
      <c r="B15" s="3">
        <v>288</v>
      </c>
      <c r="C15" s="1">
        <v>187.142857142802</v>
      </c>
      <c r="D15" s="3">
        <v>-100.857142857198</v>
      </c>
      <c r="E15" s="9" t="s">
        <v>136</v>
      </c>
      <c r="F15" s="9" t="s">
        <v>137</v>
      </c>
      <c r="G15">
        <v>101.98333333333333</v>
      </c>
      <c r="H15" s="1">
        <v>29.566666666666666</v>
      </c>
      <c r="I15" t="s">
        <v>17</v>
      </c>
      <c r="J15" t="s">
        <v>138</v>
      </c>
      <c r="K15" t="s">
        <v>139</v>
      </c>
      <c r="L15" t="s">
        <v>140</v>
      </c>
      <c r="M15" t="s">
        <v>141</v>
      </c>
      <c r="N15" t="s">
        <v>142</v>
      </c>
      <c r="O15" t="s">
        <v>143</v>
      </c>
      <c r="P15" t="s">
        <v>144</v>
      </c>
      <c r="Q15" t="s">
        <v>145</v>
      </c>
      <c r="R15" t="s">
        <v>135</v>
      </c>
      <c r="S15" s="10">
        <f>LEFT(E15,FIND("°",E15)-1)*1+MID(E15,FIND("°",E15)+1,2)/60</f>
        <v>101.98333333333333</v>
      </c>
      <c r="T15" s="10">
        <f>LEFT(F15,FIND("°",F15)-1)*1+MID(F15,FIND("°",F15)+1,2)/60</f>
        <v>29.566666666666666</v>
      </c>
    </row>
    <row r="16" spans="1:20" ht="15" x14ac:dyDescent="0.2">
      <c r="A16" t="s">
        <v>146</v>
      </c>
      <c r="B16" s="3">
        <v>289.25</v>
      </c>
      <c r="C16" s="1">
        <v>337.49999999998602</v>
      </c>
      <c r="D16" s="3">
        <v>48.249999999986201</v>
      </c>
      <c r="E16" s="9" t="s">
        <v>147</v>
      </c>
      <c r="F16" s="9" t="s">
        <v>148</v>
      </c>
      <c r="G16">
        <v>101.31666666666666</v>
      </c>
      <c r="H16" s="1">
        <v>37.616666666666667</v>
      </c>
      <c r="I16" t="s">
        <v>299</v>
      </c>
      <c r="J16" t="s">
        <v>149</v>
      </c>
      <c r="K16" t="s">
        <v>150</v>
      </c>
      <c r="L16" t="s">
        <v>151</v>
      </c>
      <c r="M16" t="s">
        <v>152</v>
      </c>
      <c r="N16" t="s">
        <v>153</v>
      </c>
      <c r="O16" t="s">
        <v>154</v>
      </c>
      <c r="P16" t="s">
        <v>155</v>
      </c>
      <c r="Q16" t="s">
        <v>156</v>
      </c>
      <c r="R16" t="s">
        <v>146</v>
      </c>
      <c r="S16" s="10">
        <f>LEFT(E16,FIND("°",E16)-1)*1+MID(E16,FIND("°",E16)+1,2)/60</f>
        <v>101.31666666666666</v>
      </c>
      <c r="T16" s="10">
        <f>LEFT(F16,FIND("°",F16)-1)*1+MID(F16,FIND("°",F16)+1,2)/60</f>
        <v>37.616666666666667</v>
      </c>
    </row>
    <row r="17" spans="1:20" ht="15" x14ac:dyDescent="0.2">
      <c r="A17" t="s">
        <v>157</v>
      </c>
      <c r="B17" s="3">
        <v>304.91666666667498</v>
      </c>
      <c r="C17" s="1">
        <v>272.250000000017</v>
      </c>
      <c r="D17" s="3">
        <v>-32.666666666658699</v>
      </c>
      <c r="E17" s="9" t="s">
        <v>158</v>
      </c>
      <c r="F17" s="9" t="s">
        <v>159</v>
      </c>
      <c r="G17">
        <v>108.31666666666666</v>
      </c>
      <c r="H17" s="1">
        <v>24.716666666666665</v>
      </c>
      <c r="I17" t="s">
        <v>17</v>
      </c>
      <c r="J17" t="s">
        <v>160</v>
      </c>
      <c r="K17" t="s">
        <v>161</v>
      </c>
      <c r="L17" t="s">
        <v>140</v>
      </c>
      <c r="M17">
        <v>1389</v>
      </c>
      <c r="N17">
        <v>19.899999999999999</v>
      </c>
      <c r="O17" t="s">
        <v>162</v>
      </c>
      <c r="P17" t="s">
        <v>163</v>
      </c>
      <c r="Q17" t="s">
        <v>164</v>
      </c>
      <c r="R17" t="s">
        <v>157</v>
      </c>
      <c r="S17" s="10">
        <f>LEFT(E17,FIND("°",E17)-1)*1+MID(E17,FIND("°",E17)+1,2)/60</f>
        <v>108.31666666666666</v>
      </c>
      <c r="T17" s="10">
        <f>LEFT(F17,FIND("°",F17)-1)*1+MID(F17,FIND("°",F17)+1,2)/60</f>
        <v>24.716666666666665</v>
      </c>
    </row>
    <row r="18" spans="1:20" ht="15" x14ac:dyDescent="0.2">
      <c r="A18" t="s">
        <v>165</v>
      </c>
      <c r="B18" s="3">
        <v>191.97061447253799</v>
      </c>
      <c r="C18" s="1">
        <v>198.25</v>
      </c>
      <c r="D18" s="3">
        <v>6.2793855274614998</v>
      </c>
      <c r="E18" s="9" t="s">
        <v>166</v>
      </c>
      <c r="F18" s="9" t="s">
        <v>167</v>
      </c>
      <c r="G18">
        <v>126.91666666666667</v>
      </c>
      <c r="H18" s="1">
        <v>47.45</v>
      </c>
      <c r="I18" t="s">
        <v>299</v>
      </c>
      <c r="J18" t="s">
        <v>168</v>
      </c>
      <c r="K18" t="s">
        <v>169</v>
      </c>
      <c r="L18" t="s">
        <v>59</v>
      </c>
      <c r="M18" t="s">
        <v>170</v>
      </c>
      <c r="N18">
        <v>1.5</v>
      </c>
      <c r="O18" t="s">
        <v>171</v>
      </c>
      <c r="P18" t="s">
        <v>172</v>
      </c>
      <c r="Q18" t="s">
        <v>173</v>
      </c>
      <c r="R18" t="s">
        <v>165</v>
      </c>
      <c r="S18" s="10">
        <f>LEFT(E18,FIND("°",E18)-1)*1+MID(E18,FIND("°",E18)+1,2)/60</f>
        <v>126.91666666666667</v>
      </c>
      <c r="T18" s="10">
        <f>LEFT(F18,FIND("°",F18)-1)*1+MID(F18,FIND("°",F18)+1,2)/60</f>
        <v>47.45</v>
      </c>
    </row>
    <row r="19" spans="1:20" ht="15" x14ac:dyDescent="0.2">
      <c r="A19" t="s">
        <v>174</v>
      </c>
      <c r="B19" s="3">
        <v>52.5000000000203</v>
      </c>
      <c r="C19" s="1">
        <v>56.75</v>
      </c>
      <c r="D19" s="3">
        <v>4.2499999999797504</v>
      </c>
      <c r="E19" s="9" t="s">
        <v>175</v>
      </c>
      <c r="F19" s="9" t="s">
        <v>176</v>
      </c>
      <c r="G19">
        <v>109.5</v>
      </c>
      <c r="H19" s="1">
        <v>26.8</v>
      </c>
      <c r="I19" t="s">
        <v>299</v>
      </c>
      <c r="J19" t="s">
        <v>177</v>
      </c>
      <c r="K19" t="s">
        <v>178</v>
      </c>
      <c r="L19" t="s">
        <v>140</v>
      </c>
      <c r="M19" t="s">
        <v>179</v>
      </c>
      <c r="N19" t="s">
        <v>180</v>
      </c>
      <c r="O19" t="s">
        <v>181</v>
      </c>
      <c r="P19" t="s">
        <v>182</v>
      </c>
      <c r="Q19" t="s">
        <v>183</v>
      </c>
      <c r="R19" t="s">
        <v>174</v>
      </c>
      <c r="S19" s="10">
        <f>LEFT(E19,FIND("°",E19)-1)*1+MID(E19,FIND("°",E19)+1,2)/60</f>
        <v>109.5</v>
      </c>
      <c r="T19" s="10">
        <f>LEFT(F19,FIND("°",F19)-1)*1+MID(F19,FIND("°",F19)+1,2)/60</f>
        <v>26.8</v>
      </c>
    </row>
    <row r="20" spans="1:20" ht="15" x14ac:dyDescent="0.2">
      <c r="A20" t="s">
        <v>184</v>
      </c>
      <c r="B20" s="3">
        <v>135.226808333333</v>
      </c>
      <c r="C20" s="1">
        <v>373.94333333333299</v>
      </c>
      <c r="D20" s="3">
        <v>238.71652499999999</v>
      </c>
      <c r="E20" s="9" t="s">
        <v>185</v>
      </c>
      <c r="F20" s="9" t="s">
        <v>186</v>
      </c>
      <c r="G20">
        <v>114.68333333333334</v>
      </c>
      <c r="H20" s="1">
        <v>37.883333333333333</v>
      </c>
      <c r="I20" t="s">
        <v>299</v>
      </c>
      <c r="J20" t="s">
        <v>187</v>
      </c>
      <c r="K20" t="s">
        <v>188</v>
      </c>
      <c r="L20" t="s">
        <v>88</v>
      </c>
      <c r="M20">
        <v>530</v>
      </c>
      <c r="N20">
        <v>13.5</v>
      </c>
      <c r="O20" t="s">
        <v>189</v>
      </c>
      <c r="P20" t="s">
        <v>190</v>
      </c>
      <c r="Q20" t="s">
        <v>191</v>
      </c>
      <c r="R20" t="s">
        <v>184</v>
      </c>
      <c r="S20" s="10">
        <f>LEFT(E20,FIND("°",E20)-1)*1+MID(E20,FIND("°",E20)+1,2)/60</f>
        <v>114.68333333333334</v>
      </c>
      <c r="T20" s="10">
        <f>LEFT(F20,FIND("°",F20)-1)*1+MID(F20,FIND("°",F20)+1,2)/60</f>
        <v>37.883333333333333</v>
      </c>
    </row>
    <row r="21" spans="1:20" ht="15" x14ac:dyDescent="0.2">
      <c r="A21" t="s">
        <v>192</v>
      </c>
      <c r="B21" s="3">
        <v>154.605035416672</v>
      </c>
      <c r="C21" s="1">
        <v>166.333333333333</v>
      </c>
      <c r="D21" s="3">
        <v>11.728297916661599</v>
      </c>
      <c r="E21" s="9" t="s">
        <v>193</v>
      </c>
      <c r="F21" s="9" t="s">
        <v>194</v>
      </c>
      <c r="G21">
        <v>91.333333333333329</v>
      </c>
      <c r="H21" s="1">
        <v>29.666666666666668</v>
      </c>
      <c r="I21" t="s">
        <v>299</v>
      </c>
      <c r="J21" t="s">
        <v>195</v>
      </c>
      <c r="K21" t="s">
        <v>196</v>
      </c>
      <c r="L21" t="s">
        <v>151</v>
      </c>
      <c r="M21">
        <v>425</v>
      </c>
      <c r="N21" t="s">
        <v>197</v>
      </c>
      <c r="O21" t="s">
        <v>132</v>
      </c>
      <c r="P21" t="s">
        <v>198</v>
      </c>
      <c r="Q21" t="s">
        <v>199</v>
      </c>
      <c r="R21" t="s">
        <v>192</v>
      </c>
      <c r="S21" s="10">
        <f>LEFT(E21,FIND("°",E21)-1)*1+MID(E21,FIND("°",E21)+1,2)/60</f>
        <v>91.333333333333329</v>
      </c>
      <c r="T21" s="10">
        <f>LEFT(F21,FIND("°",F21)-1)*1+MID(F21,FIND("°",F21)+1,2)/60</f>
        <v>29.666666666666668</v>
      </c>
    </row>
    <row r="22" spans="1:20" ht="15" x14ac:dyDescent="0.2">
      <c r="A22" t="s">
        <v>200</v>
      </c>
      <c r="B22" s="3">
        <v>910</v>
      </c>
      <c r="C22" s="1">
        <v>1263.25</v>
      </c>
      <c r="D22" s="3">
        <v>353.25</v>
      </c>
      <c r="E22" s="9" t="s">
        <v>201</v>
      </c>
      <c r="F22" s="9" t="s">
        <v>202</v>
      </c>
      <c r="G22">
        <v>100.11666666666666</v>
      </c>
      <c r="H22" s="1">
        <v>39.35</v>
      </c>
      <c r="I22" t="s">
        <v>299</v>
      </c>
      <c r="J22" t="s">
        <v>203</v>
      </c>
      <c r="K22" t="s">
        <v>204</v>
      </c>
      <c r="L22" t="s">
        <v>124</v>
      </c>
      <c r="M22">
        <v>117</v>
      </c>
      <c r="N22">
        <v>7.6</v>
      </c>
      <c r="O22" t="s">
        <v>70</v>
      </c>
      <c r="P22" t="s">
        <v>205</v>
      </c>
      <c r="Q22" t="s">
        <v>206</v>
      </c>
      <c r="R22" t="s">
        <v>200</v>
      </c>
      <c r="S22" s="10">
        <f>LEFT(E22,FIND("°",E22)-1)*1+MID(E22,FIND("°",E22)+1,2)/60</f>
        <v>100.11666666666666</v>
      </c>
      <c r="T22" s="10">
        <f>LEFT(F22,FIND("°",F22)-1)*1+MID(F22,FIND("°",F22)+1,2)/60</f>
        <v>39.35</v>
      </c>
    </row>
    <row r="23" spans="1:20" ht="15" x14ac:dyDescent="0.2">
      <c r="A23" t="s">
        <v>207</v>
      </c>
      <c r="B23" s="3">
        <v>162.25</v>
      </c>
      <c r="C23" s="1">
        <v>433.76966666666698</v>
      </c>
      <c r="D23" s="3">
        <v>271.51966666666698</v>
      </c>
      <c r="E23" s="9" t="s">
        <v>208</v>
      </c>
      <c r="F23" s="9" t="s">
        <v>209</v>
      </c>
      <c r="G23">
        <v>103.9</v>
      </c>
      <c r="H23" s="1">
        <v>31.7</v>
      </c>
      <c r="I23" t="s">
        <v>299</v>
      </c>
      <c r="J23" t="s">
        <v>210</v>
      </c>
      <c r="K23" t="s">
        <v>211</v>
      </c>
      <c r="L23" t="s">
        <v>140</v>
      </c>
      <c r="M23">
        <v>825</v>
      </c>
      <c r="N23">
        <v>9.3000000000000007</v>
      </c>
      <c r="O23" t="s">
        <v>212</v>
      </c>
      <c r="P23" t="s">
        <v>213</v>
      </c>
      <c r="Q23" t="s">
        <v>214</v>
      </c>
      <c r="R23" t="s">
        <v>207</v>
      </c>
      <c r="S23" s="10">
        <f>LEFT(E23,FIND("°",E23)-1)*1+MID(E23,FIND("°",E23)+1,2)/60</f>
        <v>103.9</v>
      </c>
      <c r="T23" s="10">
        <f>LEFT(F23,FIND("°",F23)-1)*1+MID(F23,FIND("°",F23)+1,2)/60</f>
        <v>31.7</v>
      </c>
    </row>
    <row r="24" spans="1:20" ht="15" x14ac:dyDescent="0.2">
      <c r="A24" t="s">
        <v>215</v>
      </c>
      <c r="B24" s="3">
        <v>348</v>
      </c>
      <c r="C24" s="1">
        <v>7.3856250000000001</v>
      </c>
      <c r="D24" s="3">
        <v>-340.614375</v>
      </c>
      <c r="E24" s="9" t="s">
        <v>216</v>
      </c>
      <c r="F24" s="9" t="s">
        <v>217</v>
      </c>
      <c r="G24">
        <v>120.7</v>
      </c>
      <c r="H24" s="1">
        <v>42.916666666666664</v>
      </c>
      <c r="I24" t="s">
        <v>17</v>
      </c>
      <c r="J24" t="s">
        <v>218</v>
      </c>
      <c r="K24" t="s">
        <v>219</v>
      </c>
      <c r="L24" t="s">
        <v>32</v>
      </c>
      <c r="M24">
        <v>365</v>
      </c>
      <c r="N24">
        <v>7.2</v>
      </c>
      <c r="O24" t="s">
        <v>70</v>
      </c>
      <c r="P24" t="s">
        <v>220</v>
      </c>
      <c r="Q24" t="s">
        <v>221</v>
      </c>
      <c r="R24" t="s">
        <v>215</v>
      </c>
      <c r="S24" s="10">
        <f>LEFT(E24,FIND("°",E24)-1)*1+MID(E24,FIND("°",E24)+1,2)/60</f>
        <v>120.7</v>
      </c>
      <c r="T24" s="10">
        <f>LEFT(F24,FIND("°",F24)-1)*1+MID(F24,FIND("°",F24)+1,2)/60</f>
        <v>42.916666666666664</v>
      </c>
    </row>
    <row r="25" spans="1:20" ht="15" x14ac:dyDescent="0.2">
      <c r="A25" t="s">
        <v>222</v>
      </c>
      <c r="B25" s="3">
        <v>606.4</v>
      </c>
      <c r="C25" s="1">
        <v>71.816666666666706</v>
      </c>
      <c r="D25" s="3">
        <v>-534.58333333333303</v>
      </c>
      <c r="E25" s="9" t="s">
        <v>223</v>
      </c>
      <c r="F25" s="9" t="s">
        <v>224</v>
      </c>
      <c r="G25">
        <v>116.7</v>
      </c>
      <c r="H25" s="1">
        <v>43.633333333333333</v>
      </c>
      <c r="I25" t="s">
        <v>17</v>
      </c>
      <c r="J25" t="s">
        <v>225</v>
      </c>
      <c r="K25" t="s">
        <v>226</v>
      </c>
      <c r="L25" t="s">
        <v>32</v>
      </c>
      <c r="M25">
        <v>350</v>
      </c>
      <c r="N25">
        <v>0.2</v>
      </c>
      <c r="O25" t="s">
        <v>227</v>
      </c>
      <c r="P25" t="s">
        <v>228</v>
      </c>
      <c r="Q25" t="s">
        <v>229</v>
      </c>
      <c r="R25" t="s">
        <v>222</v>
      </c>
      <c r="S25" s="10">
        <f>LEFT(E25,FIND("°",E25)-1)*1+MID(E25,FIND("°",E25)+1,2)/60</f>
        <v>116.7</v>
      </c>
      <c r="T25" s="10">
        <f>LEFT(F25,FIND("°",F25)-1)*1+MID(F25,FIND("°",F25)+1,2)/60</f>
        <v>43.633333333333333</v>
      </c>
    </row>
    <row r="26" spans="1:20" ht="15" x14ac:dyDescent="0.2">
      <c r="A26" t="s">
        <v>230</v>
      </c>
      <c r="B26" s="3">
        <v>313.33333333331399</v>
      </c>
      <c r="C26" s="1">
        <v>55.186642514075402</v>
      </c>
      <c r="D26" s="3">
        <v>-258.14669081923898</v>
      </c>
      <c r="E26" s="9" t="s">
        <v>231</v>
      </c>
      <c r="F26" s="9" t="s">
        <v>232</v>
      </c>
      <c r="G26">
        <v>115.06666666666666</v>
      </c>
      <c r="H26" s="1">
        <v>26.733333333333334</v>
      </c>
      <c r="I26" t="s">
        <v>17</v>
      </c>
      <c r="J26" t="s">
        <v>233</v>
      </c>
      <c r="K26" t="s">
        <v>234</v>
      </c>
      <c r="L26" t="s">
        <v>140</v>
      </c>
      <c r="M26" t="s">
        <v>235</v>
      </c>
      <c r="N26">
        <v>16.5</v>
      </c>
      <c r="O26" t="s">
        <v>51</v>
      </c>
      <c r="P26" t="s">
        <v>236</v>
      </c>
      <c r="Q26" t="s">
        <v>237</v>
      </c>
      <c r="R26" t="s">
        <v>230</v>
      </c>
      <c r="S26" s="10">
        <f>LEFT(E26,FIND("°",E26)-1)*1+MID(E26,FIND("°",E26)+1,2)/60</f>
        <v>115.06666666666666</v>
      </c>
      <c r="T26" s="10">
        <f>LEFT(F26,FIND("°",F26)-1)*1+MID(F26,FIND("°",F26)+1,2)/60</f>
        <v>26.733333333333334</v>
      </c>
    </row>
    <row r="27" spans="1:20" ht="15" x14ac:dyDescent="0.2">
      <c r="A27" t="s">
        <v>238</v>
      </c>
      <c r="B27" s="3">
        <v>179.59700000000001</v>
      </c>
      <c r="C27" s="1">
        <v>166.3528</v>
      </c>
      <c r="D27" s="3">
        <v>-13.244199999999999</v>
      </c>
      <c r="E27" s="9" t="s">
        <v>240</v>
      </c>
      <c r="F27" s="9" t="s">
        <v>241</v>
      </c>
      <c r="G27">
        <v>133.51666666666668</v>
      </c>
      <c r="H27" s="1">
        <v>47.583333333333336</v>
      </c>
      <c r="I27" t="s">
        <v>17</v>
      </c>
      <c r="J27" t="s">
        <v>242</v>
      </c>
      <c r="K27" t="s">
        <v>243</v>
      </c>
      <c r="L27" t="s">
        <v>59</v>
      </c>
      <c r="M27">
        <v>600</v>
      </c>
      <c r="N27" t="s">
        <v>244</v>
      </c>
      <c r="O27" t="s">
        <v>245</v>
      </c>
      <c r="P27" t="s">
        <v>246</v>
      </c>
      <c r="Q27" t="s">
        <v>247</v>
      </c>
      <c r="R27" t="s">
        <v>238</v>
      </c>
      <c r="S27" s="10">
        <f>LEFT(E27,FIND("°",E27)-1)*1+MID(E27,FIND("°",E27)+1,2)/60</f>
        <v>133.51666666666668</v>
      </c>
      <c r="T27" s="10">
        <f>LEFT(F27,FIND("°",F27)-1)*1+MID(F27,FIND("°",F27)+1,2)/60</f>
        <v>47.583333333333336</v>
      </c>
    </row>
    <row r="28" spans="1:20" ht="15" x14ac:dyDescent="0.2">
      <c r="A28" t="s">
        <v>248</v>
      </c>
      <c r="B28" s="3">
        <v>286</v>
      </c>
      <c r="C28" s="1">
        <v>174.21046999999999</v>
      </c>
      <c r="D28" s="3">
        <v>-111.78953</v>
      </c>
      <c r="E28" s="9" t="s">
        <v>249</v>
      </c>
      <c r="F28" s="9" t="s">
        <v>250</v>
      </c>
      <c r="G28">
        <v>104.95</v>
      </c>
      <c r="H28" s="1">
        <v>37.450000000000003</v>
      </c>
      <c r="I28" t="s">
        <v>17</v>
      </c>
      <c r="J28" t="s">
        <v>251</v>
      </c>
      <c r="K28" t="s">
        <v>252</v>
      </c>
      <c r="L28" t="s">
        <v>124</v>
      </c>
      <c r="M28">
        <v>168</v>
      </c>
      <c r="N28">
        <v>9.6</v>
      </c>
      <c r="O28" t="s">
        <v>70</v>
      </c>
      <c r="P28" t="s">
        <v>253</v>
      </c>
      <c r="Q28" t="s">
        <v>254</v>
      </c>
      <c r="R28" t="s">
        <v>248</v>
      </c>
      <c r="S28" s="10">
        <f>LEFT(E28,FIND("°",E28)-1)*1+MID(E28,FIND("°",E28)+1,2)/60</f>
        <v>104.95</v>
      </c>
      <c r="T28" s="10">
        <f>LEFT(F28,FIND("°",F28)-1)*1+MID(F28,FIND("°",F28)+1,2)/60</f>
        <v>37.450000000000003</v>
      </c>
    </row>
    <row r="29" spans="1:20" ht="15" x14ac:dyDescent="0.2">
      <c r="A29" t="s">
        <v>255</v>
      </c>
      <c r="B29" s="3">
        <v>518</v>
      </c>
      <c r="C29" s="1">
        <v>318</v>
      </c>
      <c r="D29" s="3">
        <v>-200</v>
      </c>
      <c r="E29" s="9" t="s">
        <v>256</v>
      </c>
      <c r="F29" s="9" t="s">
        <v>257</v>
      </c>
      <c r="G29">
        <v>123.4</v>
      </c>
      <c r="H29" s="1">
        <v>41.516666666666666</v>
      </c>
      <c r="I29" t="s">
        <v>17</v>
      </c>
      <c r="J29" t="s">
        <v>258</v>
      </c>
      <c r="K29" t="s">
        <v>259</v>
      </c>
      <c r="L29" t="s">
        <v>59</v>
      </c>
      <c r="M29" t="s">
        <v>260</v>
      </c>
      <c r="N29">
        <v>7.9</v>
      </c>
      <c r="O29" t="s">
        <v>261</v>
      </c>
      <c r="P29" t="s">
        <v>262</v>
      </c>
      <c r="Q29" t="s">
        <v>263</v>
      </c>
      <c r="R29" t="s">
        <v>255</v>
      </c>
      <c r="S29" s="10">
        <f>LEFT(E29,FIND("°",E29)-1)*1+MID(E29,FIND("°",E29)+1,2)/60</f>
        <v>123.4</v>
      </c>
      <c r="T29" s="10">
        <f>LEFT(F29,FIND("°",F29)-1)*1+MID(F29,FIND("°",F29)+1,2)/60</f>
        <v>41.516666666666666</v>
      </c>
    </row>
    <row r="30" spans="1:20" ht="15" x14ac:dyDescent="0.2">
      <c r="A30" t="s">
        <v>264</v>
      </c>
      <c r="B30" s="3">
        <v>102</v>
      </c>
      <c r="C30" s="1">
        <v>50</v>
      </c>
      <c r="D30" s="3">
        <v>-52</v>
      </c>
      <c r="E30" s="9" t="s">
        <v>265</v>
      </c>
      <c r="F30" s="9" t="s">
        <v>266</v>
      </c>
      <c r="G30">
        <v>111.45</v>
      </c>
      <c r="H30" s="1">
        <v>28.916666666666668</v>
      </c>
      <c r="I30" t="s">
        <v>17</v>
      </c>
      <c r="J30" t="s">
        <v>267</v>
      </c>
      <c r="K30" t="s">
        <v>268</v>
      </c>
      <c r="L30" t="s">
        <v>78</v>
      </c>
      <c r="M30" t="s">
        <v>269</v>
      </c>
      <c r="N30">
        <v>16.5</v>
      </c>
      <c r="O30" t="s">
        <v>51</v>
      </c>
      <c r="P30" t="s">
        <v>270</v>
      </c>
      <c r="Q30" t="s">
        <v>271</v>
      </c>
      <c r="R30" t="s">
        <v>264</v>
      </c>
      <c r="S30" s="10">
        <f>LEFT(E30,FIND("°",E30)-1)*1+MID(E30,FIND("°",E30)+1,2)/60</f>
        <v>111.45</v>
      </c>
      <c r="T30" s="10">
        <f>LEFT(F30,FIND("°",F30)-1)*1+MID(F30,FIND("°",F30)+1,2)/60</f>
        <v>28.916666666666668</v>
      </c>
    </row>
    <row r="31" spans="1:20" ht="15" x14ac:dyDescent="0.2">
      <c r="A31" t="s">
        <v>272</v>
      </c>
      <c r="B31" s="3">
        <v>1999.14</v>
      </c>
      <c r="C31" s="1">
        <v>2278.4</v>
      </c>
      <c r="D31" s="3">
        <v>279.26</v>
      </c>
      <c r="E31" s="9" t="s">
        <v>273</v>
      </c>
      <c r="F31" s="9" t="s">
        <v>274</v>
      </c>
      <c r="G31">
        <v>116.56666666666666</v>
      </c>
      <c r="H31" s="1">
        <v>36.81666666666667</v>
      </c>
      <c r="I31" t="s">
        <v>300</v>
      </c>
      <c r="J31" t="s">
        <v>275</v>
      </c>
      <c r="K31" t="s">
        <v>276</v>
      </c>
      <c r="L31" t="s">
        <v>88</v>
      </c>
      <c r="M31">
        <v>582</v>
      </c>
      <c r="N31">
        <v>13.1</v>
      </c>
      <c r="O31" t="s">
        <v>132</v>
      </c>
      <c r="P31" t="s">
        <v>277</v>
      </c>
      <c r="Q31" t="s">
        <v>278</v>
      </c>
      <c r="R31" t="s">
        <v>272</v>
      </c>
      <c r="S31" s="10">
        <f>LEFT(E31,FIND("°",E31)-1)*1+MID(E31,FIND("°",E31)+1,2)/60</f>
        <v>116.56666666666666</v>
      </c>
      <c r="T31" s="10">
        <f>LEFT(F31,FIND("°",F31)-1)*1+MID(F31,FIND("°",F31)+1,2)/60</f>
        <v>36.81666666666667</v>
      </c>
    </row>
    <row r="32" spans="1:20" ht="15" x14ac:dyDescent="0.2">
      <c r="A32" t="s">
        <v>279</v>
      </c>
      <c r="B32" s="3">
        <v>398.38799999999998</v>
      </c>
      <c r="C32" s="1">
        <v>183.99999999999801</v>
      </c>
      <c r="D32" s="3">
        <v>-214.38800000000199</v>
      </c>
      <c r="E32" s="9" t="s">
        <v>280</v>
      </c>
      <c r="F32" s="9" t="s">
        <v>281</v>
      </c>
      <c r="G32">
        <v>105.45</v>
      </c>
      <c r="H32" s="1">
        <v>31.266666666666666</v>
      </c>
      <c r="I32" t="s">
        <v>17</v>
      </c>
      <c r="J32" t="s">
        <v>282</v>
      </c>
      <c r="K32" t="s">
        <v>283</v>
      </c>
      <c r="L32" t="s">
        <v>140</v>
      </c>
      <c r="M32">
        <v>826</v>
      </c>
      <c r="N32">
        <v>16.7</v>
      </c>
      <c r="O32" t="s">
        <v>284</v>
      </c>
      <c r="P32" t="s">
        <v>285</v>
      </c>
      <c r="Q32" t="s">
        <v>286</v>
      </c>
      <c r="R32" t="s">
        <v>279</v>
      </c>
      <c r="S32" s="10">
        <f>LEFT(E32,FIND("°",E32)-1)*1+MID(E32,FIND("°",E32)+1,2)/60</f>
        <v>105.45</v>
      </c>
      <c r="T32" s="10">
        <f>LEFT(F32,FIND("°",F32)-1)*1+MID(F32,FIND("°",F32)+1,2)/60</f>
        <v>31.266666666666666</v>
      </c>
    </row>
    <row r="33" spans="1:20" ht="15" x14ac:dyDescent="0.2">
      <c r="A33" t="s">
        <v>287</v>
      </c>
      <c r="B33" s="3">
        <v>24.000000000015099</v>
      </c>
      <c r="C33" s="1">
        <v>41.499999999992099</v>
      </c>
      <c r="D33" s="3">
        <v>17.499999999977</v>
      </c>
      <c r="E33" s="9" t="s">
        <v>288</v>
      </c>
      <c r="F33" s="9" t="s">
        <v>289</v>
      </c>
      <c r="G33">
        <v>116.91666666666667</v>
      </c>
      <c r="H33" s="1">
        <v>28.2</v>
      </c>
      <c r="I33" t="s">
        <v>299</v>
      </c>
      <c r="J33" t="s">
        <v>290</v>
      </c>
      <c r="K33" t="s">
        <v>291</v>
      </c>
      <c r="L33" t="s">
        <v>140</v>
      </c>
      <c r="M33" t="s">
        <v>292</v>
      </c>
      <c r="N33">
        <v>18.399999999999999</v>
      </c>
      <c r="O33" t="s">
        <v>51</v>
      </c>
      <c r="P33" t="s">
        <v>293</v>
      </c>
      <c r="Q33" t="s">
        <v>294</v>
      </c>
      <c r="R33" t="s">
        <v>287</v>
      </c>
      <c r="S33" s="10">
        <f>LEFT(E33,FIND("°",E33)-1)*1+MID(E33,FIND("°",E33)+1,2)/60</f>
        <v>116.91666666666667</v>
      </c>
      <c r="T33" s="10">
        <f>LEFT(F33,FIND("°",F33)-1)*1+MID(F33,FIND("°",F33)+1,2)/60</f>
        <v>28.2</v>
      </c>
    </row>
  </sheetData>
  <phoneticPr fontId="9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I10" sqref="I10"/>
    </sheetView>
  </sheetViews>
  <sheetFormatPr defaultColWidth="9" defaultRowHeight="14.25" x14ac:dyDescent="0.2"/>
  <cols>
    <col min="2" max="2" width="12.375" customWidth="1"/>
    <col min="4" max="4" width="17.75" customWidth="1"/>
    <col min="5" max="5" width="37" customWidth="1"/>
    <col min="6" max="6" width="11.5" style="3" customWidth="1"/>
    <col min="7" max="7" width="14.125" style="3" customWidth="1"/>
    <col min="8" max="9" width="12.625"/>
  </cols>
  <sheetData>
    <row r="1" spans="1:17" x14ac:dyDescent="0.2">
      <c r="A1" s="2" t="s">
        <v>0</v>
      </c>
      <c r="B1" s="2" t="s">
        <v>301</v>
      </c>
      <c r="C1" s="2" t="s">
        <v>302</v>
      </c>
      <c r="D1" s="2" t="s">
        <v>6</v>
      </c>
      <c r="E1" s="2" t="s">
        <v>7</v>
      </c>
      <c r="F1" s="3" t="s">
        <v>303</v>
      </c>
      <c r="G1" s="3" t="s">
        <v>8</v>
      </c>
      <c r="H1" t="s">
        <v>14</v>
      </c>
      <c r="I1" t="s">
        <v>15</v>
      </c>
      <c r="J1" t="s">
        <v>304</v>
      </c>
      <c r="K1" t="s">
        <v>4</v>
      </c>
      <c r="L1" t="s">
        <v>5</v>
      </c>
      <c r="M1" t="s">
        <v>9</v>
      </c>
      <c r="N1" t="s">
        <v>10</v>
      </c>
      <c r="O1" t="s">
        <v>11</v>
      </c>
      <c r="P1" t="s">
        <v>12</v>
      </c>
      <c r="Q1" t="s">
        <v>13</v>
      </c>
    </row>
    <row r="2" spans="1:17" x14ac:dyDescent="0.2">
      <c r="A2" s="2" t="s">
        <v>16</v>
      </c>
      <c r="B2" s="2">
        <v>2006</v>
      </c>
      <c r="C2" s="2">
        <v>7</v>
      </c>
      <c r="D2" s="2" t="s">
        <v>20</v>
      </c>
      <c r="E2" s="2" t="s">
        <v>21</v>
      </c>
      <c r="F2" s="3">
        <v>6.27</v>
      </c>
      <c r="G2" s="3">
        <v>29.8</v>
      </c>
      <c r="H2" s="5" t="s">
        <v>25</v>
      </c>
      <c r="I2" s="4" t="s">
        <v>16</v>
      </c>
      <c r="J2" s="5" t="s">
        <v>305</v>
      </c>
      <c r="K2" s="4" t="s">
        <v>18</v>
      </c>
      <c r="L2" s="4" t="s">
        <v>19</v>
      </c>
      <c r="M2" s="5" t="s">
        <v>22</v>
      </c>
      <c r="N2" s="6">
        <v>1931</v>
      </c>
      <c r="O2" s="7">
        <v>18.7</v>
      </c>
      <c r="P2" s="8" t="s">
        <v>23</v>
      </c>
      <c r="Q2" s="5" t="s">
        <v>24</v>
      </c>
    </row>
    <row r="3" spans="1:17" x14ac:dyDescent="0.2">
      <c r="A3" s="2" t="s">
        <v>16</v>
      </c>
      <c r="B3" s="2">
        <v>2016</v>
      </c>
      <c r="C3" s="2">
        <v>10</v>
      </c>
      <c r="D3" s="2" t="s">
        <v>20</v>
      </c>
      <c r="E3" s="2" t="s">
        <v>21</v>
      </c>
      <c r="F3" s="3">
        <v>6.5983333333333301</v>
      </c>
      <c r="G3" s="3">
        <v>17.764416666666701</v>
      </c>
      <c r="H3" t="s">
        <v>25</v>
      </c>
      <c r="I3" t="s">
        <v>16</v>
      </c>
      <c r="J3" t="s">
        <v>305</v>
      </c>
      <c r="K3" t="s">
        <v>18</v>
      </c>
      <c r="L3" t="s">
        <v>19</v>
      </c>
      <c r="M3" t="s">
        <v>22</v>
      </c>
      <c r="N3">
        <v>1931</v>
      </c>
      <c r="O3">
        <v>18.7</v>
      </c>
      <c r="P3" t="s">
        <v>23</v>
      </c>
      <c r="Q3" t="s">
        <v>24</v>
      </c>
    </row>
    <row r="4" spans="1:17" x14ac:dyDescent="0.2">
      <c r="A4" s="2" t="s">
        <v>26</v>
      </c>
      <c r="B4" s="2">
        <v>2004</v>
      </c>
      <c r="C4" s="2">
        <v>7</v>
      </c>
      <c r="D4" s="2" t="s">
        <v>30</v>
      </c>
      <c r="E4" s="2" t="s">
        <v>31</v>
      </c>
      <c r="F4" s="3">
        <v>8.1575206611570206</v>
      </c>
      <c r="G4" s="3">
        <v>736.36190413712995</v>
      </c>
      <c r="H4" t="s">
        <v>35</v>
      </c>
      <c r="I4" t="s">
        <v>26</v>
      </c>
      <c r="J4" t="s">
        <v>306</v>
      </c>
      <c r="K4" t="s">
        <v>28</v>
      </c>
      <c r="L4" t="s">
        <v>29</v>
      </c>
      <c r="M4" t="s">
        <v>32</v>
      </c>
      <c r="N4">
        <v>500</v>
      </c>
      <c r="O4">
        <v>8.9</v>
      </c>
      <c r="P4" t="s">
        <v>33</v>
      </c>
      <c r="Q4" t="s">
        <v>34</v>
      </c>
    </row>
    <row r="5" spans="1:17" x14ac:dyDescent="0.2">
      <c r="A5" s="2" t="s">
        <v>26</v>
      </c>
      <c r="B5" s="2">
        <v>2013</v>
      </c>
      <c r="C5" s="2">
        <v>1</v>
      </c>
      <c r="D5" s="2" t="s">
        <v>30</v>
      </c>
      <c r="E5" s="2" t="s">
        <v>31</v>
      </c>
      <c r="F5" s="3">
        <v>7.6654761904761903</v>
      </c>
      <c r="G5" s="3">
        <v>879.33333333334804</v>
      </c>
      <c r="H5" t="s">
        <v>35</v>
      </c>
      <c r="I5" t="s">
        <v>26</v>
      </c>
      <c r="J5" t="s">
        <v>306</v>
      </c>
      <c r="K5" t="s">
        <v>28</v>
      </c>
      <c r="L5" t="s">
        <v>29</v>
      </c>
      <c r="M5" t="s">
        <v>32</v>
      </c>
      <c r="N5">
        <v>500</v>
      </c>
      <c r="O5">
        <v>8.9</v>
      </c>
      <c r="P5" t="s">
        <v>33</v>
      </c>
      <c r="Q5" t="s">
        <v>34</v>
      </c>
    </row>
    <row r="6" spans="1:17" x14ac:dyDescent="0.2">
      <c r="A6" s="2" t="s">
        <v>36</v>
      </c>
      <c r="B6" s="2">
        <v>2004</v>
      </c>
      <c r="C6" s="2">
        <v>4</v>
      </c>
      <c r="D6" s="2" t="s">
        <v>39</v>
      </c>
      <c r="E6" s="2" t="s">
        <v>40</v>
      </c>
      <c r="F6" s="3">
        <v>6.55</v>
      </c>
      <c r="G6" s="3">
        <v>183.25714285714301</v>
      </c>
      <c r="H6" t="s">
        <v>44</v>
      </c>
      <c r="I6" t="s">
        <v>36</v>
      </c>
      <c r="J6" t="s">
        <v>305</v>
      </c>
      <c r="K6" t="s">
        <v>37</v>
      </c>
      <c r="L6" t="s">
        <v>38</v>
      </c>
      <c r="M6" t="s">
        <v>41</v>
      </c>
      <c r="N6">
        <v>650</v>
      </c>
      <c r="O6">
        <v>11.7</v>
      </c>
      <c r="P6" t="s">
        <v>42</v>
      </c>
      <c r="Q6" t="s">
        <v>43</v>
      </c>
    </row>
    <row r="7" spans="1:17" x14ac:dyDescent="0.2">
      <c r="A7" s="2" t="s">
        <v>36</v>
      </c>
      <c r="B7" s="2">
        <v>2015</v>
      </c>
      <c r="C7" s="2">
        <v>7</v>
      </c>
      <c r="D7" s="2" t="s">
        <v>39</v>
      </c>
      <c r="E7" s="2" t="s">
        <v>40</v>
      </c>
      <c r="F7" s="3">
        <v>7.4078571428571403</v>
      </c>
      <c r="G7" s="3">
        <v>509.57142857143401</v>
      </c>
      <c r="H7" t="s">
        <v>44</v>
      </c>
      <c r="I7" t="s">
        <v>36</v>
      </c>
      <c r="J7" t="s">
        <v>305</v>
      </c>
      <c r="K7" t="s">
        <v>37</v>
      </c>
      <c r="L7" t="s">
        <v>38</v>
      </c>
      <c r="M7" t="s">
        <v>41</v>
      </c>
      <c r="N7">
        <v>650</v>
      </c>
      <c r="O7">
        <v>11.7</v>
      </c>
      <c r="P7" t="s">
        <v>42</v>
      </c>
      <c r="Q7" t="s">
        <v>43</v>
      </c>
    </row>
    <row r="8" spans="1:17" x14ac:dyDescent="0.2">
      <c r="A8" s="2" t="s">
        <v>45</v>
      </c>
      <c r="B8" s="2">
        <v>2006</v>
      </c>
      <c r="C8" s="2">
        <v>4</v>
      </c>
      <c r="D8" s="2" t="s">
        <v>48</v>
      </c>
      <c r="E8" s="2" t="s">
        <v>49</v>
      </c>
      <c r="F8" s="3">
        <v>7.5149999999999997</v>
      </c>
      <c r="G8" s="3">
        <v>150.166666666667</v>
      </c>
      <c r="H8" t="s">
        <v>53</v>
      </c>
      <c r="I8" t="s">
        <v>45</v>
      </c>
      <c r="J8" t="s">
        <v>305</v>
      </c>
      <c r="K8" t="s">
        <v>46</v>
      </c>
      <c r="L8" t="s">
        <v>47</v>
      </c>
      <c r="M8" t="s">
        <v>50</v>
      </c>
      <c r="N8">
        <v>1557</v>
      </c>
      <c r="O8">
        <v>21.4</v>
      </c>
      <c r="P8" t="s">
        <v>51</v>
      </c>
      <c r="Q8" t="s">
        <v>52</v>
      </c>
    </row>
    <row r="9" spans="1:17" x14ac:dyDescent="0.2">
      <c r="A9" s="2" t="s">
        <v>45</v>
      </c>
      <c r="B9" s="2">
        <v>2015</v>
      </c>
      <c r="C9" s="2">
        <v>4</v>
      </c>
      <c r="D9" s="2" t="s">
        <v>307</v>
      </c>
      <c r="E9" s="2" t="s">
        <v>308</v>
      </c>
      <c r="F9" s="3">
        <v>7.1371428571428597</v>
      </c>
      <c r="G9" s="3">
        <v>113.428571428571</v>
      </c>
      <c r="H9" t="s">
        <v>53</v>
      </c>
      <c r="I9" t="s">
        <v>45</v>
      </c>
      <c r="J9" t="s">
        <v>305</v>
      </c>
      <c r="K9" t="s">
        <v>46</v>
      </c>
      <c r="L9" t="s">
        <v>47</v>
      </c>
      <c r="M9" t="s">
        <v>50</v>
      </c>
      <c r="N9">
        <v>1557</v>
      </c>
      <c r="O9">
        <v>21.4</v>
      </c>
      <c r="P9" t="s">
        <v>51</v>
      </c>
      <c r="Q9" t="s">
        <v>52</v>
      </c>
    </row>
    <row r="10" spans="1:17" x14ac:dyDescent="0.2">
      <c r="A10" s="2" t="s">
        <v>54</v>
      </c>
      <c r="B10" s="2">
        <v>2011</v>
      </c>
      <c r="C10" s="2">
        <v>8</v>
      </c>
      <c r="D10" s="2" t="s">
        <v>57</v>
      </c>
      <c r="E10" s="2" t="s">
        <v>58</v>
      </c>
      <c r="F10" s="3">
        <v>5.9974999999999996</v>
      </c>
      <c r="G10" s="3">
        <v>233.34025</v>
      </c>
      <c r="H10" t="s">
        <v>63</v>
      </c>
      <c r="I10" t="s">
        <v>54</v>
      </c>
      <c r="J10" t="s">
        <v>305</v>
      </c>
      <c r="K10" t="s">
        <v>55</v>
      </c>
      <c r="L10" t="s">
        <v>56</v>
      </c>
      <c r="M10" t="s">
        <v>59</v>
      </c>
      <c r="N10" t="s">
        <v>60</v>
      </c>
      <c r="O10">
        <v>2.8</v>
      </c>
      <c r="P10" t="s">
        <v>61</v>
      </c>
      <c r="Q10" t="s">
        <v>62</v>
      </c>
    </row>
    <row r="11" spans="1:17" x14ac:dyDescent="0.2">
      <c r="A11" s="2" t="s">
        <v>54</v>
      </c>
      <c r="B11" s="2">
        <v>2016</v>
      </c>
      <c r="C11" s="2">
        <v>1</v>
      </c>
      <c r="D11" s="2" t="s">
        <v>57</v>
      </c>
      <c r="E11" s="2" t="s">
        <v>58</v>
      </c>
      <c r="F11" s="3">
        <v>6.9141666666666701</v>
      </c>
      <c r="G11" s="3">
        <v>162.075559095833</v>
      </c>
      <c r="H11" t="s">
        <v>63</v>
      </c>
      <c r="I11" t="s">
        <v>54</v>
      </c>
      <c r="J11" t="s">
        <v>305</v>
      </c>
      <c r="K11" t="s">
        <v>55</v>
      </c>
      <c r="L11" t="s">
        <v>56</v>
      </c>
      <c r="M11" t="s">
        <v>59</v>
      </c>
      <c r="N11" t="s">
        <v>60</v>
      </c>
      <c r="O11">
        <v>2.8</v>
      </c>
      <c r="P11" t="s">
        <v>61</v>
      </c>
      <c r="Q11" t="s">
        <v>62</v>
      </c>
    </row>
    <row r="12" spans="1:17" x14ac:dyDescent="0.2">
      <c r="A12" t="s">
        <v>64</v>
      </c>
      <c r="B12">
        <v>2005</v>
      </c>
      <c r="C12">
        <v>4</v>
      </c>
      <c r="D12" t="s">
        <v>67</v>
      </c>
      <c r="E12" t="s">
        <v>68</v>
      </c>
      <c r="F12" s="3">
        <v>7.75285714285714</v>
      </c>
      <c r="G12" s="3">
        <v>2503.7222714285699</v>
      </c>
      <c r="H12" t="s">
        <v>72</v>
      </c>
      <c r="I12" t="s">
        <v>64</v>
      </c>
      <c r="J12" t="s">
        <v>309</v>
      </c>
      <c r="K12" t="s">
        <v>65</v>
      </c>
      <c r="L12" t="s">
        <v>66</v>
      </c>
      <c r="M12" t="s">
        <v>69</v>
      </c>
      <c r="N12">
        <v>37</v>
      </c>
      <c r="O12">
        <v>11.9</v>
      </c>
      <c r="P12" t="s">
        <v>70</v>
      </c>
      <c r="Q12" t="s">
        <v>71</v>
      </c>
    </row>
    <row r="13" spans="1:17" x14ac:dyDescent="0.2">
      <c r="A13" t="s">
        <v>64</v>
      </c>
      <c r="B13">
        <v>2015</v>
      </c>
      <c r="C13">
        <v>1</v>
      </c>
      <c r="D13" t="s">
        <v>67</v>
      </c>
      <c r="E13" t="s">
        <v>68</v>
      </c>
      <c r="F13" s="3">
        <v>8.33</v>
      </c>
      <c r="G13" s="3">
        <v>2104.375</v>
      </c>
      <c r="H13" t="s">
        <v>72</v>
      </c>
      <c r="I13" t="s">
        <v>64</v>
      </c>
      <c r="J13" t="s">
        <v>309</v>
      </c>
      <c r="K13" t="s">
        <v>65</v>
      </c>
      <c r="L13" t="s">
        <v>66</v>
      </c>
      <c r="M13" t="s">
        <v>69</v>
      </c>
      <c r="N13">
        <v>37</v>
      </c>
      <c r="O13">
        <v>11.9</v>
      </c>
      <c r="P13" t="s">
        <v>70</v>
      </c>
      <c r="Q13" t="s">
        <v>71</v>
      </c>
    </row>
    <row r="14" spans="1:17" x14ac:dyDescent="0.2">
      <c r="A14" t="s">
        <v>73</v>
      </c>
      <c r="B14">
        <v>2008</v>
      </c>
      <c r="C14">
        <v>1</v>
      </c>
      <c r="D14" t="s">
        <v>76</v>
      </c>
      <c r="E14" t="s">
        <v>77</v>
      </c>
      <c r="F14" s="3">
        <v>7.74</v>
      </c>
      <c r="G14" s="3">
        <v>612.5</v>
      </c>
      <c r="H14" t="s">
        <v>82</v>
      </c>
      <c r="I14" t="s">
        <v>73</v>
      </c>
      <c r="J14" t="s">
        <v>306</v>
      </c>
      <c r="K14" t="s">
        <v>74</v>
      </c>
      <c r="L14" t="s">
        <v>75</v>
      </c>
      <c r="M14" t="s">
        <v>78</v>
      </c>
      <c r="N14" t="s">
        <v>79</v>
      </c>
      <c r="O14">
        <v>17.100000000000001</v>
      </c>
      <c r="P14" t="s">
        <v>80</v>
      </c>
      <c r="Q14" t="s">
        <v>81</v>
      </c>
    </row>
    <row r="15" spans="1:17" x14ac:dyDescent="0.2">
      <c r="A15" t="s">
        <v>73</v>
      </c>
      <c r="B15">
        <v>2016</v>
      </c>
      <c r="C15">
        <v>1</v>
      </c>
      <c r="D15" t="s">
        <v>76</v>
      </c>
      <c r="E15" t="s">
        <v>77</v>
      </c>
      <c r="F15" s="3">
        <v>7.5774999999999997</v>
      </c>
      <c r="G15" s="3">
        <v>315.99999999998602</v>
      </c>
      <c r="H15" t="s">
        <v>82</v>
      </c>
      <c r="I15" t="s">
        <v>73</v>
      </c>
      <c r="J15" t="s">
        <v>306</v>
      </c>
      <c r="K15" t="s">
        <v>74</v>
      </c>
      <c r="L15" t="s">
        <v>75</v>
      </c>
      <c r="M15" t="s">
        <v>78</v>
      </c>
      <c r="N15" t="s">
        <v>79</v>
      </c>
      <c r="O15">
        <v>17.100000000000001</v>
      </c>
      <c r="P15" t="s">
        <v>80</v>
      </c>
      <c r="Q15" t="s">
        <v>81</v>
      </c>
    </row>
    <row r="16" spans="1:17" x14ac:dyDescent="0.2">
      <c r="A16" t="s">
        <v>83</v>
      </c>
      <c r="B16">
        <v>2004</v>
      </c>
      <c r="C16">
        <v>5</v>
      </c>
      <c r="D16" t="s">
        <v>86</v>
      </c>
      <c r="E16" t="s">
        <v>87</v>
      </c>
      <c r="F16" s="3">
        <v>8.3428571428571399</v>
      </c>
      <c r="G16" s="3">
        <v>134.852857142857</v>
      </c>
      <c r="H16" t="s">
        <v>91</v>
      </c>
      <c r="I16" t="s">
        <v>83</v>
      </c>
      <c r="J16" t="s">
        <v>306</v>
      </c>
      <c r="K16" t="s">
        <v>84</v>
      </c>
      <c r="L16" t="s">
        <v>85</v>
      </c>
      <c r="M16" t="s">
        <v>88</v>
      </c>
      <c r="N16">
        <v>580</v>
      </c>
      <c r="O16">
        <v>9.1</v>
      </c>
      <c r="P16" t="s">
        <v>89</v>
      </c>
      <c r="Q16" t="s">
        <v>90</v>
      </c>
    </row>
    <row r="17" spans="1:17" x14ac:dyDescent="0.2">
      <c r="A17" t="s">
        <v>310</v>
      </c>
      <c r="B17">
        <v>2016</v>
      </c>
      <c r="C17">
        <v>1</v>
      </c>
      <c r="D17" t="s">
        <v>86</v>
      </c>
      <c r="E17" t="s">
        <v>87</v>
      </c>
      <c r="F17" s="3">
        <v>7.77</v>
      </c>
      <c r="G17" s="3">
        <v>209.63437500000001</v>
      </c>
      <c r="H17" t="s">
        <v>91</v>
      </c>
      <c r="I17" t="s">
        <v>83</v>
      </c>
      <c r="J17" t="s">
        <v>306</v>
      </c>
      <c r="K17" t="s">
        <v>84</v>
      </c>
      <c r="L17" t="s">
        <v>85</v>
      </c>
      <c r="M17" t="s">
        <v>88</v>
      </c>
      <c r="N17">
        <v>580</v>
      </c>
      <c r="O17">
        <v>9.1</v>
      </c>
      <c r="P17" t="s">
        <v>89</v>
      </c>
      <c r="Q17" t="s">
        <v>90</v>
      </c>
    </row>
    <row r="18" spans="1:17" x14ac:dyDescent="0.2">
      <c r="A18" t="s">
        <v>92</v>
      </c>
      <c r="B18">
        <v>2006</v>
      </c>
      <c r="C18">
        <v>1</v>
      </c>
      <c r="D18" t="s">
        <v>96</v>
      </c>
      <c r="E18" t="s">
        <v>97</v>
      </c>
      <c r="F18" s="3">
        <v>5.8125</v>
      </c>
      <c r="G18" s="3">
        <v>185.99999999997499</v>
      </c>
      <c r="H18" t="s">
        <v>100</v>
      </c>
      <c r="I18" t="s">
        <v>92</v>
      </c>
      <c r="J18" t="s">
        <v>305</v>
      </c>
      <c r="K18" t="s">
        <v>94</v>
      </c>
      <c r="L18" t="s">
        <v>95</v>
      </c>
      <c r="M18" t="s">
        <v>22</v>
      </c>
      <c r="N18">
        <v>1564</v>
      </c>
      <c r="O18">
        <v>20.9</v>
      </c>
      <c r="P18" t="s">
        <v>98</v>
      </c>
      <c r="Q18" t="s">
        <v>99</v>
      </c>
    </row>
    <row r="19" spans="1:17" x14ac:dyDescent="0.2">
      <c r="A19" t="s">
        <v>92</v>
      </c>
      <c r="B19">
        <v>2015</v>
      </c>
      <c r="C19">
        <v>2</v>
      </c>
      <c r="D19" t="s">
        <v>311</v>
      </c>
      <c r="E19" t="s">
        <v>312</v>
      </c>
      <c r="F19" s="3">
        <v>6.0750000000000002</v>
      </c>
      <c r="G19" s="3">
        <v>100.750000000014</v>
      </c>
      <c r="H19" t="s">
        <v>100</v>
      </c>
      <c r="I19" t="s">
        <v>92</v>
      </c>
      <c r="J19" t="s">
        <v>305</v>
      </c>
      <c r="K19" t="s">
        <v>94</v>
      </c>
      <c r="L19" t="s">
        <v>95</v>
      </c>
      <c r="M19" t="s">
        <v>22</v>
      </c>
      <c r="N19">
        <v>1564</v>
      </c>
      <c r="O19">
        <v>20.9</v>
      </c>
      <c r="P19" t="s">
        <v>98</v>
      </c>
      <c r="Q19" t="s">
        <v>99</v>
      </c>
    </row>
    <row r="20" spans="1:17" x14ac:dyDescent="0.2">
      <c r="A20" t="s">
        <v>101</v>
      </c>
      <c r="B20">
        <v>2012</v>
      </c>
      <c r="C20">
        <v>19</v>
      </c>
      <c r="D20" t="s">
        <v>104</v>
      </c>
      <c r="E20" t="s">
        <v>105</v>
      </c>
      <c r="F20" s="3">
        <v>7.3442857142857099</v>
      </c>
      <c r="G20" s="3">
        <v>496.13965795239301</v>
      </c>
      <c r="H20" t="s">
        <v>111</v>
      </c>
      <c r="I20" t="s">
        <v>101</v>
      </c>
      <c r="J20" t="s">
        <v>313</v>
      </c>
      <c r="K20" t="s">
        <v>102</v>
      </c>
      <c r="L20" t="s">
        <v>103</v>
      </c>
      <c r="M20" t="s">
        <v>106</v>
      </c>
      <c r="N20" t="s">
        <v>107</v>
      </c>
      <c r="O20" t="s">
        <v>108</v>
      </c>
      <c r="P20" t="s">
        <v>109</v>
      </c>
      <c r="Q20" t="s">
        <v>110</v>
      </c>
    </row>
    <row r="21" spans="1:17" x14ac:dyDescent="0.2">
      <c r="A21" t="s">
        <v>101</v>
      </c>
      <c r="B21">
        <v>2016</v>
      </c>
      <c r="C21">
        <v>1</v>
      </c>
      <c r="D21" t="s">
        <v>104</v>
      </c>
      <c r="E21" t="s">
        <v>105</v>
      </c>
      <c r="F21" s="3">
        <v>7.7014285714285702</v>
      </c>
      <c r="G21" s="3">
        <v>453.14918882048198</v>
      </c>
      <c r="H21" t="s">
        <v>111</v>
      </c>
      <c r="I21" t="s">
        <v>101</v>
      </c>
      <c r="J21" t="s">
        <v>313</v>
      </c>
      <c r="K21" t="s">
        <v>102</v>
      </c>
      <c r="L21" t="s">
        <v>103</v>
      </c>
      <c r="M21" t="s">
        <v>106</v>
      </c>
      <c r="N21" t="s">
        <v>107</v>
      </c>
      <c r="O21" t="s">
        <v>108</v>
      </c>
      <c r="P21" t="s">
        <v>109</v>
      </c>
      <c r="Q21" t="s">
        <v>110</v>
      </c>
    </row>
    <row r="22" spans="1:17" x14ac:dyDescent="0.2">
      <c r="A22" t="s">
        <v>112</v>
      </c>
      <c r="B22">
        <v>2004</v>
      </c>
      <c r="C22">
        <v>10</v>
      </c>
      <c r="D22" t="s">
        <v>115</v>
      </c>
      <c r="E22" t="s">
        <v>116</v>
      </c>
      <c r="F22" s="3">
        <v>7.8250000000000002</v>
      </c>
      <c r="G22" s="3">
        <v>194.75</v>
      </c>
      <c r="H22" t="s">
        <v>118</v>
      </c>
      <c r="I22" t="s">
        <v>112</v>
      </c>
      <c r="J22" t="s">
        <v>309</v>
      </c>
      <c r="K22" t="s">
        <v>113</v>
      </c>
      <c r="L22" t="s">
        <v>114</v>
      </c>
      <c r="M22" t="s">
        <v>32</v>
      </c>
      <c r="N22">
        <v>358</v>
      </c>
      <c r="O22">
        <v>6</v>
      </c>
      <c r="P22" t="s">
        <v>70</v>
      </c>
      <c r="Q22" t="s">
        <v>117</v>
      </c>
    </row>
    <row r="23" spans="1:17" x14ac:dyDescent="0.2">
      <c r="A23" t="s">
        <v>112</v>
      </c>
      <c r="B23">
        <v>2016</v>
      </c>
      <c r="C23">
        <v>12</v>
      </c>
      <c r="D23" t="s">
        <v>115</v>
      </c>
      <c r="E23" t="s">
        <v>116</v>
      </c>
      <c r="F23" s="3">
        <v>8.1679999999999993</v>
      </c>
      <c r="G23" s="3">
        <v>473.19999999998299</v>
      </c>
      <c r="H23" t="s">
        <v>118</v>
      </c>
      <c r="I23" t="s">
        <v>112</v>
      </c>
      <c r="J23" t="s">
        <v>309</v>
      </c>
      <c r="K23" t="s">
        <v>113</v>
      </c>
      <c r="L23" t="s">
        <v>114</v>
      </c>
      <c r="M23" t="s">
        <v>32</v>
      </c>
      <c r="N23">
        <v>358</v>
      </c>
      <c r="O23">
        <v>6</v>
      </c>
      <c r="P23" t="s">
        <v>70</v>
      </c>
      <c r="Q23" t="s">
        <v>117</v>
      </c>
    </row>
    <row r="24" spans="1:17" x14ac:dyDescent="0.2">
      <c r="A24" t="s">
        <v>119</v>
      </c>
      <c r="B24">
        <v>2005</v>
      </c>
      <c r="C24">
        <v>5</v>
      </c>
      <c r="D24" t="s">
        <v>122</v>
      </c>
      <c r="E24" t="s">
        <v>123</v>
      </c>
      <c r="F24" s="3">
        <v>7.9225000000000003</v>
      </c>
      <c r="G24" s="3">
        <v>6817.7124999999996</v>
      </c>
      <c r="H24" t="s">
        <v>126</v>
      </c>
      <c r="I24" t="s">
        <v>119</v>
      </c>
      <c r="J24" t="s">
        <v>309</v>
      </c>
      <c r="K24" t="s">
        <v>120</v>
      </c>
      <c r="L24" t="s">
        <v>121</v>
      </c>
      <c r="M24" t="s">
        <v>124</v>
      </c>
      <c r="N24">
        <v>164</v>
      </c>
      <c r="O24">
        <v>2.54</v>
      </c>
      <c r="P24" t="s">
        <v>70</v>
      </c>
      <c r="Q24" t="s">
        <v>125</v>
      </c>
    </row>
    <row r="25" spans="1:17" x14ac:dyDescent="0.2">
      <c r="A25" t="s">
        <v>119</v>
      </c>
      <c r="B25">
        <v>2015</v>
      </c>
      <c r="C25">
        <v>6</v>
      </c>
      <c r="D25" t="s">
        <v>314</v>
      </c>
      <c r="E25" t="s">
        <v>123</v>
      </c>
      <c r="F25" s="3">
        <v>8.4774999999999991</v>
      </c>
      <c r="G25" s="3">
        <v>4395</v>
      </c>
      <c r="H25" t="s">
        <v>126</v>
      </c>
      <c r="I25" t="s">
        <v>119</v>
      </c>
      <c r="J25" t="s">
        <v>309</v>
      </c>
      <c r="K25" t="s">
        <v>120</v>
      </c>
      <c r="L25" t="s">
        <v>121</v>
      </c>
      <c r="M25" t="s">
        <v>124</v>
      </c>
      <c r="N25">
        <v>164</v>
      </c>
      <c r="O25">
        <v>2.54</v>
      </c>
      <c r="P25" t="s">
        <v>70</v>
      </c>
      <c r="Q25" t="s">
        <v>125</v>
      </c>
    </row>
    <row r="26" spans="1:17" x14ac:dyDescent="0.2">
      <c r="A26" t="s">
        <v>127</v>
      </c>
      <c r="B26">
        <v>2005</v>
      </c>
      <c r="C26">
        <v>3</v>
      </c>
      <c r="D26" t="s">
        <v>130</v>
      </c>
      <c r="E26" t="s">
        <v>131</v>
      </c>
      <c r="F26" s="3">
        <v>7.5380000000000003</v>
      </c>
      <c r="G26" s="3">
        <v>588.00000000002206</v>
      </c>
      <c r="H26" t="s">
        <v>134</v>
      </c>
      <c r="I26" t="s">
        <v>127</v>
      </c>
      <c r="J26" t="s">
        <v>306</v>
      </c>
      <c r="K26" t="s">
        <v>128</v>
      </c>
      <c r="L26" t="s">
        <v>129</v>
      </c>
      <c r="M26" t="s">
        <v>88</v>
      </c>
      <c r="N26">
        <v>605</v>
      </c>
      <c r="O26">
        <v>14.2</v>
      </c>
      <c r="P26" t="s">
        <v>132</v>
      </c>
      <c r="Q26" t="s">
        <v>133</v>
      </c>
    </row>
    <row r="27" spans="1:17" x14ac:dyDescent="0.2">
      <c r="A27" t="s">
        <v>127</v>
      </c>
      <c r="B27">
        <v>2016</v>
      </c>
      <c r="C27">
        <v>1</v>
      </c>
      <c r="D27" t="s">
        <v>130</v>
      </c>
      <c r="E27" t="s">
        <v>131</v>
      </c>
      <c r="F27" s="3">
        <v>8.1541666666666703</v>
      </c>
      <c r="G27" s="3">
        <v>974.33333333333303</v>
      </c>
      <c r="H27" t="s">
        <v>134</v>
      </c>
      <c r="I27" t="s">
        <v>127</v>
      </c>
      <c r="J27" t="s">
        <v>306</v>
      </c>
      <c r="K27" t="s">
        <v>128</v>
      </c>
      <c r="L27" t="s">
        <v>129</v>
      </c>
      <c r="M27" t="s">
        <v>88</v>
      </c>
      <c r="N27">
        <v>605</v>
      </c>
      <c r="O27">
        <v>14.2</v>
      </c>
      <c r="P27" t="s">
        <v>132</v>
      </c>
      <c r="Q27" t="s">
        <v>133</v>
      </c>
    </row>
    <row r="28" spans="1:17" x14ac:dyDescent="0.2">
      <c r="A28" t="s">
        <v>135</v>
      </c>
      <c r="B28">
        <v>2004</v>
      </c>
      <c r="C28">
        <v>7</v>
      </c>
      <c r="D28" t="s">
        <v>138</v>
      </c>
      <c r="E28" t="s">
        <v>139</v>
      </c>
      <c r="F28" s="3">
        <v>6.8714285714285701</v>
      </c>
      <c r="G28" s="3">
        <v>288</v>
      </c>
      <c r="H28" t="s">
        <v>145</v>
      </c>
      <c r="I28" t="s">
        <v>135</v>
      </c>
      <c r="J28" t="s">
        <v>305</v>
      </c>
      <c r="K28" t="s">
        <v>136</v>
      </c>
      <c r="L28" t="s">
        <v>137</v>
      </c>
      <c r="M28" t="s">
        <v>140</v>
      </c>
      <c r="N28" t="s">
        <v>141</v>
      </c>
      <c r="O28" t="s">
        <v>142</v>
      </c>
      <c r="P28" t="s">
        <v>143</v>
      </c>
      <c r="Q28" t="s">
        <v>144</v>
      </c>
    </row>
    <row r="29" spans="1:17" x14ac:dyDescent="0.2">
      <c r="A29" t="s">
        <v>135</v>
      </c>
      <c r="B29">
        <v>2015</v>
      </c>
      <c r="C29">
        <v>4</v>
      </c>
      <c r="D29" t="s">
        <v>315</v>
      </c>
      <c r="E29" t="s">
        <v>316</v>
      </c>
      <c r="F29" s="3">
        <v>6.8628571428571403</v>
      </c>
      <c r="G29" s="3">
        <v>187.142857142802</v>
      </c>
      <c r="H29" t="s">
        <v>145</v>
      </c>
      <c r="I29" t="s">
        <v>135</v>
      </c>
      <c r="J29" t="s">
        <v>305</v>
      </c>
      <c r="K29" t="s">
        <v>136</v>
      </c>
      <c r="L29" t="s">
        <v>137</v>
      </c>
      <c r="M29" t="s">
        <v>140</v>
      </c>
      <c r="N29" t="s">
        <v>141</v>
      </c>
      <c r="O29" t="s">
        <v>142</v>
      </c>
      <c r="P29" t="s">
        <v>143</v>
      </c>
      <c r="Q29" t="s">
        <v>144</v>
      </c>
    </row>
    <row r="30" spans="1:17" x14ac:dyDescent="0.2">
      <c r="A30" t="s">
        <v>146</v>
      </c>
      <c r="B30">
        <v>2004</v>
      </c>
      <c r="C30">
        <v>3</v>
      </c>
      <c r="D30" t="s">
        <v>149</v>
      </c>
      <c r="E30" t="s">
        <v>150</v>
      </c>
      <c r="F30" s="3">
        <v>7.11</v>
      </c>
      <c r="G30" s="3">
        <v>289.25</v>
      </c>
      <c r="H30" t="s">
        <v>156</v>
      </c>
      <c r="I30" t="s">
        <v>146</v>
      </c>
      <c r="J30" t="s">
        <v>317</v>
      </c>
      <c r="K30" t="s">
        <v>147</v>
      </c>
      <c r="L30" t="s">
        <v>148</v>
      </c>
      <c r="M30" t="s">
        <v>151</v>
      </c>
      <c r="N30" t="s">
        <v>152</v>
      </c>
      <c r="O30" t="s">
        <v>153</v>
      </c>
      <c r="P30" t="s">
        <v>154</v>
      </c>
      <c r="Q30" t="s">
        <v>155</v>
      </c>
    </row>
    <row r="31" spans="1:17" x14ac:dyDescent="0.2">
      <c r="A31" t="s">
        <v>146</v>
      </c>
      <c r="B31">
        <v>2015</v>
      </c>
      <c r="C31">
        <v>3</v>
      </c>
      <c r="D31" t="s">
        <v>149</v>
      </c>
      <c r="E31" t="s">
        <v>150</v>
      </c>
      <c r="F31" s="3">
        <v>7.2649999999999997</v>
      </c>
      <c r="G31" s="3">
        <v>337.49999999998602</v>
      </c>
      <c r="H31" t="s">
        <v>156</v>
      </c>
      <c r="I31" t="s">
        <v>146</v>
      </c>
      <c r="J31" t="s">
        <v>317</v>
      </c>
      <c r="K31" t="s">
        <v>147</v>
      </c>
      <c r="L31" t="s">
        <v>148</v>
      </c>
      <c r="M31" t="s">
        <v>151</v>
      </c>
      <c r="N31" t="s">
        <v>152</v>
      </c>
      <c r="O31" t="s">
        <v>153</v>
      </c>
      <c r="P31" t="s">
        <v>154</v>
      </c>
      <c r="Q31" t="s">
        <v>155</v>
      </c>
    </row>
    <row r="32" spans="1:17" x14ac:dyDescent="0.2">
      <c r="A32" t="s">
        <v>157</v>
      </c>
      <c r="B32">
        <v>2007</v>
      </c>
      <c r="C32">
        <v>7</v>
      </c>
      <c r="D32" t="s">
        <v>160</v>
      </c>
      <c r="E32" t="s">
        <v>161</v>
      </c>
      <c r="F32" s="3">
        <v>7.4725000000000001</v>
      </c>
      <c r="G32" s="3">
        <v>304.91666666667498</v>
      </c>
      <c r="H32" t="s">
        <v>164</v>
      </c>
      <c r="I32" t="s">
        <v>157</v>
      </c>
      <c r="J32" t="s">
        <v>306</v>
      </c>
      <c r="K32" t="s">
        <v>158</v>
      </c>
      <c r="L32" t="s">
        <v>159</v>
      </c>
      <c r="M32" t="s">
        <v>140</v>
      </c>
      <c r="N32">
        <v>1389</v>
      </c>
      <c r="O32">
        <v>19.899999999999999</v>
      </c>
      <c r="P32" t="s">
        <v>162</v>
      </c>
      <c r="Q32" t="s">
        <v>163</v>
      </c>
    </row>
    <row r="33" spans="1:17" x14ac:dyDescent="0.2">
      <c r="A33" t="s">
        <v>157</v>
      </c>
      <c r="B33">
        <v>2015</v>
      </c>
      <c r="C33">
        <v>3</v>
      </c>
      <c r="D33" t="s">
        <v>160</v>
      </c>
      <c r="E33" t="s">
        <v>161</v>
      </c>
      <c r="F33" s="3">
        <v>7.8125</v>
      </c>
      <c r="G33" s="3">
        <v>272.250000000017</v>
      </c>
      <c r="H33" t="s">
        <v>164</v>
      </c>
      <c r="I33" t="s">
        <v>157</v>
      </c>
      <c r="J33" t="s">
        <v>306</v>
      </c>
      <c r="K33" t="s">
        <v>158</v>
      </c>
      <c r="L33" t="s">
        <v>159</v>
      </c>
      <c r="M33" t="s">
        <v>140</v>
      </c>
      <c r="N33">
        <v>1389</v>
      </c>
      <c r="O33">
        <v>19.899999999999999</v>
      </c>
      <c r="P33" t="s">
        <v>162</v>
      </c>
      <c r="Q33" t="s">
        <v>163</v>
      </c>
    </row>
    <row r="34" spans="1:17" x14ac:dyDescent="0.2">
      <c r="A34" t="s">
        <v>165</v>
      </c>
      <c r="B34">
        <v>2004</v>
      </c>
      <c r="C34" t="s">
        <v>318</v>
      </c>
      <c r="D34" t="s">
        <v>168</v>
      </c>
      <c r="E34" t="s">
        <v>169</v>
      </c>
      <c r="F34" s="3">
        <v>6.73</v>
      </c>
      <c r="G34" s="3">
        <v>191.97061447253799</v>
      </c>
      <c r="H34" t="s">
        <v>173</v>
      </c>
      <c r="I34" t="s">
        <v>165</v>
      </c>
      <c r="J34" t="s">
        <v>306</v>
      </c>
      <c r="K34" t="s">
        <v>166</v>
      </c>
      <c r="L34" t="s">
        <v>167</v>
      </c>
      <c r="M34" t="s">
        <v>59</v>
      </c>
      <c r="N34" t="s">
        <v>170</v>
      </c>
      <c r="O34">
        <v>1.5</v>
      </c>
      <c r="P34" t="s">
        <v>171</v>
      </c>
      <c r="Q34" t="s">
        <v>172</v>
      </c>
    </row>
    <row r="35" spans="1:17" x14ac:dyDescent="0.2">
      <c r="A35" t="s">
        <v>165</v>
      </c>
      <c r="B35">
        <v>2016</v>
      </c>
      <c r="C35">
        <v>1</v>
      </c>
      <c r="D35" t="s">
        <v>168</v>
      </c>
      <c r="E35" t="s">
        <v>169</v>
      </c>
      <c r="F35" s="3">
        <v>6.7249999999999996</v>
      </c>
      <c r="G35" s="3">
        <v>198.25</v>
      </c>
      <c r="H35" t="s">
        <v>173</v>
      </c>
      <c r="I35" t="s">
        <v>165</v>
      </c>
      <c r="J35" t="s">
        <v>306</v>
      </c>
      <c r="K35" t="s">
        <v>166</v>
      </c>
      <c r="L35" t="s">
        <v>167</v>
      </c>
      <c r="M35" t="s">
        <v>59</v>
      </c>
      <c r="N35" t="s">
        <v>170</v>
      </c>
      <c r="O35">
        <v>1.5</v>
      </c>
      <c r="P35" t="s">
        <v>171</v>
      </c>
      <c r="Q35" t="s">
        <v>172</v>
      </c>
    </row>
    <row r="36" spans="1:17" x14ac:dyDescent="0.2">
      <c r="A36" t="s">
        <v>174</v>
      </c>
      <c r="B36">
        <v>2005</v>
      </c>
      <c r="C36" t="s">
        <v>319</v>
      </c>
      <c r="D36" t="s">
        <v>177</v>
      </c>
      <c r="E36" t="s">
        <v>178</v>
      </c>
      <c r="F36" s="3">
        <v>5.77</v>
      </c>
      <c r="G36" s="3">
        <v>52.5000000000203</v>
      </c>
      <c r="H36" t="s">
        <v>183</v>
      </c>
      <c r="I36" t="s">
        <v>174</v>
      </c>
      <c r="J36" t="s">
        <v>305</v>
      </c>
      <c r="K36" t="s">
        <v>175</v>
      </c>
      <c r="L36" t="s">
        <v>176</v>
      </c>
      <c r="M36" t="s">
        <v>140</v>
      </c>
      <c r="N36" t="s">
        <v>179</v>
      </c>
      <c r="O36" t="s">
        <v>180</v>
      </c>
      <c r="P36" t="s">
        <v>181</v>
      </c>
      <c r="Q36" t="s">
        <v>182</v>
      </c>
    </row>
    <row r="37" spans="1:17" x14ac:dyDescent="0.2">
      <c r="A37" t="s">
        <v>174</v>
      </c>
      <c r="B37">
        <v>2016</v>
      </c>
      <c r="C37">
        <v>2</v>
      </c>
      <c r="D37" t="s">
        <v>177</v>
      </c>
      <c r="E37" t="s">
        <v>178</v>
      </c>
      <c r="F37" s="3">
        <v>7.1675000000000004</v>
      </c>
      <c r="G37" s="3">
        <v>56.75</v>
      </c>
      <c r="H37" t="s">
        <v>183</v>
      </c>
      <c r="I37" t="s">
        <v>174</v>
      </c>
      <c r="J37" t="s">
        <v>305</v>
      </c>
      <c r="K37" t="s">
        <v>175</v>
      </c>
      <c r="L37" t="s">
        <v>176</v>
      </c>
      <c r="M37" t="s">
        <v>140</v>
      </c>
      <c r="N37" t="s">
        <v>179</v>
      </c>
      <c r="O37" t="s">
        <v>180</v>
      </c>
      <c r="P37" t="s">
        <v>181</v>
      </c>
      <c r="Q37" t="s">
        <v>182</v>
      </c>
    </row>
    <row r="38" spans="1:17" x14ac:dyDescent="0.2">
      <c r="A38" t="s">
        <v>184</v>
      </c>
      <c r="B38">
        <v>2004</v>
      </c>
      <c r="C38">
        <v>8</v>
      </c>
      <c r="D38" t="s">
        <v>187</v>
      </c>
      <c r="E38" t="s">
        <v>188</v>
      </c>
      <c r="F38" s="3">
        <v>8.0033333333333303</v>
      </c>
      <c r="G38" s="3">
        <v>135.226808333333</v>
      </c>
      <c r="H38" t="s">
        <v>191</v>
      </c>
      <c r="I38" t="s">
        <v>184</v>
      </c>
      <c r="J38" t="s">
        <v>306</v>
      </c>
      <c r="K38" t="s">
        <v>185</v>
      </c>
      <c r="L38" t="s">
        <v>186</v>
      </c>
      <c r="M38" t="s">
        <v>88</v>
      </c>
      <c r="N38">
        <v>530</v>
      </c>
      <c r="O38">
        <v>13.5</v>
      </c>
      <c r="P38" t="s">
        <v>189</v>
      </c>
      <c r="Q38" t="s">
        <v>190</v>
      </c>
    </row>
    <row r="39" spans="1:17" x14ac:dyDescent="0.2">
      <c r="A39" t="s">
        <v>184</v>
      </c>
      <c r="B39">
        <v>2015</v>
      </c>
      <c r="C39">
        <v>4</v>
      </c>
      <c r="D39" t="s">
        <v>187</v>
      </c>
      <c r="E39" t="s">
        <v>188</v>
      </c>
      <c r="F39" s="3">
        <v>7.60666666666667</v>
      </c>
      <c r="G39" s="3">
        <v>373.94333333333299</v>
      </c>
      <c r="H39" t="s">
        <v>191</v>
      </c>
      <c r="I39" t="s">
        <v>184</v>
      </c>
      <c r="J39" t="s">
        <v>306</v>
      </c>
      <c r="K39" t="s">
        <v>185</v>
      </c>
      <c r="L39" t="s">
        <v>186</v>
      </c>
      <c r="M39" t="s">
        <v>88</v>
      </c>
      <c r="N39">
        <v>530</v>
      </c>
      <c r="O39">
        <v>13.5</v>
      </c>
      <c r="P39" t="s">
        <v>189</v>
      </c>
      <c r="Q39" t="s">
        <v>190</v>
      </c>
    </row>
    <row r="40" spans="1:17" x14ac:dyDescent="0.2">
      <c r="A40" t="s">
        <v>192</v>
      </c>
      <c r="B40">
        <v>2005</v>
      </c>
      <c r="C40">
        <v>7</v>
      </c>
      <c r="D40" t="s">
        <v>195</v>
      </c>
      <c r="E40" t="s">
        <v>196</v>
      </c>
      <c r="F40" s="3">
        <f>AVERAGE(F36:F39)</f>
        <v>7.1368749999999999</v>
      </c>
      <c r="G40" s="3">
        <f>AVERAGE(G36:G39)</f>
        <v>154.60503541667157</v>
      </c>
      <c r="H40" t="s">
        <v>199</v>
      </c>
      <c r="I40" t="s">
        <v>192</v>
      </c>
      <c r="J40" t="s">
        <v>306</v>
      </c>
      <c r="K40" t="s">
        <v>193</v>
      </c>
      <c r="L40" t="s">
        <v>194</v>
      </c>
      <c r="M40" t="s">
        <v>151</v>
      </c>
      <c r="N40">
        <v>425</v>
      </c>
      <c r="O40" t="s">
        <v>197</v>
      </c>
      <c r="P40" t="s">
        <v>132</v>
      </c>
      <c r="Q40" t="s">
        <v>198</v>
      </c>
    </row>
    <row r="41" spans="1:17" x14ac:dyDescent="0.2">
      <c r="A41" t="s">
        <v>192</v>
      </c>
      <c r="B41">
        <v>2016</v>
      </c>
      <c r="C41">
        <v>1</v>
      </c>
      <c r="D41" t="s">
        <v>195</v>
      </c>
      <c r="E41" t="s">
        <v>196</v>
      </c>
      <c r="F41" s="3">
        <v>8.1433333333333309</v>
      </c>
      <c r="G41" s="3">
        <v>166.333333333333</v>
      </c>
      <c r="H41" t="s">
        <v>199</v>
      </c>
      <c r="I41" t="s">
        <v>192</v>
      </c>
      <c r="J41" t="s">
        <v>306</v>
      </c>
      <c r="K41" t="s">
        <v>193</v>
      </c>
      <c r="L41" t="s">
        <v>194</v>
      </c>
      <c r="M41" t="s">
        <v>151</v>
      </c>
      <c r="N41">
        <v>425</v>
      </c>
      <c r="O41" t="s">
        <v>197</v>
      </c>
      <c r="P41" t="s">
        <v>132</v>
      </c>
      <c r="Q41" t="s">
        <v>198</v>
      </c>
    </row>
    <row r="42" spans="1:17" x14ac:dyDescent="0.2">
      <c r="A42" t="s">
        <v>200</v>
      </c>
      <c r="B42">
        <v>2005</v>
      </c>
      <c r="C42">
        <v>4</v>
      </c>
      <c r="D42" t="s">
        <v>203</v>
      </c>
      <c r="E42" t="s">
        <v>204</v>
      </c>
      <c r="F42" s="3">
        <v>7.56</v>
      </c>
      <c r="G42" s="3">
        <v>910</v>
      </c>
      <c r="H42" t="s">
        <v>206</v>
      </c>
      <c r="I42" t="s">
        <v>200</v>
      </c>
      <c r="J42" t="s">
        <v>309</v>
      </c>
      <c r="K42" t="s">
        <v>201</v>
      </c>
      <c r="L42" t="s">
        <v>202</v>
      </c>
      <c r="M42" t="s">
        <v>124</v>
      </c>
      <c r="N42">
        <v>117</v>
      </c>
      <c r="O42">
        <v>7.6</v>
      </c>
      <c r="P42" t="s">
        <v>70</v>
      </c>
      <c r="Q42" t="s">
        <v>205</v>
      </c>
    </row>
    <row r="43" spans="1:17" x14ac:dyDescent="0.2">
      <c r="A43" t="s">
        <v>200</v>
      </c>
      <c r="B43">
        <v>2016</v>
      </c>
      <c r="C43">
        <v>2</v>
      </c>
      <c r="D43" t="s">
        <v>203</v>
      </c>
      <c r="E43" t="s">
        <v>204</v>
      </c>
      <c r="F43" s="3">
        <v>8.0225000000000009</v>
      </c>
      <c r="G43" s="3">
        <v>1263.25</v>
      </c>
      <c r="H43" t="s">
        <v>206</v>
      </c>
      <c r="I43" t="s">
        <v>200</v>
      </c>
      <c r="J43" t="s">
        <v>309</v>
      </c>
      <c r="K43" t="s">
        <v>201</v>
      </c>
      <c r="L43" t="s">
        <v>202</v>
      </c>
      <c r="M43" t="s">
        <v>124</v>
      </c>
      <c r="N43">
        <v>117</v>
      </c>
      <c r="O43">
        <v>7.6</v>
      </c>
      <c r="P43" t="s">
        <v>70</v>
      </c>
      <c r="Q43" t="s">
        <v>205</v>
      </c>
    </row>
    <row r="44" spans="1:17" x14ac:dyDescent="0.2">
      <c r="A44" t="s">
        <v>207</v>
      </c>
      <c r="B44">
        <v>2005</v>
      </c>
      <c r="C44">
        <v>9</v>
      </c>
      <c r="D44" t="s">
        <v>210</v>
      </c>
      <c r="E44" t="s">
        <v>211</v>
      </c>
      <c r="F44" s="3">
        <v>7.0625</v>
      </c>
      <c r="G44" s="3">
        <v>162.25</v>
      </c>
      <c r="H44" t="s">
        <v>214</v>
      </c>
      <c r="I44" t="s">
        <v>207</v>
      </c>
      <c r="J44" t="s">
        <v>305</v>
      </c>
      <c r="K44" t="s">
        <v>208</v>
      </c>
      <c r="L44" t="s">
        <v>209</v>
      </c>
      <c r="M44" t="s">
        <v>140</v>
      </c>
      <c r="N44">
        <v>825</v>
      </c>
      <c r="O44">
        <v>9.3000000000000007</v>
      </c>
      <c r="P44" t="s">
        <v>212</v>
      </c>
      <c r="Q44" t="s">
        <v>213</v>
      </c>
    </row>
    <row r="45" spans="1:17" x14ac:dyDescent="0.2">
      <c r="A45" t="s">
        <v>207</v>
      </c>
      <c r="B45">
        <v>2015</v>
      </c>
      <c r="C45">
        <v>9</v>
      </c>
      <c r="D45" t="s">
        <v>210</v>
      </c>
      <c r="E45" t="s">
        <v>211</v>
      </c>
      <c r="F45" s="3">
        <v>7.4850000000000003</v>
      </c>
      <c r="G45" s="3">
        <v>433.76966666666698</v>
      </c>
      <c r="H45" t="s">
        <v>214</v>
      </c>
      <c r="I45" t="s">
        <v>207</v>
      </c>
      <c r="J45" t="s">
        <v>305</v>
      </c>
      <c r="K45" t="s">
        <v>208</v>
      </c>
      <c r="L45" t="s">
        <v>209</v>
      </c>
      <c r="M45" t="s">
        <v>140</v>
      </c>
      <c r="N45">
        <v>825</v>
      </c>
      <c r="O45">
        <v>9.3000000000000007</v>
      </c>
      <c r="P45" t="s">
        <v>212</v>
      </c>
      <c r="Q45" t="s">
        <v>213</v>
      </c>
    </row>
    <row r="46" spans="1:17" x14ac:dyDescent="0.2">
      <c r="A46" t="s">
        <v>215</v>
      </c>
      <c r="B46">
        <v>2005</v>
      </c>
      <c r="C46">
        <v>8</v>
      </c>
      <c r="D46" t="s">
        <v>218</v>
      </c>
      <c r="E46" t="s">
        <v>219</v>
      </c>
      <c r="F46" s="3">
        <v>6.9725000000000001</v>
      </c>
      <c r="G46" s="3">
        <v>348</v>
      </c>
      <c r="H46" t="s">
        <v>221</v>
      </c>
      <c r="I46" t="s">
        <v>215</v>
      </c>
      <c r="J46" t="s">
        <v>309</v>
      </c>
      <c r="K46" t="s">
        <v>216</v>
      </c>
      <c r="L46" t="s">
        <v>217</v>
      </c>
      <c r="M46" t="s">
        <v>32</v>
      </c>
      <c r="N46">
        <v>365</v>
      </c>
      <c r="O46">
        <v>7.2</v>
      </c>
      <c r="P46" t="s">
        <v>70</v>
      </c>
      <c r="Q46" t="s">
        <v>220</v>
      </c>
    </row>
    <row r="47" spans="1:17" x14ac:dyDescent="0.2">
      <c r="A47" t="s">
        <v>215</v>
      </c>
      <c r="B47">
        <v>2015</v>
      </c>
      <c r="C47">
        <v>4</v>
      </c>
      <c r="D47" t="s">
        <v>218</v>
      </c>
      <c r="E47" t="s">
        <v>219</v>
      </c>
      <c r="F47" s="3">
        <f>AVERAGE(F43:F46)</f>
        <v>7.3856250000000001</v>
      </c>
      <c r="G47" s="3">
        <f>AVERAGE(F47:F47)</f>
        <v>7.3856250000000001</v>
      </c>
      <c r="H47" t="s">
        <v>221</v>
      </c>
      <c r="I47" t="s">
        <v>215</v>
      </c>
      <c r="J47" t="s">
        <v>309</v>
      </c>
      <c r="K47" t="s">
        <v>216</v>
      </c>
      <c r="L47" t="s">
        <v>217</v>
      </c>
      <c r="M47" t="s">
        <v>32</v>
      </c>
      <c r="N47">
        <v>365</v>
      </c>
      <c r="O47">
        <v>7.2</v>
      </c>
      <c r="P47" t="s">
        <v>70</v>
      </c>
      <c r="Q47" t="s">
        <v>220</v>
      </c>
    </row>
    <row r="48" spans="1:17" x14ac:dyDescent="0.2">
      <c r="A48" t="s">
        <v>222</v>
      </c>
      <c r="B48">
        <v>2004</v>
      </c>
      <c r="C48">
        <v>10</v>
      </c>
      <c r="D48" t="s">
        <v>225</v>
      </c>
      <c r="E48" t="s">
        <v>226</v>
      </c>
      <c r="F48" s="3">
        <v>7.7460000000000004</v>
      </c>
      <c r="G48" s="3">
        <v>606.4</v>
      </c>
      <c r="H48" t="s">
        <v>229</v>
      </c>
      <c r="I48" t="s">
        <v>222</v>
      </c>
      <c r="J48" t="s">
        <v>317</v>
      </c>
      <c r="K48" t="s">
        <v>223</v>
      </c>
      <c r="L48" t="s">
        <v>224</v>
      </c>
      <c r="M48" t="s">
        <v>32</v>
      </c>
      <c r="N48">
        <v>350</v>
      </c>
      <c r="O48">
        <v>0.2</v>
      </c>
      <c r="P48" t="s">
        <v>227</v>
      </c>
      <c r="Q48" t="s">
        <v>228</v>
      </c>
    </row>
    <row r="49" spans="1:17" x14ac:dyDescent="0.2">
      <c r="A49" t="s">
        <v>222</v>
      </c>
      <c r="B49">
        <v>2016</v>
      </c>
      <c r="C49">
        <v>5</v>
      </c>
      <c r="D49" t="s">
        <v>225</v>
      </c>
      <c r="E49" t="s">
        <v>226</v>
      </c>
      <c r="F49" s="3">
        <v>7.1183333333333296</v>
      </c>
      <c r="G49" s="3">
        <v>71.816666666666706</v>
      </c>
      <c r="H49" t="s">
        <v>229</v>
      </c>
      <c r="I49" t="s">
        <v>222</v>
      </c>
      <c r="J49" t="s">
        <v>317</v>
      </c>
      <c r="K49" t="s">
        <v>223</v>
      </c>
      <c r="L49" t="s">
        <v>224</v>
      </c>
      <c r="M49" t="s">
        <v>32</v>
      </c>
      <c r="N49">
        <v>350</v>
      </c>
      <c r="O49">
        <v>0.2</v>
      </c>
      <c r="P49" t="s">
        <v>227</v>
      </c>
      <c r="Q49" t="s">
        <v>228</v>
      </c>
    </row>
    <row r="50" spans="1:17" x14ac:dyDescent="0.2">
      <c r="A50" t="s">
        <v>230</v>
      </c>
      <c r="B50">
        <v>2004</v>
      </c>
      <c r="C50">
        <v>12</v>
      </c>
      <c r="D50" t="s">
        <v>233</v>
      </c>
      <c r="E50" t="s">
        <v>234</v>
      </c>
      <c r="F50" s="3">
        <v>6.07</v>
      </c>
      <c r="G50" s="3">
        <v>313.33333333331399</v>
      </c>
      <c r="H50" t="s">
        <v>237</v>
      </c>
      <c r="I50" t="s">
        <v>230</v>
      </c>
      <c r="J50" t="s">
        <v>306</v>
      </c>
      <c r="K50" t="s">
        <v>231</v>
      </c>
      <c r="L50" t="s">
        <v>232</v>
      </c>
      <c r="M50" t="s">
        <v>140</v>
      </c>
      <c r="N50" t="s">
        <v>235</v>
      </c>
      <c r="O50">
        <v>16.5</v>
      </c>
      <c r="P50" t="s">
        <v>51</v>
      </c>
      <c r="Q50" t="s">
        <v>236</v>
      </c>
    </row>
    <row r="51" spans="1:17" x14ac:dyDescent="0.2">
      <c r="A51" t="s">
        <v>230</v>
      </c>
      <c r="B51">
        <v>2016</v>
      </c>
      <c r="C51">
        <v>12</v>
      </c>
      <c r="D51" t="s">
        <v>233</v>
      </c>
      <c r="E51" t="s">
        <v>234</v>
      </c>
      <c r="F51" s="3">
        <v>7.98</v>
      </c>
      <c r="G51" s="3">
        <v>55.186642514075402</v>
      </c>
      <c r="H51" t="s">
        <v>237</v>
      </c>
      <c r="I51" t="s">
        <v>230</v>
      </c>
      <c r="J51" t="s">
        <v>306</v>
      </c>
      <c r="K51" t="s">
        <v>231</v>
      </c>
      <c r="L51" t="s">
        <v>232</v>
      </c>
      <c r="M51" t="s">
        <v>140</v>
      </c>
      <c r="N51" t="s">
        <v>235</v>
      </c>
      <c r="O51">
        <v>16.5</v>
      </c>
      <c r="P51" t="s">
        <v>51</v>
      </c>
      <c r="Q51" t="s">
        <v>236</v>
      </c>
    </row>
    <row r="52" spans="1:17" x14ac:dyDescent="0.2">
      <c r="A52" t="s">
        <v>238</v>
      </c>
      <c r="B52">
        <v>2004</v>
      </c>
      <c r="C52">
        <v>9</v>
      </c>
      <c r="D52" t="s">
        <v>242</v>
      </c>
      <c r="E52" t="s">
        <v>243</v>
      </c>
      <c r="F52" s="3">
        <v>6.98</v>
      </c>
      <c r="G52" s="3">
        <v>179.59700000000001</v>
      </c>
      <c r="H52" t="s">
        <v>247</v>
      </c>
      <c r="I52" t="s">
        <v>238</v>
      </c>
      <c r="J52" t="s">
        <v>313</v>
      </c>
      <c r="K52" t="s">
        <v>240</v>
      </c>
      <c r="L52" t="s">
        <v>241</v>
      </c>
      <c r="M52" t="s">
        <v>59</v>
      </c>
      <c r="N52">
        <v>600</v>
      </c>
      <c r="O52" t="s">
        <v>244</v>
      </c>
      <c r="P52" t="s">
        <v>245</v>
      </c>
      <c r="Q52" t="s">
        <v>246</v>
      </c>
    </row>
    <row r="53" spans="1:17" x14ac:dyDescent="0.2">
      <c r="A53" t="s">
        <v>238</v>
      </c>
      <c r="B53">
        <v>2016</v>
      </c>
      <c r="C53">
        <v>10</v>
      </c>
      <c r="D53" t="s">
        <v>242</v>
      </c>
      <c r="E53" t="s">
        <v>243</v>
      </c>
      <c r="F53" s="3">
        <v>6.23</v>
      </c>
      <c r="G53" s="3">
        <v>166.3528</v>
      </c>
      <c r="H53" t="s">
        <v>247</v>
      </c>
      <c r="I53" t="s">
        <v>238</v>
      </c>
      <c r="J53" t="s">
        <v>313</v>
      </c>
      <c r="K53" t="s">
        <v>240</v>
      </c>
      <c r="L53" t="s">
        <v>241</v>
      </c>
      <c r="M53" t="s">
        <v>59</v>
      </c>
      <c r="N53">
        <v>600</v>
      </c>
      <c r="O53" t="s">
        <v>244</v>
      </c>
      <c r="P53" t="s">
        <v>245</v>
      </c>
      <c r="Q53" t="s">
        <v>246</v>
      </c>
    </row>
    <row r="54" spans="1:17" x14ac:dyDescent="0.2">
      <c r="A54" t="s">
        <v>248</v>
      </c>
      <c r="B54">
        <v>2005</v>
      </c>
      <c r="C54">
        <v>9</v>
      </c>
      <c r="D54" t="s">
        <v>251</v>
      </c>
      <c r="E54" t="s">
        <v>252</v>
      </c>
      <c r="F54" s="3">
        <v>7.2</v>
      </c>
      <c r="G54" s="3">
        <v>286</v>
      </c>
      <c r="H54" t="s">
        <v>254</v>
      </c>
      <c r="I54" t="s">
        <v>248</v>
      </c>
      <c r="J54" t="s">
        <v>309</v>
      </c>
      <c r="K54" t="s">
        <v>249</v>
      </c>
      <c r="L54" t="s">
        <v>250</v>
      </c>
      <c r="M54" t="s">
        <v>124</v>
      </c>
      <c r="N54">
        <v>168</v>
      </c>
      <c r="O54">
        <v>9.6</v>
      </c>
      <c r="P54" t="s">
        <v>70</v>
      </c>
      <c r="Q54" t="s">
        <v>253</v>
      </c>
    </row>
    <row r="55" spans="1:17" x14ac:dyDescent="0.2">
      <c r="A55" t="s">
        <v>248</v>
      </c>
      <c r="B55">
        <v>2016</v>
      </c>
      <c r="C55">
        <v>8</v>
      </c>
      <c r="D55" t="s">
        <v>251</v>
      </c>
      <c r="E55" t="s">
        <v>252</v>
      </c>
      <c r="F55" s="3">
        <v>8.3800000000000008</v>
      </c>
      <c r="G55" s="3">
        <v>174.21046999999999</v>
      </c>
      <c r="H55" t="s">
        <v>254</v>
      </c>
      <c r="I55" t="s">
        <v>248</v>
      </c>
      <c r="J55" t="s">
        <v>309</v>
      </c>
      <c r="K55" t="s">
        <v>249</v>
      </c>
      <c r="L55" t="s">
        <v>250</v>
      </c>
      <c r="M55" t="s">
        <v>124</v>
      </c>
      <c r="N55">
        <v>168</v>
      </c>
      <c r="O55">
        <v>9.6</v>
      </c>
      <c r="P55" t="s">
        <v>70</v>
      </c>
      <c r="Q55" t="s">
        <v>253</v>
      </c>
    </row>
    <row r="56" spans="1:17" x14ac:dyDescent="0.2">
      <c r="A56" t="s">
        <v>255</v>
      </c>
      <c r="B56">
        <v>2004</v>
      </c>
      <c r="C56">
        <v>10</v>
      </c>
      <c r="D56" t="s">
        <v>258</v>
      </c>
      <c r="E56" t="s">
        <v>259</v>
      </c>
      <c r="F56" s="3">
        <v>7.83</v>
      </c>
      <c r="G56" s="3">
        <v>518</v>
      </c>
      <c r="H56" t="s">
        <v>263</v>
      </c>
      <c r="I56" t="s">
        <v>255</v>
      </c>
      <c r="J56" t="s">
        <v>306</v>
      </c>
      <c r="K56" t="s">
        <v>256</v>
      </c>
      <c r="L56" t="s">
        <v>257</v>
      </c>
      <c r="M56" t="s">
        <v>59</v>
      </c>
      <c r="N56" t="s">
        <v>260</v>
      </c>
      <c r="O56">
        <v>7.9</v>
      </c>
      <c r="P56" t="s">
        <v>261</v>
      </c>
      <c r="Q56" t="s">
        <v>262</v>
      </c>
    </row>
    <row r="57" spans="1:17" x14ac:dyDescent="0.2">
      <c r="A57" t="s">
        <v>255</v>
      </c>
      <c r="B57">
        <v>2016</v>
      </c>
      <c r="C57">
        <v>12</v>
      </c>
      <c r="D57" t="s">
        <v>258</v>
      </c>
      <c r="E57" t="s">
        <v>259</v>
      </c>
      <c r="F57" s="3">
        <v>8.1300000000000008</v>
      </c>
      <c r="G57" s="3">
        <v>318</v>
      </c>
      <c r="H57" t="s">
        <v>263</v>
      </c>
      <c r="I57" t="s">
        <v>255</v>
      </c>
      <c r="J57" t="s">
        <v>306</v>
      </c>
      <c r="K57" t="s">
        <v>256</v>
      </c>
      <c r="L57" t="s">
        <v>257</v>
      </c>
      <c r="M57" t="s">
        <v>59</v>
      </c>
      <c r="N57" t="s">
        <v>260</v>
      </c>
      <c r="O57">
        <v>7.9</v>
      </c>
      <c r="P57" t="s">
        <v>261</v>
      </c>
      <c r="Q57" t="s">
        <v>262</v>
      </c>
    </row>
    <row r="58" spans="1:17" x14ac:dyDescent="0.2">
      <c r="A58" t="s">
        <v>264</v>
      </c>
      <c r="B58">
        <v>2004</v>
      </c>
      <c r="C58">
        <v>5</v>
      </c>
      <c r="D58" t="s">
        <v>267</v>
      </c>
      <c r="E58" t="s">
        <v>268</v>
      </c>
      <c r="F58" s="3">
        <v>6.7</v>
      </c>
      <c r="G58" s="3">
        <v>102</v>
      </c>
      <c r="H58" t="s">
        <v>271</v>
      </c>
      <c r="I58" t="s">
        <v>264</v>
      </c>
      <c r="J58" t="s">
        <v>306</v>
      </c>
      <c r="K58" t="s">
        <v>265</v>
      </c>
      <c r="L58" t="s">
        <v>266</v>
      </c>
      <c r="M58" t="s">
        <v>78</v>
      </c>
      <c r="N58" t="s">
        <v>269</v>
      </c>
      <c r="O58">
        <v>16.5</v>
      </c>
      <c r="P58" t="s">
        <v>51</v>
      </c>
      <c r="Q58" t="s">
        <v>270</v>
      </c>
    </row>
    <row r="59" spans="1:17" x14ac:dyDescent="0.2">
      <c r="A59" t="s">
        <v>264</v>
      </c>
      <c r="B59">
        <v>2016</v>
      </c>
      <c r="C59">
        <v>8</v>
      </c>
      <c r="D59" t="s">
        <v>267</v>
      </c>
      <c r="E59" t="s">
        <v>268</v>
      </c>
      <c r="F59" s="3">
        <v>6.27</v>
      </c>
      <c r="G59" s="3">
        <v>50</v>
      </c>
      <c r="H59" t="s">
        <v>271</v>
      </c>
      <c r="I59" t="s">
        <v>264</v>
      </c>
      <c r="J59" t="s">
        <v>306</v>
      </c>
      <c r="K59" t="s">
        <v>265</v>
      </c>
      <c r="L59" t="s">
        <v>266</v>
      </c>
      <c r="M59" t="s">
        <v>78</v>
      </c>
      <c r="N59" t="s">
        <v>269</v>
      </c>
      <c r="O59">
        <v>16.5</v>
      </c>
      <c r="P59" t="s">
        <v>51</v>
      </c>
      <c r="Q59" t="s">
        <v>270</v>
      </c>
    </row>
    <row r="60" spans="1:17" x14ac:dyDescent="0.2">
      <c r="A60" t="s">
        <v>272</v>
      </c>
      <c r="B60">
        <v>2005</v>
      </c>
      <c r="C60">
        <v>4</v>
      </c>
      <c r="D60" t="s">
        <v>275</v>
      </c>
      <c r="E60" t="s">
        <v>276</v>
      </c>
      <c r="F60" s="3">
        <v>7.51</v>
      </c>
      <c r="G60" s="3">
        <v>1999.14</v>
      </c>
      <c r="H60" t="s">
        <v>278</v>
      </c>
      <c r="I60" t="s">
        <v>272</v>
      </c>
      <c r="J60" t="s">
        <v>306</v>
      </c>
      <c r="K60" t="s">
        <v>273</v>
      </c>
      <c r="L60" t="s">
        <v>274</v>
      </c>
      <c r="M60" t="s">
        <v>88</v>
      </c>
      <c r="N60">
        <v>582</v>
      </c>
      <c r="O60">
        <v>13.1</v>
      </c>
      <c r="P60" t="s">
        <v>132</v>
      </c>
      <c r="Q60" t="s">
        <v>277</v>
      </c>
    </row>
    <row r="61" spans="1:17" x14ac:dyDescent="0.2">
      <c r="A61" t="s">
        <v>272</v>
      </c>
      <c r="B61">
        <v>2016</v>
      </c>
      <c r="C61">
        <v>4</v>
      </c>
      <c r="D61" t="s">
        <v>275</v>
      </c>
      <c r="E61" t="s">
        <v>276</v>
      </c>
      <c r="F61" s="3">
        <v>7.7</v>
      </c>
      <c r="G61" s="3">
        <v>2278.4</v>
      </c>
      <c r="H61" t="s">
        <v>278</v>
      </c>
      <c r="I61" t="s">
        <v>272</v>
      </c>
      <c r="J61" t="s">
        <v>306</v>
      </c>
      <c r="K61" t="s">
        <v>273</v>
      </c>
      <c r="L61" t="s">
        <v>274</v>
      </c>
      <c r="M61" t="s">
        <v>88</v>
      </c>
      <c r="N61">
        <v>582</v>
      </c>
      <c r="O61">
        <v>13.1</v>
      </c>
      <c r="P61" t="s">
        <v>132</v>
      </c>
      <c r="Q61" t="s">
        <v>277</v>
      </c>
    </row>
    <row r="62" spans="1:17" x14ac:dyDescent="0.2">
      <c r="A62" t="s">
        <v>279</v>
      </c>
      <c r="B62">
        <v>2004</v>
      </c>
      <c r="C62">
        <v>4</v>
      </c>
      <c r="D62" t="s">
        <v>282</v>
      </c>
      <c r="E62" t="s">
        <v>283</v>
      </c>
      <c r="F62" s="3">
        <v>8.14</v>
      </c>
      <c r="G62" s="3">
        <v>398.38799999999998</v>
      </c>
      <c r="H62" t="s">
        <v>286</v>
      </c>
      <c r="I62" t="s">
        <v>279</v>
      </c>
      <c r="J62" t="s">
        <v>306</v>
      </c>
      <c r="K62" t="s">
        <v>280</v>
      </c>
      <c r="L62" t="s">
        <v>281</v>
      </c>
      <c r="M62" t="s">
        <v>140</v>
      </c>
      <c r="N62">
        <v>826</v>
      </c>
      <c r="O62">
        <v>16.7</v>
      </c>
      <c r="P62" t="s">
        <v>284</v>
      </c>
      <c r="Q62" t="s">
        <v>285</v>
      </c>
    </row>
    <row r="63" spans="1:17" x14ac:dyDescent="0.2">
      <c r="A63" t="s">
        <v>279</v>
      </c>
      <c r="B63">
        <v>2016</v>
      </c>
      <c r="C63">
        <v>4</v>
      </c>
      <c r="D63" t="s">
        <v>282</v>
      </c>
      <c r="E63" t="s">
        <v>283</v>
      </c>
      <c r="F63" s="3">
        <v>7.43</v>
      </c>
      <c r="G63" s="3">
        <v>183.99999999999801</v>
      </c>
      <c r="H63" t="s">
        <v>286</v>
      </c>
      <c r="I63" t="s">
        <v>279</v>
      </c>
      <c r="J63" t="s">
        <v>306</v>
      </c>
      <c r="K63" t="s">
        <v>280</v>
      </c>
      <c r="L63" t="s">
        <v>281</v>
      </c>
      <c r="M63" t="s">
        <v>140</v>
      </c>
      <c r="N63">
        <v>826</v>
      </c>
      <c r="O63">
        <v>16.7</v>
      </c>
      <c r="P63" t="s">
        <v>284</v>
      </c>
      <c r="Q63" t="s">
        <v>285</v>
      </c>
    </row>
    <row r="64" spans="1:17" x14ac:dyDescent="0.2">
      <c r="A64" t="s">
        <v>287</v>
      </c>
      <c r="B64">
        <v>2006</v>
      </c>
      <c r="C64">
        <v>5</v>
      </c>
      <c r="D64" t="s">
        <v>290</v>
      </c>
      <c r="E64" t="s">
        <v>291</v>
      </c>
      <c r="F64" s="3">
        <v>6.79</v>
      </c>
      <c r="G64" s="3">
        <v>24.000000000015099</v>
      </c>
      <c r="H64" t="s">
        <v>294</v>
      </c>
      <c r="I64" t="s">
        <v>287</v>
      </c>
      <c r="J64" t="s">
        <v>306</v>
      </c>
      <c r="K64" t="s">
        <v>288</v>
      </c>
      <c r="L64" t="s">
        <v>289</v>
      </c>
      <c r="M64" t="s">
        <v>140</v>
      </c>
      <c r="N64" t="s">
        <v>292</v>
      </c>
      <c r="O64">
        <v>18.399999999999999</v>
      </c>
      <c r="P64" t="s">
        <v>51</v>
      </c>
      <c r="Q64" t="s">
        <v>293</v>
      </c>
    </row>
    <row r="65" spans="1:17" x14ac:dyDescent="0.2">
      <c r="A65" t="s">
        <v>287</v>
      </c>
      <c r="B65">
        <v>2016</v>
      </c>
      <c r="C65">
        <v>5</v>
      </c>
      <c r="D65" t="s">
        <v>290</v>
      </c>
      <c r="E65" t="s">
        <v>291</v>
      </c>
      <c r="F65" s="3">
        <v>6.18</v>
      </c>
      <c r="G65" s="3">
        <v>41.499999999992099</v>
      </c>
      <c r="H65" t="s">
        <v>294</v>
      </c>
      <c r="I65" t="s">
        <v>287</v>
      </c>
      <c r="J65" t="s">
        <v>306</v>
      </c>
      <c r="K65" t="s">
        <v>288</v>
      </c>
      <c r="L65" t="s">
        <v>289</v>
      </c>
      <c r="M65" t="s">
        <v>140</v>
      </c>
      <c r="N65" t="s">
        <v>292</v>
      </c>
      <c r="O65">
        <v>18.399999999999999</v>
      </c>
      <c r="P65" t="s">
        <v>51</v>
      </c>
      <c r="Q65" t="s">
        <v>293</v>
      </c>
    </row>
  </sheetData>
  <autoFilter ref="A1:K65"/>
  <phoneticPr fontId="9" type="noConversion"/>
  <pageMargins left="0.75" right="0.75" top="1" bottom="1" header="0.5" footer="0.5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G1" sqref="G1:G1048576"/>
    </sheetView>
  </sheetViews>
  <sheetFormatPr defaultColWidth="9" defaultRowHeight="14.25" x14ac:dyDescent="0.2"/>
  <cols>
    <col min="1" max="1" width="13.375" customWidth="1"/>
    <col min="3" max="3" width="4.75" customWidth="1"/>
    <col min="4" max="4" width="15.75" customWidth="1"/>
    <col min="5" max="5" width="37.25" customWidth="1"/>
    <col min="18" max="18" width="10.875" style="1"/>
  </cols>
  <sheetData>
    <row r="1" spans="1:18" x14ac:dyDescent="0.2">
      <c r="A1" s="2" t="s">
        <v>0</v>
      </c>
      <c r="B1" s="2" t="s">
        <v>301</v>
      </c>
      <c r="C1" s="2" t="s">
        <v>302</v>
      </c>
      <c r="D1" s="2" t="s">
        <v>6</v>
      </c>
      <c r="E1" s="2" t="s">
        <v>7</v>
      </c>
      <c r="F1" s="3" t="s">
        <v>303</v>
      </c>
      <c r="G1" s="3" t="s">
        <v>320</v>
      </c>
      <c r="H1" t="s">
        <v>4</v>
      </c>
      <c r="I1" t="s">
        <v>5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304</v>
      </c>
      <c r="R1" s="1" t="s">
        <v>321</v>
      </c>
    </row>
    <row r="2" spans="1:18" x14ac:dyDescent="0.2">
      <c r="A2" s="2" t="s">
        <v>16</v>
      </c>
      <c r="B2" s="2">
        <v>2016</v>
      </c>
      <c r="C2" s="2">
        <v>10</v>
      </c>
      <c r="D2" s="2" t="s">
        <v>20</v>
      </c>
      <c r="E2" s="2" t="s">
        <v>21</v>
      </c>
      <c r="F2" s="3">
        <v>6.5983333333333301</v>
      </c>
      <c r="G2" s="3" t="s">
        <v>27</v>
      </c>
      <c r="H2" t="s">
        <v>18</v>
      </c>
      <c r="I2" t="s">
        <v>19</v>
      </c>
      <c r="J2" t="s">
        <v>22</v>
      </c>
      <c r="K2">
        <v>1931</v>
      </c>
      <c r="L2">
        <v>18.7</v>
      </c>
      <c r="M2" t="s">
        <v>23</v>
      </c>
      <c r="N2" t="s">
        <v>24</v>
      </c>
      <c r="O2" t="s">
        <v>25</v>
      </c>
      <c r="P2" t="s">
        <v>16</v>
      </c>
      <c r="Q2" t="s">
        <v>305</v>
      </c>
      <c r="R2" s="1">
        <v>17.764416666666701</v>
      </c>
    </row>
    <row r="3" spans="1:18" x14ac:dyDescent="0.2">
      <c r="A3" s="2" t="s">
        <v>26</v>
      </c>
      <c r="B3" s="2">
        <v>2013</v>
      </c>
      <c r="C3" s="2">
        <v>1</v>
      </c>
      <c r="D3" s="2" t="s">
        <v>30</v>
      </c>
      <c r="E3" s="2" t="s">
        <v>31</v>
      </c>
      <c r="F3" s="3">
        <v>7.6654761904761903</v>
      </c>
      <c r="G3" s="3" t="s">
        <v>27</v>
      </c>
      <c r="H3" t="s">
        <v>28</v>
      </c>
      <c r="I3" t="s">
        <v>29</v>
      </c>
      <c r="J3" t="s">
        <v>32</v>
      </c>
      <c r="K3">
        <v>500</v>
      </c>
      <c r="L3">
        <v>8.9</v>
      </c>
      <c r="M3" t="s">
        <v>33</v>
      </c>
      <c r="N3" t="s">
        <v>34</v>
      </c>
      <c r="O3" t="s">
        <v>35</v>
      </c>
      <c r="P3" t="s">
        <v>26</v>
      </c>
      <c r="Q3" t="s">
        <v>306</v>
      </c>
      <c r="R3" s="1">
        <v>879.33333333334804</v>
      </c>
    </row>
    <row r="4" spans="1:18" x14ac:dyDescent="0.2">
      <c r="A4" s="2" t="s">
        <v>36</v>
      </c>
      <c r="B4" s="2">
        <v>2015</v>
      </c>
      <c r="C4" s="2">
        <v>7</v>
      </c>
      <c r="D4" s="2" t="s">
        <v>39</v>
      </c>
      <c r="E4" s="2" t="s">
        <v>40</v>
      </c>
      <c r="F4" s="3">
        <v>7.4078571428571403</v>
      </c>
      <c r="G4" s="3" t="s">
        <v>27</v>
      </c>
      <c r="H4" t="s">
        <v>37</v>
      </c>
      <c r="I4" t="s">
        <v>38</v>
      </c>
      <c r="J4" t="s">
        <v>41</v>
      </c>
      <c r="K4">
        <v>650</v>
      </c>
      <c r="L4">
        <v>11.7</v>
      </c>
      <c r="M4" t="s">
        <v>42</v>
      </c>
      <c r="N4" t="s">
        <v>43</v>
      </c>
      <c r="O4" t="s">
        <v>44</v>
      </c>
      <c r="P4" t="s">
        <v>36</v>
      </c>
      <c r="Q4" t="s">
        <v>305</v>
      </c>
      <c r="R4" s="1">
        <v>509.57142857143401</v>
      </c>
    </row>
    <row r="5" spans="1:18" x14ac:dyDescent="0.2">
      <c r="A5" s="2" t="s">
        <v>45</v>
      </c>
      <c r="B5" s="2">
        <v>2015</v>
      </c>
      <c r="C5" s="2">
        <v>4</v>
      </c>
      <c r="D5" s="2" t="s">
        <v>307</v>
      </c>
      <c r="E5" s="2" t="s">
        <v>308</v>
      </c>
      <c r="F5" s="3">
        <v>7.1371428571428597</v>
      </c>
      <c r="G5" s="3" t="s">
        <v>27</v>
      </c>
      <c r="H5" t="s">
        <v>46</v>
      </c>
      <c r="I5" t="s">
        <v>47</v>
      </c>
      <c r="J5" t="s">
        <v>50</v>
      </c>
      <c r="K5">
        <v>1557</v>
      </c>
      <c r="L5">
        <v>21.4</v>
      </c>
      <c r="M5" t="s">
        <v>51</v>
      </c>
      <c r="N5" t="s">
        <v>52</v>
      </c>
      <c r="O5" t="s">
        <v>53</v>
      </c>
      <c r="P5" t="s">
        <v>45</v>
      </c>
      <c r="Q5" t="s">
        <v>305</v>
      </c>
      <c r="R5" s="1">
        <v>113.428571428571</v>
      </c>
    </row>
    <row r="6" spans="1:18" x14ac:dyDescent="0.2">
      <c r="A6" s="2" t="s">
        <v>54</v>
      </c>
      <c r="B6" s="2">
        <v>2016</v>
      </c>
      <c r="C6" s="2">
        <v>1</v>
      </c>
      <c r="D6" s="2" t="s">
        <v>57</v>
      </c>
      <c r="E6" s="2" t="s">
        <v>58</v>
      </c>
      <c r="F6" s="3">
        <v>6.9141666666666701</v>
      </c>
      <c r="G6" s="3" t="s">
        <v>27</v>
      </c>
      <c r="H6" t="s">
        <v>55</v>
      </c>
      <c r="I6" t="s">
        <v>56</v>
      </c>
      <c r="J6" t="s">
        <v>59</v>
      </c>
      <c r="K6" t="s">
        <v>60</v>
      </c>
      <c r="L6">
        <v>2.8</v>
      </c>
      <c r="M6" t="s">
        <v>61</v>
      </c>
      <c r="N6" t="s">
        <v>62</v>
      </c>
      <c r="O6" t="s">
        <v>63</v>
      </c>
      <c r="P6" t="s">
        <v>54</v>
      </c>
      <c r="Q6" t="s">
        <v>305</v>
      </c>
      <c r="R6" s="1">
        <v>162.075559095833</v>
      </c>
    </row>
    <row r="7" spans="1:18" x14ac:dyDescent="0.2">
      <c r="A7" t="s">
        <v>64</v>
      </c>
      <c r="B7">
        <v>2015</v>
      </c>
      <c r="C7">
        <v>1</v>
      </c>
      <c r="D7" t="s">
        <v>67</v>
      </c>
      <c r="E7" t="s">
        <v>68</v>
      </c>
      <c r="F7" s="3">
        <v>8.33</v>
      </c>
      <c r="G7" s="3" t="s">
        <v>27</v>
      </c>
      <c r="H7" t="s">
        <v>65</v>
      </c>
      <c r="I7" t="s">
        <v>66</v>
      </c>
      <c r="J7" t="s">
        <v>69</v>
      </c>
      <c r="K7">
        <v>37</v>
      </c>
      <c r="L7">
        <v>11.9</v>
      </c>
      <c r="M7" t="s">
        <v>70</v>
      </c>
      <c r="N7" t="s">
        <v>71</v>
      </c>
      <c r="O7" t="s">
        <v>72</v>
      </c>
      <c r="P7" t="s">
        <v>64</v>
      </c>
      <c r="Q7" t="s">
        <v>309</v>
      </c>
      <c r="R7" s="1">
        <v>2104.375</v>
      </c>
    </row>
    <row r="8" spans="1:18" x14ac:dyDescent="0.2">
      <c r="A8" t="s">
        <v>73</v>
      </c>
      <c r="B8">
        <v>2016</v>
      </c>
      <c r="C8">
        <v>1</v>
      </c>
      <c r="D8" t="s">
        <v>76</v>
      </c>
      <c r="E8" t="s">
        <v>77</v>
      </c>
      <c r="F8" s="3">
        <v>7.5774999999999997</v>
      </c>
      <c r="G8" s="3" t="s">
        <v>27</v>
      </c>
      <c r="H8" t="s">
        <v>74</v>
      </c>
      <c r="I8" t="s">
        <v>75</v>
      </c>
      <c r="J8" t="s">
        <v>78</v>
      </c>
      <c r="K8" t="s">
        <v>79</v>
      </c>
      <c r="L8">
        <v>17.100000000000001</v>
      </c>
      <c r="M8" t="s">
        <v>80</v>
      </c>
      <c r="N8" t="s">
        <v>81</v>
      </c>
      <c r="O8" t="s">
        <v>82</v>
      </c>
      <c r="P8" t="s">
        <v>73</v>
      </c>
      <c r="Q8" t="s">
        <v>306</v>
      </c>
      <c r="R8" s="1">
        <v>315.99999999998602</v>
      </c>
    </row>
    <row r="9" spans="1:18" x14ac:dyDescent="0.2">
      <c r="A9" t="s">
        <v>310</v>
      </c>
      <c r="B9">
        <v>2016</v>
      </c>
      <c r="C9">
        <v>1</v>
      </c>
      <c r="D9" t="s">
        <v>86</v>
      </c>
      <c r="E9" t="s">
        <v>87</v>
      </c>
      <c r="F9" s="3">
        <v>7.77</v>
      </c>
      <c r="G9" s="3" t="s">
        <v>27</v>
      </c>
      <c r="H9" t="s">
        <v>84</v>
      </c>
      <c r="I9" t="s">
        <v>85</v>
      </c>
      <c r="J9" t="s">
        <v>88</v>
      </c>
      <c r="K9">
        <v>580</v>
      </c>
      <c r="L9">
        <v>9.1</v>
      </c>
      <c r="M9" t="s">
        <v>89</v>
      </c>
      <c r="N9" t="s">
        <v>90</v>
      </c>
      <c r="O9" t="s">
        <v>91</v>
      </c>
      <c r="P9" t="s">
        <v>83</v>
      </c>
      <c r="Q9" t="s">
        <v>306</v>
      </c>
      <c r="R9" s="1">
        <v>209.63437500000001</v>
      </c>
    </row>
    <row r="10" spans="1:18" x14ac:dyDescent="0.2">
      <c r="A10" t="s">
        <v>92</v>
      </c>
      <c r="B10">
        <v>2015</v>
      </c>
      <c r="C10">
        <v>2</v>
      </c>
      <c r="D10" t="s">
        <v>311</v>
      </c>
      <c r="E10" t="s">
        <v>312</v>
      </c>
      <c r="F10" s="3">
        <v>6.0750000000000002</v>
      </c>
      <c r="G10" s="3" t="s">
        <v>322</v>
      </c>
      <c r="H10" t="s">
        <v>94</v>
      </c>
      <c r="I10" t="s">
        <v>95</v>
      </c>
      <c r="J10" t="s">
        <v>22</v>
      </c>
      <c r="K10">
        <v>1564</v>
      </c>
      <c r="L10">
        <v>20.9</v>
      </c>
      <c r="M10" t="s">
        <v>98</v>
      </c>
      <c r="N10" t="s">
        <v>99</v>
      </c>
      <c r="O10" t="s">
        <v>100</v>
      </c>
      <c r="P10" t="s">
        <v>92</v>
      </c>
      <c r="Q10" t="s">
        <v>305</v>
      </c>
      <c r="R10" s="1">
        <v>100.750000000014</v>
      </c>
    </row>
    <row r="11" spans="1:18" x14ac:dyDescent="0.2">
      <c r="A11" t="s">
        <v>101</v>
      </c>
      <c r="B11">
        <v>2016</v>
      </c>
      <c r="C11">
        <v>1</v>
      </c>
      <c r="D11" t="s">
        <v>104</v>
      </c>
      <c r="E11" t="s">
        <v>105</v>
      </c>
      <c r="F11" s="3">
        <v>7.7014285714285702</v>
      </c>
      <c r="G11" s="3" t="s">
        <v>27</v>
      </c>
      <c r="H11" t="s">
        <v>102</v>
      </c>
      <c r="I11" t="s">
        <v>103</v>
      </c>
      <c r="J11" t="s">
        <v>106</v>
      </c>
      <c r="K11" t="s">
        <v>107</v>
      </c>
      <c r="L11" t="s">
        <v>108</v>
      </c>
      <c r="M11" t="s">
        <v>109</v>
      </c>
      <c r="N11" t="s">
        <v>110</v>
      </c>
      <c r="O11" t="s">
        <v>111</v>
      </c>
      <c r="P11" t="s">
        <v>101</v>
      </c>
      <c r="Q11" t="s">
        <v>313</v>
      </c>
      <c r="R11" s="1">
        <v>453.14918882048198</v>
      </c>
    </row>
    <row r="12" spans="1:18" x14ac:dyDescent="0.2">
      <c r="A12" t="s">
        <v>112</v>
      </c>
      <c r="B12">
        <v>2016</v>
      </c>
      <c r="C12">
        <v>12</v>
      </c>
      <c r="D12" t="s">
        <v>115</v>
      </c>
      <c r="E12" t="s">
        <v>116</v>
      </c>
      <c r="F12" s="3">
        <v>8.1679999999999993</v>
      </c>
      <c r="G12" s="3" t="s">
        <v>27</v>
      </c>
      <c r="H12" t="s">
        <v>113</v>
      </c>
      <c r="I12" t="s">
        <v>114</v>
      </c>
      <c r="J12" t="s">
        <v>32</v>
      </c>
      <c r="K12">
        <v>358</v>
      </c>
      <c r="L12">
        <v>6</v>
      </c>
      <c r="M12" t="s">
        <v>70</v>
      </c>
      <c r="N12" t="s">
        <v>117</v>
      </c>
      <c r="O12" t="s">
        <v>118</v>
      </c>
      <c r="P12" t="s">
        <v>112</v>
      </c>
      <c r="Q12" t="s">
        <v>309</v>
      </c>
      <c r="R12" s="1">
        <v>473.19999999998299</v>
      </c>
    </row>
    <row r="13" spans="1:18" x14ac:dyDescent="0.2">
      <c r="A13" t="s">
        <v>119</v>
      </c>
      <c r="B13">
        <v>2015</v>
      </c>
      <c r="C13">
        <v>6</v>
      </c>
      <c r="D13" t="s">
        <v>314</v>
      </c>
      <c r="E13" t="s">
        <v>123</v>
      </c>
      <c r="F13" s="3">
        <v>8.4774999999999991</v>
      </c>
      <c r="G13" s="3" t="s">
        <v>27</v>
      </c>
      <c r="H13" t="s">
        <v>120</v>
      </c>
      <c r="I13" t="s">
        <v>121</v>
      </c>
      <c r="J13" t="s">
        <v>124</v>
      </c>
      <c r="K13">
        <v>164</v>
      </c>
      <c r="L13">
        <v>2.54</v>
      </c>
      <c r="M13" t="s">
        <v>70</v>
      </c>
      <c r="N13" t="s">
        <v>125</v>
      </c>
      <c r="O13" t="s">
        <v>126</v>
      </c>
      <c r="P13" t="s">
        <v>119</v>
      </c>
      <c r="Q13" t="s">
        <v>309</v>
      </c>
      <c r="R13" s="1">
        <v>4395</v>
      </c>
    </row>
    <row r="14" spans="1:18" x14ac:dyDescent="0.2">
      <c r="A14" t="s">
        <v>127</v>
      </c>
      <c r="B14">
        <v>2016</v>
      </c>
      <c r="C14">
        <v>1</v>
      </c>
      <c r="D14" t="s">
        <v>130</v>
      </c>
      <c r="E14" t="s">
        <v>131</v>
      </c>
      <c r="F14" s="3">
        <v>8.1541666666666703</v>
      </c>
      <c r="G14" s="3" t="s">
        <v>27</v>
      </c>
      <c r="H14" t="s">
        <v>128</v>
      </c>
      <c r="I14" t="s">
        <v>129</v>
      </c>
      <c r="J14" t="s">
        <v>88</v>
      </c>
      <c r="K14">
        <v>605</v>
      </c>
      <c r="L14">
        <v>14.2</v>
      </c>
      <c r="M14" t="s">
        <v>132</v>
      </c>
      <c r="N14" t="s">
        <v>133</v>
      </c>
      <c r="O14" t="s">
        <v>134</v>
      </c>
      <c r="P14" t="s">
        <v>127</v>
      </c>
      <c r="Q14" t="s">
        <v>306</v>
      </c>
      <c r="R14" s="1">
        <v>974.33333333333303</v>
      </c>
    </row>
    <row r="15" spans="1:18" x14ac:dyDescent="0.2">
      <c r="A15" t="s">
        <v>135</v>
      </c>
      <c r="B15">
        <v>2015</v>
      </c>
      <c r="C15">
        <v>4</v>
      </c>
      <c r="D15" t="s">
        <v>315</v>
      </c>
      <c r="E15" t="s">
        <v>316</v>
      </c>
      <c r="F15" s="3">
        <v>6.8628571428571403</v>
      </c>
      <c r="G15" s="3" t="s">
        <v>27</v>
      </c>
      <c r="H15" t="s">
        <v>136</v>
      </c>
      <c r="I15" t="s">
        <v>137</v>
      </c>
      <c r="J15" t="s">
        <v>140</v>
      </c>
      <c r="K15" t="s">
        <v>141</v>
      </c>
      <c r="L15" t="s">
        <v>142</v>
      </c>
      <c r="M15" t="s">
        <v>143</v>
      </c>
      <c r="N15" t="s">
        <v>144</v>
      </c>
      <c r="O15" t="s">
        <v>145</v>
      </c>
      <c r="P15" t="s">
        <v>135</v>
      </c>
      <c r="Q15" t="s">
        <v>305</v>
      </c>
      <c r="R15" s="1">
        <v>187.142857142802</v>
      </c>
    </row>
    <row r="16" spans="1:18" x14ac:dyDescent="0.2">
      <c r="A16" t="s">
        <v>146</v>
      </c>
      <c r="B16">
        <v>2015</v>
      </c>
      <c r="C16">
        <v>3</v>
      </c>
      <c r="D16" t="s">
        <v>149</v>
      </c>
      <c r="E16" t="s">
        <v>150</v>
      </c>
      <c r="F16" s="3">
        <v>7.2649999999999997</v>
      </c>
      <c r="G16" s="3" t="s">
        <v>27</v>
      </c>
      <c r="H16" t="s">
        <v>147</v>
      </c>
      <c r="I16" t="s">
        <v>148</v>
      </c>
      <c r="J16" t="s">
        <v>151</v>
      </c>
      <c r="K16" t="s">
        <v>152</v>
      </c>
      <c r="L16" t="s">
        <v>153</v>
      </c>
      <c r="M16" t="s">
        <v>154</v>
      </c>
      <c r="N16" t="s">
        <v>155</v>
      </c>
      <c r="O16" t="s">
        <v>156</v>
      </c>
      <c r="P16" t="s">
        <v>146</v>
      </c>
      <c r="Q16" t="s">
        <v>317</v>
      </c>
      <c r="R16" s="1">
        <v>337.49999999998602</v>
      </c>
    </row>
    <row r="17" spans="1:18" x14ac:dyDescent="0.2">
      <c r="A17" t="s">
        <v>157</v>
      </c>
      <c r="B17">
        <v>2015</v>
      </c>
      <c r="C17">
        <v>3</v>
      </c>
      <c r="D17" t="s">
        <v>160</v>
      </c>
      <c r="E17" t="s">
        <v>161</v>
      </c>
      <c r="F17" s="3">
        <v>7.8125</v>
      </c>
      <c r="G17" s="3" t="s">
        <v>27</v>
      </c>
      <c r="H17" t="s">
        <v>158</v>
      </c>
      <c r="I17" t="s">
        <v>159</v>
      </c>
      <c r="J17" t="s">
        <v>140</v>
      </c>
      <c r="K17">
        <v>1389</v>
      </c>
      <c r="L17">
        <v>19.899999999999999</v>
      </c>
      <c r="M17" t="s">
        <v>162</v>
      </c>
      <c r="N17" t="s">
        <v>163</v>
      </c>
      <c r="O17" t="s">
        <v>164</v>
      </c>
      <c r="P17" t="s">
        <v>157</v>
      </c>
      <c r="Q17" t="s">
        <v>306</v>
      </c>
      <c r="R17" s="1">
        <v>272.250000000017</v>
      </c>
    </row>
    <row r="18" spans="1:18" x14ac:dyDescent="0.2">
      <c r="A18" t="s">
        <v>165</v>
      </c>
      <c r="B18">
        <v>2016</v>
      </c>
      <c r="C18">
        <v>1</v>
      </c>
      <c r="D18" t="s">
        <v>168</v>
      </c>
      <c r="E18" t="s">
        <v>169</v>
      </c>
      <c r="F18" s="3">
        <v>6.7249999999999996</v>
      </c>
      <c r="G18" s="3" t="s">
        <v>27</v>
      </c>
      <c r="H18" t="s">
        <v>166</v>
      </c>
      <c r="I18" t="s">
        <v>167</v>
      </c>
      <c r="J18" t="s">
        <v>59</v>
      </c>
      <c r="K18" t="s">
        <v>170</v>
      </c>
      <c r="L18">
        <v>1.5</v>
      </c>
      <c r="M18" t="s">
        <v>171</v>
      </c>
      <c r="N18" t="s">
        <v>172</v>
      </c>
      <c r="O18" t="s">
        <v>173</v>
      </c>
      <c r="P18" t="s">
        <v>165</v>
      </c>
      <c r="Q18" t="s">
        <v>306</v>
      </c>
      <c r="R18" s="1">
        <v>198.25</v>
      </c>
    </row>
    <row r="19" spans="1:18" x14ac:dyDescent="0.2">
      <c r="A19" t="s">
        <v>174</v>
      </c>
      <c r="B19">
        <v>2016</v>
      </c>
      <c r="C19">
        <v>2</v>
      </c>
      <c r="D19" t="s">
        <v>177</v>
      </c>
      <c r="E19" t="s">
        <v>178</v>
      </c>
      <c r="F19" s="3">
        <v>7.1675000000000004</v>
      </c>
      <c r="G19" s="3" t="s">
        <v>27</v>
      </c>
      <c r="H19" t="s">
        <v>175</v>
      </c>
      <c r="I19" t="s">
        <v>176</v>
      </c>
      <c r="J19" t="s">
        <v>140</v>
      </c>
      <c r="K19" t="s">
        <v>179</v>
      </c>
      <c r="L19" t="s">
        <v>180</v>
      </c>
      <c r="M19" t="s">
        <v>181</v>
      </c>
      <c r="N19" t="s">
        <v>182</v>
      </c>
      <c r="O19" t="s">
        <v>183</v>
      </c>
      <c r="P19" t="s">
        <v>174</v>
      </c>
      <c r="Q19" t="s">
        <v>305</v>
      </c>
      <c r="R19" s="1">
        <v>56.75</v>
      </c>
    </row>
    <row r="20" spans="1:18" x14ac:dyDescent="0.2">
      <c r="A20" t="s">
        <v>184</v>
      </c>
      <c r="B20">
        <v>2015</v>
      </c>
      <c r="C20">
        <v>4</v>
      </c>
      <c r="D20" t="s">
        <v>187</v>
      </c>
      <c r="E20" t="s">
        <v>188</v>
      </c>
      <c r="F20" s="3">
        <v>7.60666666666667</v>
      </c>
      <c r="G20" s="3" t="s">
        <v>27</v>
      </c>
      <c r="H20" t="s">
        <v>185</v>
      </c>
      <c r="I20" t="s">
        <v>186</v>
      </c>
      <c r="J20" t="s">
        <v>88</v>
      </c>
      <c r="K20">
        <v>530</v>
      </c>
      <c r="L20">
        <v>13.5</v>
      </c>
      <c r="M20" t="s">
        <v>189</v>
      </c>
      <c r="N20" t="s">
        <v>190</v>
      </c>
      <c r="O20" t="s">
        <v>191</v>
      </c>
      <c r="P20" t="s">
        <v>184</v>
      </c>
      <c r="Q20" t="s">
        <v>306</v>
      </c>
      <c r="R20" s="1">
        <v>373.94333333333299</v>
      </c>
    </row>
    <row r="21" spans="1:18" x14ac:dyDescent="0.2">
      <c r="A21" t="s">
        <v>192</v>
      </c>
      <c r="B21">
        <v>2016</v>
      </c>
      <c r="C21">
        <v>1</v>
      </c>
      <c r="D21" t="s">
        <v>195</v>
      </c>
      <c r="E21" t="s">
        <v>196</v>
      </c>
      <c r="F21" s="3">
        <v>8.1433333333333309</v>
      </c>
      <c r="G21" s="3" t="s">
        <v>27</v>
      </c>
      <c r="H21" t="s">
        <v>193</v>
      </c>
      <c r="I21" t="s">
        <v>194</v>
      </c>
      <c r="J21" t="s">
        <v>151</v>
      </c>
      <c r="K21">
        <v>425</v>
      </c>
      <c r="L21" t="s">
        <v>197</v>
      </c>
      <c r="M21" t="s">
        <v>132</v>
      </c>
      <c r="N21" t="s">
        <v>198</v>
      </c>
      <c r="O21" t="s">
        <v>199</v>
      </c>
      <c r="P21" t="s">
        <v>192</v>
      </c>
      <c r="Q21" t="s">
        <v>306</v>
      </c>
      <c r="R21" s="1">
        <v>166.333333333333</v>
      </c>
    </row>
    <row r="22" spans="1:18" x14ac:dyDescent="0.2">
      <c r="A22" t="s">
        <v>200</v>
      </c>
      <c r="B22">
        <v>2016</v>
      </c>
      <c r="C22">
        <v>2</v>
      </c>
      <c r="D22" t="s">
        <v>203</v>
      </c>
      <c r="E22" t="s">
        <v>204</v>
      </c>
      <c r="F22" s="3">
        <v>8.0225000000000009</v>
      </c>
      <c r="G22" s="3" t="s">
        <v>27</v>
      </c>
      <c r="H22" t="s">
        <v>201</v>
      </c>
      <c r="I22" t="s">
        <v>202</v>
      </c>
      <c r="J22" t="s">
        <v>124</v>
      </c>
      <c r="K22">
        <v>117</v>
      </c>
      <c r="L22">
        <v>7.6</v>
      </c>
      <c r="M22" t="s">
        <v>70</v>
      </c>
      <c r="N22" t="s">
        <v>205</v>
      </c>
      <c r="O22" t="s">
        <v>206</v>
      </c>
      <c r="P22" t="s">
        <v>200</v>
      </c>
      <c r="Q22" t="s">
        <v>309</v>
      </c>
      <c r="R22" s="1">
        <v>1263.25</v>
      </c>
    </row>
    <row r="23" spans="1:18" x14ac:dyDescent="0.2">
      <c r="A23" t="s">
        <v>207</v>
      </c>
      <c r="B23">
        <v>2015</v>
      </c>
      <c r="C23">
        <v>9</v>
      </c>
      <c r="D23" t="s">
        <v>210</v>
      </c>
      <c r="E23" t="s">
        <v>211</v>
      </c>
      <c r="F23" s="3">
        <v>7.4850000000000003</v>
      </c>
      <c r="G23" s="3" t="s">
        <v>27</v>
      </c>
      <c r="H23" t="s">
        <v>208</v>
      </c>
      <c r="I23" t="s">
        <v>209</v>
      </c>
      <c r="J23" t="s">
        <v>140</v>
      </c>
      <c r="K23">
        <v>825</v>
      </c>
      <c r="L23">
        <v>9.3000000000000007</v>
      </c>
      <c r="M23" t="s">
        <v>212</v>
      </c>
      <c r="N23" t="s">
        <v>213</v>
      </c>
      <c r="O23" t="s">
        <v>214</v>
      </c>
      <c r="P23" t="s">
        <v>207</v>
      </c>
      <c r="Q23" t="s">
        <v>305</v>
      </c>
      <c r="R23" s="1">
        <v>433.76966666666698</v>
      </c>
    </row>
    <row r="24" spans="1:18" x14ac:dyDescent="0.2">
      <c r="A24" t="s">
        <v>215</v>
      </c>
      <c r="B24">
        <v>2015</v>
      </c>
      <c r="C24">
        <v>4</v>
      </c>
      <c r="D24" t="s">
        <v>218</v>
      </c>
      <c r="E24" t="s">
        <v>219</v>
      </c>
      <c r="F24" s="3">
        <v>7.3856250000000001</v>
      </c>
      <c r="G24" s="3" t="s">
        <v>27</v>
      </c>
      <c r="H24" t="s">
        <v>216</v>
      </c>
      <c r="I24" t="s">
        <v>217</v>
      </c>
      <c r="J24" t="s">
        <v>32</v>
      </c>
      <c r="K24">
        <v>365</v>
      </c>
      <c r="L24">
        <v>7.2</v>
      </c>
      <c r="M24" t="s">
        <v>70</v>
      </c>
      <c r="N24" t="s">
        <v>220</v>
      </c>
      <c r="O24" t="s">
        <v>221</v>
      </c>
      <c r="P24" t="s">
        <v>215</v>
      </c>
      <c r="Q24" t="s">
        <v>309</v>
      </c>
      <c r="R24" s="1">
        <v>7.3856250000000001</v>
      </c>
    </row>
    <row r="25" spans="1:18" x14ac:dyDescent="0.2">
      <c r="A25" t="s">
        <v>222</v>
      </c>
      <c r="B25">
        <v>2016</v>
      </c>
      <c r="C25">
        <v>5</v>
      </c>
      <c r="D25" t="s">
        <v>225</v>
      </c>
      <c r="E25" t="s">
        <v>226</v>
      </c>
      <c r="F25" s="3">
        <v>7.1183333333333296</v>
      </c>
      <c r="G25" s="3" t="s">
        <v>27</v>
      </c>
      <c r="H25" t="s">
        <v>223</v>
      </c>
      <c r="I25" t="s">
        <v>224</v>
      </c>
      <c r="J25" t="s">
        <v>32</v>
      </c>
      <c r="K25">
        <v>350</v>
      </c>
      <c r="L25">
        <v>0.2</v>
      </c>
      <c r="M25" t="s">
        <v>227</v>
      </c>
      <c r="N25" t="s">
        <v>228</v>
      </c>
      <c r="O25" t="s">
        <v>229</v>
      </c>
      <c r="P25" t="s">
        <v>222</v>
      </c>
      <c r="Q25" t="s">
        <v>317</v>
      </c>
      <c r="R25" s="1">
        <v>71.816666666666706</v>
      </c>
    </row>
    <row r="26" spans="1:18" x14ac:dyDescent="0.2">
      <c r="A26" t="s">
        <v>230</v>
      </c>
      <c r="B26">
        <v>2016</v>
      </c>
      <c r="C26">
        <v>12</v>
      </c>
      <c r="D26" t="s">
        <v>233</v>
      </c>
      <c r="E26" t="s">
        <v>234</v>
      </c>
      <c r="F26" s="3">
        <v>7.98</v>
      </c>
      <c r="G26" s="3" t="s">
        <v>27</v>
      </c>
      <c r="H26" t="s">
        <v>231</v>
      </c>
      <c r="I26" t="s">
        <v>232</v>
      </c>
      <c r="J26" t="s">
        <v>140</v>
      </c>
      <c r="K26" t="s">
        <v>235</v>
      </c>
      <c r="L26">
        <v>16.5</v>
      </c>
      <c r="M26" t="s">
        <v>51</v>
      </c>
      <c r="N26" t="s">
        <v>236</v>
      </c>
      <c r="O26" t="s">
        <v>237</v>
      </c>
      <c r="P26" t="s">
        <v>230</v>
      </c>
      <c r="Q26" t="s">
        <v>306</v>
      </c>
      <c r="R26" s="1">
        <v>55.186642514075402</v>
      </c>
    </row>
    <row r="27" spans="1:18" x14ac:dyDescent="0.2">
      <c r="A27" t="s">
        <v>238</v>
      </c>
      <c r="B27">
        <v>2016</v>
      </c>
      <c r="C27">
        <v>10</v>
      </c>
      <c r="D27" t="s">
        <v>242</v>
      </c>
      <c r="E27" t="s">
        <v>243</v>
      </c>
      <c r="F27" s="3">
        <v>6.23</v>
      </c>
      <c r="G27" s="3" t="s">
        <v>323</v>
      </c>
      <c r="H27" t="s">
        <v>240</v>
      </c>
      <c r="I27" t="s">
        <v>241</v>
      </c>
      <c r="J27" t="s">
        <v>59</v>
      </c>
      <c r="K27">
        <v>600</v>
      </c>
      <c r="L27" t="s">
        <v>244</v>
      </c>
      <c r="M27" t="s">
        <v>245</v>
      </c>
      <c r="N27" t="s">
        <v>246</v>
      </c>
      <c r="O27" t="s">
        <v>247</v>
      </c>
      <c r="P27" t="s">
        <v>238</v>
      </c>
      <c r="Q27" t="s">
        <v>313</v>
      </c>
      <c r="R27" s="1">
        <v>166.3528</v>
      </c>
    </row>
    <row r="28" spans="1:18" x14ac:dyDescent="0.2">
      <c r="A28" t="s">
        <v>248</v>
      </c>
      <c r="B28">
        <v>2016</v>
      </c>
      <c r="C28">
        <v>8</v>
      </c>
      <c r="D28" t="s">
        <v>251</v>
      </c>
      <c r="E28" t="s">
        <v>252</v>
      </c>
      <c r="F28" s="3">
        <v>8.3800000000000008</v>
      </c>
      <c r="G28" s="3" t="s">
        <v>27</v>
      </c>
      <c r="H28" t="s">
        <v>249</v>
      </c>
      <c r="I28" t="s">
        <v>250</v>
      </c>
      <c r="J28" t="s">
        <v>124</v>
      </c>
      <c r="K28">
        <v>168</v>
      </c>
      <c r="L28">
        <v>9.6</v>
      </c>
      <c r="M28" t="s">
        <v>70</v>
      </c>
      <c r="N28" t="s">
        <v>253</v>
      </c>
      <c r="O28" t="s">
        <v>254</v>
      </c>
      <c r="P28" t="s">
        <v>248</v>
      </c>
      <c r="Q28" t="s">
        <v>309</v>
      </c>
      <c r="R28" s="1">
        <v>174.21046999999999</v>
      </c>
    </row>
    <row r="29" spans="1:18" x14ac:dyDescent="0.2">
      <c r="A29" t="s">
        <v>255</v>
      </c>
      <c r="B29">
        <v>2016</v>
      </c>
      <c r="C29">
        <v>12</v>
      </c>
      <c r="D29" t="s">
        <v>258</v>
      </c>
      <c r="E29" t="s">
        <v>259</v>
      </c>
      <c r="F29" s="3">
        <v>8.1300000000000008</v>
      </c>
      <c r="G29" s="3" t="s">
        <v>27</v>
      </c>
      <c r="H29" t="s">
        <v>256</v>
      </c>
      <c r="I29" t="s">
        <v>257</v>
      </c>
      <c r="J29" t="s">
        <v>59</v>
      </c>
      <c r="K29" t="s">
        <v>260</v>
      </c>
      <c r="L29">
        <v>7.9</v>
      </c>
      <c r="M29" t="s">
        <v>261</v>
      </c>
      <c r="N29" t="s">
        <v>262</v>
      </c>
      <c r="O29" t="s">
        <v>263</v>
      </c>
      <c r="P29" t="s">
        <v>255</v>
      </c>
      <c r="Q29" t="s">
        <v>306</v>
      </c>
      <c r="R29" s="1">
        <v>318</v>
      </c>
    </row>
    <row r="30" spans="1:18" x14ac:dyDescent="0.2">
      <c r="A30" t="s">
        <v>264</v>
      </c>
      <c r="B30">
        <v>2016</v>
      </c>
      <c r="C30">
        <v>8</v>
      </c>
      <c r="D30" t="s">
        <v>267</v>
      </c>
      <c r="E30" t="s">
        <v>268</v>
      </c>
      <c r="F30" s="3">
        <v>6.27</v>
      </c>
      <c r="G30" s="3" t="s">
        <v>323</v>
      </c>
      <c r="H30" t="s">
        <v>265</v>
      </c>
      <c r="I30" t="s">
        <v>266</v>
      </c>
      <c r="J30" t="s">
        <v>78</v>
      </c>
      <c r="K30" t="s">
        <v>269</v>
      </c>
      <c r="L30">
        <v>16.5</v>
      </c>
      <c r="M30" t="s">
        <v>51</v>
      </c>
      <c r="N30" t="s">
        <v>270</v>
      </c>
      <c r="O30" t="s">
        <v>271</v>
      </c>
      <c r="P30" t="s">
        <v>264</v>
      </c>
      <c r="Q30" t="s">
        <v>306</v>
      </c>
      <c r="R30" s="1">
        <v>50</v>
      </c>
    </row>
    <row r="31" spans="1:18" x14ac:dyDescent="0.2">
      <c r="A31" t="s">
        <v>272</v>
      </c>
      <c r="B31">
        <v>2016</v>
      </c>
      <c r="C31">
        <v>4</v>
      </c>
      <c r="D31" t="s">
        <v>275</v>
      </c>
      <c r="E31" t="s">
        <v>276</v>
      </c>
      <c r="F31" s="3">
        <v>7.7</v>
      </c>
      <c r="G31" s="3" t="s">
        <v>27</v>
      </c>
      <c r="H31" t="s">
        <v>273</v>
      </c>
      <c r="I31" t="s">
        <v>274</v>
      </c>
      <c r="J31" t="s">
        <v>88</v>
      </c>
      <c r="K31">
        <v>582</v>
      </c>
      <c r="L31">
        <v>13.1</v>
      </c>
      <c r="M31" t="s">
        <v>132</v>
      </c>
      <c r="N31" t="s">
        <v>277</v>
      </c>
      <c r="O31" t="s">
        <v>278</v>
      </c>
      <c r="P31" t="s">
        <v>272</v>
      </c>
      <c r="Q31" t="s">
        <v>306</v>
      </c>
      <c r="R31" s="1">
        <v>2278.4</v>
      </c>
    </row>
    <row r="32" spans="1:18" x14ac:dyDescent="0.2">
      <c r="A32" t="s">
        <v>279</v>
      </c>
      <c r="B32">
        <v>2016</v>
      </c>
      <c r="C32">
        <v>4</v>
      </c>
      <c r="D32" t="s">
        <v>282</v>
      </c>
      <c r="E32" t="s">
        <v>283</v>
      </c>
      <c r="F32" s="3">
        <v>7.43</v>
      </c>
      <c r="G32" s="3" t="s">
        <v>27</v>
      </c>
      <c r="H32" t="s">
        <v>280</v>
      </c>
      <c r="I32" t="s">
        <v>281</v>
      </c>
      <c r="J32" t="s">
        <v>140</v>
      </c>
      <c r="K32">
        <v>826</v>
      </c>
      <c r="L32">
        <v>16.7</v>
      </c>
      <c r="M32" t="s">
        <v>284</v>
      </c>
      <c r="N32" t="s">
        <v>285</v>
      </c>
      <c r="O32" t="s">
        <v>286</v>
      </c>
      <c r="P32" t="s">
        <v>279</v>
      </c>
      <c r="Q32" t="s">
        <v>306</v>
      </c>
      <c r="R32" s="1">
        <v>183.99999999999801</v>
      </c>
    </row>
    <row r="33" spans="1:18" x14ac:dyDescent="0.2">
      <c r="A33" t="s">
        <v>287</v>
      </c>
      <c r="B33">
        <v>2016</v>
      </c>
      <c r="C33">
        <v>5</v>
      </c>
      <c r="D33" t="s">
        <v>290</v>
      </c>
      <c r="E33" t="s">
        <v>291</v>
      </c>
      <c r="F33" s="3">
        <v>6.18</v>
      </c>
      <c r="G33" s="3" t="s">
        <v>323</v>
      </c>
      <c r="H33" t="s">
        <v>288</v>
      </c>
      <c r="I33" t="s">
        <v>289</v>
      </c>
      <c r="J33" t="s">
        <v>140</v>
      </c>
      <c r="K33" t="s">
        <v>292</v>
      </c>
      <c r="L33">
        <v>18.399999999999999</v>
      </c>
      <c r="M33" t="s">
        <v>51</v>
      </c>
      <c r="N33" t="s">
        <v>293</v>
      </c>
      <c r="O33" t="s">
        <v>294</v>
      </c>
      <c r="P33" t="s">
        <v>287</v>
      </c>
      <c r="Q33" t="s">
        <v>306</v>
      </c>
      <c r="R33" s="1">
        <v>41.499999999992099</v>
      </c>
    </row>
  </sheetData>
  <phoneticPr fontId="9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workbookViewId="0">
      <selection activeCell="Y33" sqref="A1:Y33"/>
    </sheetView>
  </sheetViews>
  <sheetFormatPr defaultColWidth="9" defaultRowHeight="14.25" x14ac:dyDescent="0.2"/>
  <cols>
    <col min="21" max="21" width="10.875" style="1"/>
    <col min="25" max="25" width="13.75"/>
  </cols>
  <sheetData>
    <row r="1" spans="1:25" x14ac:dyDescent="0.2">
      <c r="A1" s="2" t="s">
        <v>0</v>
      </c>
      <c r="B1" s="2" t="s">
        <v>301</v>
      </c>
      <c r="C1" s="2" t="s">
        <v>302</v>
      </c>
      <c r="D1" s="2" t="s">
        <v>6</v>
      </c>
      <c r="E1" s="2" t="s">
        <v>7</v>
      </c>
      <c r="F1" s="3" t="s">
        <v>303</v>
      </c>
      <c r="G1" s="3" t="s">
        <v>320</v>
      </c>
      <c r="H1" s="3" t="s">
        <v>8</v>
      </c>
      <c r="I1" t="s">
        <v>4</v>
      </c>
      <c r="J1" t="s">
        <v>5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304</v>
      </c>
      <c r="T1" s="3" t="s">
        <v>303</v>
      </c>
      <c r="U1" s="1" t="s">
        <v>321</v>
      </c>
      <c r="V1" s="3" t="s">
        <v>320</v>
      </c>
      <c r="W1" t="s">
        <v>3</v>
      </c>
      <c r="X1" t="s">
        <v>298</v>
      </c>
    </row>
    <row r="2" spans="1:25" x14ac:dyDescent="0.2">
      <c r="A2" s="2" t="s">
        <v>16</v>
      </c>
      <c r="B2" s="2">
        <v>2006</v>
      </c>
      <c r="C2" s="2">
        <v>7</v>
      </c>
      <c r="D2" s="2" t="s">
        <v>20</v>
      </c>
      <c r="E2" s="2" t="s">
        <v>21</v>
      </c>
      <c r="F2" s="3">
        <v>6.27</v>
      </c>
      <c r="G2" s="3" t="s">
        <v>323</v>
      </c>
      <c r="H2" s="3">
        <v>29.8</v>
      </c>
      <c r="I2" s="4" t="s">
        <v>18</v>
      </c>
      <c r="J2" s="4" t="s">
        <v>19</v>
      </c>
      <c r="K2" s="5" t="s">
        <v>22</v>
      </c>
      <c r="L2" s="6">
        <v>1931</v>
      </c>
      <c r="M2" s="7">
        <v>18.7</v>
      </c>
      <c r="N2" s="8" t="s">
        <v>23</v>
      </c>
      <c r="O2" s="5" t="s">
        <v>24</v>
      </c>
      <c r="P2" s="5" t="s">
        <v>25</v>
      </c>
      <c r="Q2" s="4" t="s">
        <v>16</v>
      </c>
      <c r="R2" s="5" t="s">
        <v>305</v>
      </c>
      <c r="T2" s="3">
        <v>6.5983333333333301</v>
      </c>
      <c r="U2" s="1">
        <v>17.764416666666701</v>
      </c>
      <c r="V2" s="3" t="s">
        <v>27</v>
      </c>
      <c r="W2" t="s">
        <v>17</v>
      </c>
      <c r="X2" t="s">
        <v>17</v>
      </c>
      <c r="Y2">
        <f>U2-H2</f>
        <v>-12.0355833333333</v>
      </c>
    </row>
    <row r="3" spans="1:25" x14ac:dyDescent="0.2">
      <c r="A3" s="2" t="s">
        <v>26</v>
      </c>
      <c r="B3" s="2">
        <v>2004</v>
      </c>
      <c r="C3" s="2">
        <v>7</v>
      </c>
      <c r="D3" s="2" t="s">
        <v>30</v>
      </c>
      <c r="E3" s="2" t="s">
        <v>31</v>
      </c>
      <c r="F3" s="3">
        <v>8.1575206611570206</v>
      </c>
      <c r="G3" s="3" t="s">
        <v>27</v>
      </c>
      <c r="H3" s="3">
        <v>736.36190413712995</v>
      </c>
      <c r="I3" t="s">
        <v>28</v>
      </c>
      <c r="J3" t="s">
        <v>29</v>
      </c>
      <c r="K3" t="s">
        <v>32</v>
      </c>
      <c r="L3">
        <v>500</v>
      </c>
      <c r="M3">
        <v>8.9</v>
      </c>
      <c r="N3" t="s">
        <v>33</v>
      </c>
      <c r="O3" t="s">
        <v>34</v>
      </c>
      <c r="P3" t="s">
        <v>35</v>
      </c>
      <c r="Q3" t="s">
        <v>26</v>
      </c>
      <c r="R3" t="s">
        <v>306</v>
      </c>
      <c r="T3" s="3">
        <v>7.6654761904761903</v>
      </c>
      <c r="U3" s="1">
        <v>879.33333333334804</v>
      </c>
      <c r="V3" s="3" t="s">
        <v>27</v>
      </c>
      <c r="W3" s="3" t="s">
        <v>27</v>
      </c>
      <c r="X3" t="s">
        <v>299</v>
      </c>
      <c r="Y3">
        <f t="shared" ref="Y3:Y33" si="0">U3-H3</f>
        <v>142.97142919621808</v>
      </c>
    </row>
    <row r="4" spans="1:25" x14ac:dyDescent="0.2">
      <c r="A4" s="2" t="s">
        <v>36</v>
      </c>
      <c r="B4" s="2">
        <v>2004</v>
      </c>
      <c r="C4" s="2">
        <v>4</v>
      </c>
      <c r="D4" s="2" t="s">
        <v>39</v>
      </c>
      <c r="E4" s="2" t="s">
        <v>40</v>
      </c>
      <c r="F4" s="3">
        <v>6.55</v>
      </c>
      <c r="G4" s="3" t="s">
        <v>27</v>
      </c>
      <c r="H4" s="3">
        <v>183.25714285714301</v>
      </c>
      <c r="I4" t="s">
        <v>37</v>
      </c>
      <c r="J4" t="s">
        <v>38</v>
      </c>
      <c r="K4" t="s">
        <v>41</v>
      </c>
      <c r="L4">
        <v>650</v>
      </c>
      <c r="M4">
        <v>11.7</v>
      </c>
      <c r="N4" t="s">
        <v>42</v>
      </c>
      <c r="O4" t="s">
        <v>43</v>
      </c>
      <c r="P4" t="s">
        <v>44</v>
      </c>
      <c r="Q4" t="s">
        <v>36</v>
      </c>
      <c r="R4" t="s">
        <v>305</v>
      </c>
      <c r="T4" s="3">
        <v>7.4078571428571403</v>
      </c>
      <c r="U4" s="1">
        <v>509.57142857143401</v>
      </c>
      <c r="V4" s="3" t="s">
        <v>27</v>
      </c>
      <c r="W4" s="3" t="s">
        <v>27</v>
      </c>
      <c r="X4" t="s">
        <v>300</v>
      </c>
      <c r="Y4">
        <f t="shared" si="0"/>
        <v>326.31428571429103</v>
      </c>
    </row>
    <row r="5" spans="1:25" x14ac:dyDescent="0.2">
      <c r="A5" s="2" t="s">
        <v>45</v>
      </c>
      <c r="B5" s="2">
        <v>2006</v>
      </c>
      <c r="C5" s="2">
        <v>4</v>
      </c>
      <c r="D5" s="2" t="s">
        <v>48</v>
      </c>
      <c r="E5" s="2" t="s">
        <v>49</v>
      </c>
      <c r="F5" s="3">
        <v>7.5149999999999997</v>
      </c>
      <c r="G5" s="3" t="s">
        <v>27</v>
      </c>
      <c r="H5" s="3">
        <v>150.166666666667</v>
      </c>
      <c r="I5" t="s">
        <v>46</v>
      </c>
      <c r="J5" t="s">
        <v>47</v>
      </c>
      <c r="K5" t="s">
        <v>50</v>
      </c>
      <c r="L5">
        <v>1557</v>
      </c>
      <c r="M5">
        <v>21.4</v>
      </c>
      <c r="N5" t="s">
        <v>51</v>
      </c>
      <c r="O5" t="s">
        <v>52</v>
      </c>
      <c r="P5" t="s">
        <v>53</v>
      </c>
      <c r="Q5" t="s">
        <v>45</v>
      </c>
      <c r="R5" t="s">
        <v>305</v>
      </c>
      <c r="T5" s="3">
        <v>7.1371428571428597</v>
      </c>
      <c r="U5" s="1">
        <v>113.428571428571</v>
      </c>
      <c r="V5" s="3" t="s">
        <v>27</v>
      </c>
      <c r="W5" s="3" t="s">
        <v>27</v>
      </c>
      <c r="X5" t="s">
        <v>17</v>
      </c>
      <c r="Y5">
        <f t="shared" si="0"/>
        <v>-36.738095238095994</v>
      </c>
    </row>
    <row r="6" spans="1:25" x14ac:dyDescent="0.2">
      <c r="A6" s="2" t="s">
        <v>54</v>
      </c>
      <c r="B6" s="2">
        <v>2011</v>
      </c>
      <c r="C6" s="2">
        <v>8</v>
      </c>
      <c r="D6" s="2" t="s">
        <v>57</v>
      </c>
      <c r="E6" s="2" t="s">
        <v>58</v>
      </c>
      <c r="F6" s="3">
        <v>5.9974999999999996</v>
      </c>
      <c r="G6" s="3" t="s">
        <v>323</v>
      </c>
      <c r="H6" s="3">
        <v>233.34025</v>
      </c>
      <c r="I6" t="s">
        <v>55</v>
      </c>
      <c r="J6" t="s">
        <v>56</v>
      </c>
      <c r="K6" t="s">
        <v>59</v>
      </c>
      <c r="L6" t="s">
        <v>60</v>
      </c>
      <c r="M6">
        <v>2.8</v>
      </c>
      <c r="N6" t="s">
        <v>61</v>
      </c>
      <c r="O6" t="s">
        <v>62</v>
      </c>
      <c r="P6" t="s">
        <v>63</v>
      </c>
      <c r="Q6" t="s">
        <v>54</v>
      </c>
      <c r="R6" t="s">
        <v>305</v>
      </c>
      <c r="T6" s="3">
        <v>6.9141666666666701</v>
      </c>
      <c r="U6" s="1">
        <v>162.075559095833</v>
      </c>
      <c r="V6" s="3" t="s">
        <v>27</v>
      </c>
      <c r="W6" t="s">
        <v>17</v>
      </c>
      <c r="X6" t="s">
        <v>17</v>
      </c>
      <c r="Y6">
        <f t="shared" si="0"/>
        <v>-71.264690904166997</v>
      </c>
    </row>
    <row r="7" spans="1:25" x14ac:dyDescent="0.2">
      <c r="A7" t="s">
        <v>64</v>
      </c>
      <c r="B7">
        <v>2005</v>
      </c>
      <c r="C7">
        <v>4</v>
      </c>
      <c r="D7" t="s">
        <v>67</v>
      </c>
      <c r="E7" t="s">
        <v>68</v>
      </c>
      <c r="F7" s="3">
        <v>7.75285714285714</v>
      </c>
      <c r="G7" s="3" t="s">
        <v>27</v>
      </c>
      <c r="H7" s="3">
        <v>2503.7222714285699</v>
      </c>
      <c r="I7" t="s">
        <v>65</v>
      </c>
      <c r="J7" t="s">
        <v>66</v>
      </c>
      <c r="K7" t="s">
        <v>69</v>
      </c>
      <c r="L7">
        <v>37</v>
      </c>
      <c r="M7">
        <v>11.9</v>
      </c>
      <c r="N7" t="s">
        <v>70</v>
      </c>
      <c r="O7" t="s">
        <v>71</v>
      </c>
      <c r="P7" t="s">
        <v>72</v>
      </c>
      <c r="Q7" t="s">
        <v>64</v>
      </c>
      <c r="R7" t="s">
        <v>309</v>
      </c>
      <c r="T7" s="3">
        <v>8.33</v>
      </c>
      <c r="U7" s="1">
        <v>2104.375</v>
      </c>
      <c r="V7" s="3" t="s">
        <v>27</v>
      </c>
      <c r="W7" s="3" t="s">
        <v>27</v>
      </c>
      <c r="X7" t="s">
        <v>17</v>
      </c>
      <c r="Y7">
        <f t="shared" si="0"/>
        <v>-399.34727142856991</v>
      </c>
    </row>
    <row r="8" spans="1:25" x14ac:dyDescent="0.2">
      <c r="A8" t="s">
        <v>73</v>
      </c>
      <c r="B8">
        <v>2008</v>
      </c>
      <c r="C8">
        <v>1</v>
      </c>
      <c r="D8" t="s">
        <v>76</v>
      </c>
      <c r="E8" t="s">
        <v>77</v>
      </c>
      <c r="F8" s="3">
        <v>7.74</v>
      </c>
      <c r="G8" s="3" t="s">
        <v>27</v>
      </c>
      <c r="H8" s="3">
        <v>612.5</v>
      </c>
      <c r="I8" t="s">
        <v>74</v>
      </c>
      <c r="J8" t="s">
        <v>75</v>
      </c>
      <c r="K8" t="s">
        <v>78</v>
      </c>
      <c r="L8" t="s">
        <v>79</v>
      </c>
      <c r="M8">
        <v>17.100000000000001</v>
      </c>
      <c r="N8" t="s">
        <v>80</v>
      </c>
      <c r="O8" t="s">
        <v>81</v>
      </c>
      <c r="P8" t="s">
        <v>82</v>
      </c>
      <c r="Q8" t="s">
        <v>73</v>
      </c>
      <c r="R8" t="s">
        <v>306</v>
      </c>
      <c r="T8" s="3">
        <v>7.5774999999999997</v>
      </c>
      <c r="U8" s="1">
        <v>315.99999999998602</v>
      </c>
      <c r="V8" s="3" t="s">
        <v>27</v>
      </c>
      <c r="W8" s="3" t="s">
        <v>27</v>
      </c>
      <c r="X8" t="s">
        <v>17</v>
      </c>
      <c r="Y8">
        <f t="shared" si="0"/>
        <v>-296.50000000001398</v>
      </c>
    </row>
    <row r="9" spans="1:25" x14ac:dyDescent="0.2">
      <c r="A9" t="s">
        <v>83</v>
      </c>
      <c r="B9">
        <v>2004</v>
      </c>
      <c r="C9">
        <v>5</v>
      </c>
      <c r="D9" t="s">
        <v>86</v>
      </c>
      <c r="E9" t="s">
        <v>87</v>
      </c>
      <c r="F9" s="3">
        <v>8.3428571428571399</v>
      </c>
      <c r="G9" s="3" t="s">
        <v>27</v>
      </c>
      <c r="H9" s="3">
        <v>134.852857142857</v>
      </c>
      <c r="I9" t="s">
        <v>84</v>
      </c>
      <c r="J9" t="s">
        <v>85</v>
      </c>
      <c r="K9" t="s">
        <v>88</v>
      </c>
      <c r="L9">
        <v>580</v>
      </c>
      <c r="M9">
        <v>9.1</v>
      </c>
      <c r="N9" t="s">
        <v>89</v>
      </c>
      <c r="O9" t="s">
        <v>90</v>
      </c>
      <c r="P9" t="s">
        <v>91</v>
      </c>
      <c r="Q9" t="s">
        <v>83</v>
      </c>
      <c r="R9" t="s">
        <v>306</v>
      </c>
      <c r="T9" s="3">
        <v>7.77</v>
      </c>
      <c r="U9" s="1">
        <v>209.63437500000001</v>
      </c>
      <c r="V9" s="3" t="s">
        <v>27</v>
      </c>
      <c r="W9" s="3" t="s">
        <v>27</v>
      </c>
      <c r="X9" t="s">
        <v>299</v>
      </c>
      <c r="Y9">
        <f t="shared" si="0"/>
        <v>74.781517857143001</v>
      </c>
    </row>
    <row r="10" spans="1:25" x14ac:dyDescent="0.2">
      <c r="A10" t="s">
        <v>92</v>
      </c>
      <c r="B10">
        <v>2006</v>
      </c>
      <c r="C10">
        <v>1</v>
      </c>
      <c r="D10" t="s">
        <v>96</v>
      </c>
      <c r="E10" t="s">
        <v>97</v>
      </c>
      <c r="F10" s="3">
        <v>5.8125</v>
      </c>
      <c r="G10" s="3" t="s">
        <v>323</v>
      </c>
      <c r="H10" s="3">
        <v>185.99999999997499</v>
      </c>
      <c r="I10" t="s">
        <v>94</v>
      </c>
      <c r="J10" t="s">
        <v>95</v>
      </c>
      <c r="K10" t="s">
        <v>22</v>
      </c>
      <c r="L10">
        <v>1564</v>
      </c>
      <c r="M10">
        <v>20.9</v>
      </c>
      <c r="N10" t="s">
        <v>98</v>
      </c>
      <c r="O10" t="s">
        <v>99</v>
      </c>
      <c r="P10" t="s">
        <v>100</v>
      </c>
      <c r="Q10" t="s">
        <v>92</v>
      </c>
      <c r="R10" t="s">
        <v>305</v>
      </c>
      <c r="T10" s="3">
        <v>6.0750000000000002</v>
      </c>
      <c r="U10" s="1">
        <v>100.750000000014</v>
      </c>
      <c r="V10" s="3" t="s">
        <v>323</v>
      </c>
      <c r="W10" t="s">
        <v>93</v>
      </c>
      <c r="X10" t="s">
        <v>17</v>
      </c>
      <c r="Y10">
        <f t="shared" si="0"/>
        <v>-85.249999999960991</v>
      </c>
    </row>
    <row r="11" spans="1:25" x14ac:dyDescent="0.2">
      <c r="A11" t="s">
        <v>101</v>
      </c>
      <c r="B11">
        <v>2012</v>
      </c>
      <c r="C11">
        <v>19</v>
      </c>
      <c r="D11" t="s">
        <v>104</v>
      </c>
      <c r="E11" t="s">
        <v>105</v>
      </c>
      <c r="F11" s="3">
        <v>7.3442857142857099</v>
      </c>
      <c r="G11" s="3" t="s">
        <v>27</v>
      </c>
      <c r="H11" s="3">
        <v>496.13965795239301</v>
      </c>
      <c r="I11" t="s">
        <v>102</v>
      </c>
      <c r="J11" t="s">
        <v>103</v>
      </c>
      <c r="K11" t="s">
        <v>106</v>
      </c>
      <c r="L11" t="s">
        <v>107</v>
      </c>
      <c r="M11" t="s">
        <v>108</v>
      </c>
      <c r="N11" t="s">
        <v>109</v>
      </c>
      <c r="O11" t="s">
        <v>110</v>
      </c>
      <c r="P11" t="s">
        <v>111</v>
      </c>
      <c r="Q11" t="s">
        <v>101</v>
      </c>
      <c r="R11" t="s">
        <v>313</v>
      </c>
      <c r="T11" s="3">
        <v>7.7014285714285702</v>
      </c>
      <c r="U11" s="1">
        <v>453.14918882048198</v>
      </c>
      <c r="V11" s="3" t="s">
        <v>27</v>
      </c>
      <c r="W11" s="3" t="s">
        <v>27</v>
      </c>
      <c r="X11" t="s">
        <v>17</v>
      </c>
      <c r="Y11">
        <f t="shared" si="0"/>
        <v>-42.990469131911027</v>
      </c>
    </row>
    <row r="12" spans="1:25" x14ac:dyDescent="0.2">
      <c r="A12" t="s">
        <v>112</v>
      </c>
      <c r="B12">
        <v>2004</v>
      </c>
      <c r="C12">
        <v>10</v>
      </c>
      <c r="D12" t="s">
        <v>115</v>
      </c>
      <c r="E12" t="s">
        <v>116</v>
      </c>
      <c r="F12" s="3">
        <v>7.8250000000000002</v>
      </c>
      <c r="G12" s="3" t="s">
        <v>27</v>
      </c>
      <c r="H12" s="3">
        <v>194.75</v>
      </c>
      <c r="I12" t="s">
        <v>113</v>
      </c>
      <c r="J12" t="s">
        <v>114</v>
      </c>
      <c r="K12" t="s">
        <v>32</v>
      </c>
      <c r="L12">
        <v>358</v>
      </c>
      <c r="M12">
        <v>6</v>
      </c>
      <c r="N12" t="s">
        <v>70</v>
      </c>
      <c r="O12" t="s">
        <v>117</v>
      </c>
      <c r="P12" t="s">
        <v>118</v>
      </c>
      <c r="Q12" t="s">
        <v>112</v>
      </c>
      <c r="R12" t="s">
        <v>309</v>
      </c>
      <c r="T12" s="3">
        <v>8.1679999999999993</v>
      </c>
      <c r="U12" s="1">
        <v>473.19999999998299</v>
      </c>
      <c r="V12" s="3" t="s">
        <v>27</v>
      </c>
      <c r="W12" s="3" t="s">
        <v>27</v>
      </c>
      <c r="X12" t="s">
        <v>299</v>
      </c>
      <c r="Y12">
        <f t="shared" si="0"/>
        <v>278.44999999998299</v>
      </c>
    </row>
    <row r="13" spans="1:25" x14ac:dyDescent="0.2">
      <c r="A13" t="s">
        <v>119</v>
      </c>
      <c r="B13">
        <v>2005</v>
      </c>
      <c r="C13">
        <v>5</v>
      </c>
      <c r="D13" t="s">
        <v>122</v>
      </c>
      <c r="E13" t="s">
        <v>123</v>
      </c>
      <c r="F13" s="3">
        <v>7.9225000000000003</v>
      </c>
      <c r="G13" s="3" t="s">
        <v>27</v>
      </c>
      <c r="H13" s="3">
        <v>6817.7124999999996</v>
      </c>
      <c r="I13" t="s">
        <v>120</v>
      </c>
      <c r="J13" t="s">
        <v>121</v>
      </c>
      <c r="K13" t="s">
        <v>124</v>
      </c>
      <c r="L13">
        <v>164</v>
      </c>
      <c r="M13">
        <v>2.54</v>
      </c>
      <c r="N13" t="s">
        <v>70</v>
      </c>
      <c r="O13" t="s">
        <v>125</v>
      </c>
      <c r="P13" t="s">
        <v>126</v>
      </c>
      <c r="Q13" t="s">
        <v>119</v>
      </c>
      <c r="R13" t="s">
        <v>309</v>
      </c>
      <c r="T13" s="3">
        <v>8.4774999999999991</v>
      </c>
      <c r="U13" s="1">
        <v>4395</v>
      </c>
      <c r="V13" s="3" t="s">
        <v>27</v>
      </c>
      <c r="W13" s="3" t="s">
        <v>27</v>
      </c>
      <c r="X13" t="s">
        <v>17</v>
      </c>
      <c r="Y13">
        <f t="shared" si="0"/>
        <v>-2422.7124999999996</v>
      </c>
    </row>
    <row r="14" spans="1:25" x14ac:dyDescent="0.2">
      <c r="A14" t="s">
        <v>127</v>
      </c>
      <c r="B14">
        <v>2005</v>
      </c>
      <c r="C14">
        <v>3</v>
      </c>
      <c r="D14" t="s">
        <v>130</v>
      </c>
      <c r="E14" t="s">
        <v>131</v>
      </c>
      <c r="F14" s="3">
        <v>7.5380000000000003</v>
      </c>
      <c r="G14" s="3" t="s">
        <v>27</v>
      </c>
      <c r="H14" s="3">
        <v>588.00000000002206</v>
      </c>
      <c r="I14" t="s">
        <v>128</v>
      </c>
      <c r="J14" t="s">
        <v>129</v>
      </c>
      <c r="K14" t="s">
        <v>88</v>
      </c>
      <c r="L14">
        <v>605</v>
      </c>
      <c r="M14">
        <v>14.2</v>
      </c>
      <c r="N14" t="s">
        <v>132</v>
      </c>
      <c r="O14" t="s">
        <v>133</v>
      </c>
      <c r="P14" t="s">
        <v>134</v>
      </c>
      <c r="Q14" t="s">
        <v>127</v>
      </c>
      <c r="R14" t="s">
        <v>306</v>
      </c>
      <c r="T14" s="3">
        <v>8.1541666666666703</v>
      </c>
      <c r="U14" s="1">
        <v>974.33333333333303</v>
      </c>
      <c r="V14" s="3" t="s">
        <v>27</v>
      </c>
      <c r="W14" s="3" t="s">
        <v>27</v>
      </c>
      <c r="X14" t="s">
        <v>300</v>
      </c>
      <c r="Y14">
        <f t="shared" si="0"/>
        <v>386.33333333331097</v>
      </c>
    </row>
    <row r="15" spans="1:25" x14ac:dyDescent="0.2">
      <c r="A15" t="s">
        <v>135</v>
      </c>
      <c r="B15">
        <v>2004</v>
      </c>
      <c r="C15">
        <v>7</v>
      </c>
      <c r="D15" t="s">
        <v>138</v>
      </c>
      <c r="E15" t="s">
        <v>139</v>
      </c>
      <c r="F15" s="3">
        <v>6.8714285714285701</v>
      </c>
      <c r="G15" s="3" t="s">
        <v>27</v>
      </c>
      <c r="H15" s="3">
        <v>288</v>
      </c>
      <c r="I15" t="s">
        <v>136</v>
      </c>
      <c r="J15" t="s">
        <v>137</v>
      </c>
      <c r="K15" t="s">
        <v>140</v>
      </c>
      <c r="L15" t="s">
        <v>141</v>
      </c>
      <c r="M15" t="s">
        <v>142</v>
      </c>
      <c r="N15" t="s">
        <v>143</v>
      </c>
      <c r="O15" t="s">
        <v>144</v>
      </c>
      <c r="P15" t="s">
        <v>145</v>
      </c>
      <c r="Q15" t="s">
        <v>135</v>
      </c>
      <c r="R15" t="s">
        <v>305</v>
      </c>
      <c r="T15" s="3">
        <v>6.8628571428571403</v>
      </c>
      <c r="U15" s="1">
        <v>187.142857142802</v>
      </c>
      <c r="V15" s="3" t="s">
        <v>27</v>
      </c>
      <c r="W15" s="3" t="s">
        <v>27</v>
      </c>
      <c r="X15" t="s">
        <v>17</v>
      </c>
      <c r="Y15">
        <f t="shared" si="0"/>
        <v>-100.857142857198</v>
      </c>
    </row>
    <row r="16" spans="1:25" x14ac:dyDescent="0.2">
      <c r="A16" t="s">
        <v>146</v>
      </c>
      <c r="B16">
        <v>2004</v>
      </c>
      <c r="C16">
        <v>3</v>
      </c>
      <c r="D16" t="s">
        <v>149</v>
      </c>
      <c r="E16" t="s">
        <v>150</v>
      </c>
      <c r="F16" s="3">
        <v>7.11</v>
      </c>
      <c r="G16" s="3" t="s">
        <v>27</v>
      </c>
      <c r="H16" s="3">
        <v>289.25</v>
      </c>
      <c r="I16" t="s">
        <v>147</v>
      </c>
      <c r="J16" t="s">
        <v>148</v>
      </c>
      <c r="K16" t="s">
        <v>151</v>
      </c>
      <c r="L16" t="s">
        <v>152</v>
      </c>
      <c r="M16" t="s">
        <v>153</v>
      </c>
      <c r="N16" t="s">
        <v>154</v>
      </c>
      <c r="O16" t="s">
        <v>155</v>
      </c>
      <c r="P16" t="s">
        <v>156</v>
      </c>
      <c r="Q16" t="s">
        <v>146</v>
      </c>
      <c r="R16" t="s">
        <v>317</v>
      </c>
      <c r="T16" s="3">
        <v>7.2649999999999997</v>
      </c>
      <c r="U16" s="1">
        <v>337.49999999998602</v>
      </c>
      <c r="V16" s="3" t="s">
        <v>27</v>
      </c>
      <c r="W16" s="3" t="s">
        <v>27</v>
      </c>
      <c r="X16" t="s">
        <v>299</v>
      </c>
      <c r="Y16">
        <f t="shared" si="0"/>
        <v>48.249999999986017</v>
      </c>
    </row>
    <row r="17" spans="1:25" x14ac:dyDescent="0.2">
      <c r="A17" t="s">
        <v>157</v>
      </c>
      <c r="B17">
        <v>2007</v>
      </c>
      <c r="C17">
        <v>7</v>
      </c>
      <c r="D17" t="s">
        <v>160</v>
      </c>
      <c r="E17" t="s">
        <v>161</v>
      </c>
      <c r="F17" s="3">
        <v>7.4725000000000001</v>
      </c>
      <c r="G17" s="3" t="s">
        <v>27</v>
      </c>
      <c r="H17" s="3">
        <v>304.91666666667498</v>
      </c>
      <c r="I17" t="s">
        <v>158</v>
      </c>
      <c r="J17" t="s">
        <v>159</v>
      </c>
      <c r="K17" t="s">
        <v>140</v>
      </c>
      <c r="L17">
        <v>1389</v>
      </c>
      <c r="M17">
        <v>19.899999999999999</v>
      </c>
      <c r="N17" t="s">
        <v>162</v>
      </c>
      <c r="O17" t="s">
        <v>163</v>
      </c>
      <c r="P17" t="s">
        <v>164</v>
      </c>
      <c r="Q17" t="s">
        <v>157</v>
      </c>
      <c r="R17" t="s">
        <v>306</v>
      </c>
      <c r="T17" s="3">
        <v>7.8125</v>
      </c>
      <c r="U17" s="1">
        <v>272.250000000017</v>
      </c>
      <c r="V17" s="3" t="s">
        <v>27</v>
      </c>
      <c r="W17" s="3" t="s">
        <v>27</v>
      </c>
      <c r="X17" t="s">
        <v>17</v>
      </c>
      <c r="Y17">
        <f t="shared" si="0"/>
        <v>-32.666666666657989</v>
      </c>
    </row>
    <row r="18" spans="1:25" x14ac:dyDescent="0.2">
      <c r="A18" t="s">
        <v>165</v>
      </c>
      <c r="B18">
        <v>2004</v>
      </c>
      <c r="C18" t="s">
        <v>318</v>
      </c>
      <c r="D18" t="s">
        <v>168</v>
      </c>
      <c r="E18" t="s">
        <v>169</v>
      </c>
      <c r="F18" s="3">
        <v>6.73</v>
      </c>
      <c r="G18" s="3" t="s">
        <v>27</v>
      </c>
      <c r="H18" s="3">
        <v>191.97061447253799</v>
      </c>
      <c r="I18" t="s">
        <v>166</v>
      </c>
      <c r="J18" t="s">
        <v>167</v>
      </c>
      <c r="K18" t="s">
        <v>59</v>
      </c>
      <c r="L18" t="s">
        <v>170</v>
      </c>
      <c r="M18">
        <v>1.5</v>
      </c>
      <c r="N18" t="s">
        <v>171</v>
      </c>
      <c r="O18" t="s">
        <v>172</v>
      </c>
      <c r="P18" t="s">
        <v>173</v>
      </c>
      <c r="Q18" t="s">
        <v>165</v>
      </c>
      <c r="R18" t="s">
        <v>306</v>
      </c>
      <c r="T18" s="3">
        <v>6.7249999999999996</v>
      </c>
      <c r="U18" s="1">
        <v>198.25</v>
      </c>
      <c r="V18" s="3" t="s">
        <v>27</v>
      </c>
      <c r="W18" s="3" t="s">
        <v>27</v>
      </c>
      <c r="X18" t="s">
        <v>299</v>
      </c>
      <c r="Y18">
        <f t="shared" si="0"/>
        <v>6.2793855274620114</v>
      </c>
    </row>
    <row r="19" spans="1:25" x14ac:dyDescent="0.2">
      <c r="A19" t="s">
        <v>174</v>
      </c>
      <c r="B19">
        <v>2005</v>
      </c>
      <c r="C19" t="s">
        <v>319</v>
      </c>
      <c r="D19" t="s">
        <v>177</v>
      </c>
      <c r="E19" t="s">
        <v>178</v>
      </c>
      <c r="F19" s="3">
        <v>5.77</v>
      </c>
      <c r="G19" s="3" t="s">
        <v>323</v>
      </c>
      <c r="H19" s="3">
        <v>52.5000000000203</v>
      </c>
      <c r="I19" t="s">
        <v>175</v>
      </c>
      <c r="J19" t="s">
        <v>176</v>
      </c>
      <c r="K19" t="s">
        <v>140</v>
      </c>
      <c r="L19" t="s">
        <v>179</v>
      </c>
      <c r="M19" t="s">
        <v>180</v>
      </c>
      <c r="N19" t="s">
        <v>181</v>
      </c>
      <c r="O19" t="s">
        <v>182</v>
      </c>
      <c r="P19" t="s">
        <v>183</v>
      </c>
      <c r="Q19" t="s">
        <v>174</v>
      </c>
      <c r="R19" t="s">
        <v>305</v>
      </c>
      <c r="T19" s="3">
        <v>7.1675000000000004</v>
      </c>
      <c r="U19" s="1">
        <v>56.75</v>
      </c>
      <c r="V19" s="3" t="s">
        <v>27</v>
      </c>
      <c r="W19" t="s">
        <v>17</v>
      </c>
      <c r="X19" t="s">
        <v>299</v>
      </c>
      <c r="Y19">
        <f t="shared" si="0"/>
        <v>4.2499999999796998</v>
      </c>
    </row>
    <row r="20" spans="1:25" x14ac:dyDescent="0.2">
      <c r="A20" t="s">
        <v>184</v>
      </c>
      <c r="B20">
        <v>2004</v>
      </c>
      <c r="C20">
        <v>8</v>
      </c>
      <c r="D20" t="s">
        <v>187</v>
      </c>
      <c r="E20" t="s">
        <v>188</v>
      </c>
      <c r="F20" s="3">
        <v>8.0033333333333303</v>
      </c>
      <c r="G20" s="3" t="s">
        <v>27</v>
      </c>
      <c r="H20" s="3">
        <v>135.226808333333</v>
      </c>
      <c r="I20" t="s">
        <v>185</v>
      </c>
      <c r="J20" t="s">
        <v>186</v>
      </c>
      <c r="K20" t="s">
        <v>88</v>
      </c>
      <c r="L20">
        <v>530</v>
      </c>
      <c r="M20">
        <v>13.5</v>
      </c>
      <c r="N20" t="s">
        <v>189</v>
      </c>
      <c r="O20" t="s">
        <v>190</v>
      </c>
      <c r="P20" t="s">
        <v>191</v>
      </c>
      <c r="Q20" t="s">
        <v>184</v>
      </c>
      <c r="R20" t="s">
        <v>306</v>
      </c>
      <c r="T20" s="3">
        <v>7.60666666666667</v>
      </c>
      <c r="U20" s="1">
        <v>373.94333333333299</v>
      </c>
      <c r="V20" s="3" t="s">
        <v>27</v>
      </c>
      <c r="W20" s="3" t="s">
        <v>27</v>
      </c>
      <c r="X20" t="s">
        <v>299</v>
      </c>
      <c r="Y20">
        <f t="shared" si="0"/>
        <v>238.71652499999999</v>
      </c>
    </row>
    <row r="21" spans="1:25" x14ac:dyDescent="0.2">
      <c r="A21" t="s">
        <v>192</v>
      </c>
      <c r="B21">
        <v>2005</v>
      </c>
      <c r="C21">
        <v>7</v>
      </c>
      <c r="D21" t="s">
        <v>195</v>
      </c>
      <c r="E21" t="s">
        <v>196</v>
      </c>
      <c r="F21" s="3">
        <v>7.1368749999999999</v>
      </c>
      <c r="G21" s="3" t="s">
        <v>27</v>
      </c>
      <c r="H21" s="3">
        <v>154.605035416672</v>
      </c>
      <c r="I21" t="s">
        <v>193</v>
      </c>
      <c r="J21" t="s">
        <v>194</v>
      </c>
      <c r="K21" t="s">
        <v>151</v>
      </c>
      <c r="L21">
        <v>425</v>
      </c>
      <c r="M21" t="s">
        <v>197</v>
      </c>
      <c r="N21" t="s">
        <v>132</v>
      </c>
      <c r="O21" t="s">
        <v>198</v>
      </c>
      <c r="P21" t="s">
        <v>199</v>
      </c>
      <c r="Q21" t="s">
        <v>192</v>
      </c>
      <c r="R21" t="s">
        <v>306</v>
      </c>
      <c r="T21" s="3">
        <v>8.1433333333333309</v>
      </c>
      <c r="U21" s="1">
        <v>166.333333333333</v>
      </c>
      <c r="V21" s="3" t="s">
        <v>27</v>
      </c>
      <c r="W21" s="3" t="s">
        <v>27</v>
      </c>
      <c r="X21" t="s">
        <v>299</v>
      </c>
      <c r="Y21">
        <f t="shared" si="0"/>
        <v>11.728297916661006</v>
      </c>
    </row>
    <row r="22" spans="1:25" x14ac:dyDescent="0.2">
      <c r="A22" t="s">
        <v>200</v>
      </c>
      <c r="B22">
        <v>2005</v>
      </c>
      <c r="C22">
        <v>4</v>
      </c>
      <c r="D22" t="s">
        <v>203</v>
      </c>
      <c r="E22" t="s">
        <v>204</v>
      </c>
      <c r="F22" s="3">
        <v>7.56</v>
      </c>
      <c r="G22" s="3" t="s">
        <v>27</v>
      </c>
      <c r="H22" s="3">
        <v>910</v>
      </c>
      <c r="I22" t="s">
        <v>201</v>
      </c>
      <c r="J22" t="s">
        <v>202</v>
      </c>
      <c r="K22" t="s">
        <v>124</v>
      </c>
      <c r="L22">
        <v>117</v>
      </c>
      <c r="M22">
        <v>7.6</v>
      </c>
      <c r="N22" t="s">
        <v>70</v>
      </c>
      <c r="O22" t="s">
        <v>205</v>
      </c>
      <c r="P22" t="s">
        <v>206</v>
      </c>
      <c r="Q22" t="s">
        <v>200</v>
      </c>
      <c r="R22" t="s">
        <v>309</v>
      </c>
      <c r="T22" s="3">
        <v>8.0225000000000009</v>
      </c>
      <c r="U22" s="1">
        <v>1263.25</v>
      </c>
      <c r="V22" s="3" t="s">
        <v>27</v>
      </c>
      <c r="W22" s="3" t="s">
        <v>27</v>
      </c>
      <c r="X22" t="s">
        <v>299</v>
      </c>
      <c r="Y22">
        <f t="shared" si="0"/>
        <v>353.25</v>
      </c>
    </row>
    <row r="23" spans="1:25" x14ac:dyDescent="0.2">
      <c r="A23" t="s">
        <v>207</v>
      </c>
      <c r="B23">
        <v>2005</v>
      </c>
      <c r="C23">
        <v>9</v>
      </c>
      <c r="D23" t="s">
        <v>210</v>
      </c>
      <c r="E23" t="s">
        <v>211</v>
      </c>
      <c r="F23" s="3">
        <v>7.0625</v>
      </c>
      <c r="G23" s="3" t="s">
        <v>27</v>
      </c>
      <c r="H23" s="3">
        <v>162.25</v>
      </c>
      <c r="I23" t="s">
        <v>208</v>
      </c>
      <c r="J23" t="s">
        <v>209</v>
      </c>
      <c r="K23" t="s">
        <v>140</v>
      </c>
      <c r="L23">
        <v>825</v>
      </c>
      <c r="M23">
        <v>9.3000000000000007</v>
      </c>
      <c r="N23" t="s">
        <v>212</v>
      </c>
      <c r="O23" t="s">
        <v>213</v>
      </c>
      <c r="P23" t="s">
        <v>214</v>
      </c>
      <c r="Q23" t="s">
        <v>207</v>
      </c>
      <c r="R23" t="s">
        <v>305</v>
      </c>
      <c r="T23" s="3">
        <v>7.4850000000000003</v>
      </c>
      <c r="U23" s="1">
        <v>433.76966666666698</v>
      </c>
      <c r="V23" s="3" t="s">
        <v>27</v>
      </c>
      <c r="W23" s="3" t="s">
        <v>27</v>
      </c>
      <c r="X23" t="s">
        <v>299</v>
      </c>
      <c r="Y23">
        <f t="shared" si="0"/>
        <v>271.51966666666698</v>
      </c>
    </row>
    <row r="24" spans="1:25" x14ac:dyDescent="0.2">
      <c r="A24" t="s">
        <v>215</v>
      </c>
      <c r="B24">
        <v>2005</v>
      </c>
      <c r="C24">
        <v>8</v>
      </c>
      <c r="D24" t="s">
        <v>218</v>
      </c>
      <c r="E24" t="s">
        <v>219</v>
      </c>
      <c r="F24" s="3">
        <v>6.9725000000000001</v>
      </c>
      <c r="G24" s="3" t="s">
        <v>27</v>
      </c>
      <c r="H24" s="3">
        <v>348</v>
      </c>
      <c r="I24" t="s">
        <v>216</v>
      </c>
      <c r="J24" t="s">
        <v>217</v>
      </c>
      <c r="K24" t="s">
        <v>32</v>
      </c>
      <c r="L24">
        <v>365</v>
      </c>
      <c r="M24">
        <v>7.2</v>
      </c>
      <c r="N24" t="s">
        <v>70</v>
      </c>
      <c r="O24" t="s">
        <v>220</v>
      </c>
      <c r="P24" t="s">
        <v>221</v>
      </c>
      <c r="Q24" t="s">
        <v>215</v>
      </c>
      <c r="R24" t="s">
        <v>309</v>
      </c>
      <c r="T24" s="3">
        <v>7.3856250000000001</v>
      </c>
      <c r="U24" s="1">
        <v>7.3856250000000001</v>
      </c>
      <c r="V24" s="3" t="s">
        <v>27</v>
      </c>
      <c r="W24" s="3" t="s">
        <v>27</v>
      </c>
      <c r="X24" t="s">
        <v>17</v>
      </c>
      <c r="Y24">
        <f t="shared" si="0"/>
        <v>-340.614375</v>
      </c>
    </row>
    <row r="25" spans="1:25" x14ac:dyDescent="0.2">
      <c r="A25" t="s">
        <v>222</v>
      </c>
      <c r="B25">
        <v>2004</v>
      </c>
      <c r="C25">
        <v>10</v>
      </c>
      <c r="D25" t="s">
        <v>225</v>
      </c>
      <c r="E25" t="s">
        <v>226</v>
      </c>
      <c r="F25" s="3">
        <v>7.7460000000000004</v>
      </c>
      <c r="G25" s="3" t="s">
        <v>27</v>
      </c>
      <c r="H25" s="3">
        <v>606.4</v>
      </c>
      <c r="I25" t="s">
        <v>223</v>
      </c>
      <c r="J25" t="s">
        <v>224</v>
      </c>
      <c r="K25" t="s">
        <v>32</v>
      </c>
      <c r="L25">
        <v>350</v>
      </c>
      <c r="M25">
        <v>0.2</v>
      </c>
      <c r="N25" t="s">
        <v>227</v>
      </c>
      <c r="O25" t="s">
        <v>228</v>
      </c>
      <c r="P25" t="s">
        <v>229</v>
      </c>
      <c r="Q25" t="s">
        <v>222</v>
      </c>
      <c r="R25" t="s">
        <v>317</v>
      </c>
      <c r="T25" s="3">
        <v>7.1183333333333296</v>
      </c>
      <c r="U25" s="1">
        <v>71.816666666666706</v>
      </c>
      <c r="V25" s="3" t="s">
        <v>27</v>
      </c>
      <c r="W25" s="3" t="s">
        <v>27</v>
      </c>
      <c r="X25" t="s">
        <v>17</v>
      </c>
      <c r="Y25">
        <f t="shared" si="0"/>
        <v>-534.58333333333326</v>
      </c>
    </row>
    <row r="26" spans="1:25" x14ac:dyDescent="0.2">
      <c r="A26" t="s">
        <v>230</v>
      </c>
      <c r="B26">
        <v>2004</v>
      </c>
      <c r="C26">
        <v>12</v>
      </c>
      <c r="D26" t="s">
        <v>233</v>
      </c>
      <c r="E26" t="s">
        <v>234</v>
      </c>
      <c r="F26" s="3">
        <v>6.07</v>
      </c>
      <c r="G26" s="3" t="s">
        <v>323</v>
      </c>
      <c r="H26" s="3">
        <v>313.33333333331399</v>
      </c>
      <c r="I26" t="s">
        <v>231</v>
      </c>
      <c r="J26" t="s">
        <v>232</v>
      </c>
      <c r="K26" t="s">
        <v>140</v>
      </c>
      <c r="L26" t="s">
        <v>235</v>
      </c>
      <c r="M26">
        <v>16.5</v>
      </c>
      <c r="N26" t="s">
        <v>51</v>
      </c>
      <c r="O26" t="s">
        <v>236</v>
      </c>
      <c r="P26" t="s">
        <v>237</v>
      </c>
      <c r="Q26" t="s">
        <v>230</v>
      </c>
      <c r="R26" t="s">
        <v>306</v>
      </c>
      <c r="T26" s="3">
        <v>7.98</v>
      </c>
      <c r="U26" s="1">
        <v>55.186642514075402</v>
      </c>
      <c r="V26" s="3" t="s">
        <v>27</v>
      </c>
      <c r="W26" t="s">
        <v>17</v>
      </c>
      <c r="X26" t="s">
        <v>17</v>
      </c>
      <c r="Y26">
        <f t="shared" si="0"/>
        <v>-258.14669081923859</v>
      </c>
    </row>
    <row r="27" spans="1:25" x14ac:dyDescent="0.2">
      <c r="A27" t="s">
        <v>238</v>
      </c>
      <c r="B27">
        <v>2004</v>
      </c>
      <c r="C27">
        <v>9</v>
      </c>
      <c r="D27" t="s">
        <v>242</v>
      </c>
      <c r="E27" t="s">
        <v>243</v>
      </c>
      <c r="F27" s="3">
        <v>6.98</v>
      </c>
      <c r="G27" s="3" t="s">
        <v>27</v>
      </c>
      <c r="H27" s="3">
        <v>179.59700000000001</v>
      </c>
      <c r="I27" t="s">
        <v>240</v>
      </c>
      <c r="J27" t="s">
        <v>241</v>
      </c>
      <c r="K27" t="s">
        <v>59</v>
      </c>
      <c r="L27">
        <v>600</v>
      </c>
      <c r="M27" t="s">
        <v>244</v>
      </c>
      <c r="N27" t="s">
        <v>245</v>
      </c>
      <c r="O27" t="s">
        <v>246</v>
      </c>
      <c r="P27" t="s">
        <v>247</v>
      </c>
      <c r="Q27" t="s">
        <v>238</v>
      </c>
      <c r="R27" t="s">
        <v>313</v>
      </c>
      <c r="T27" s="3">
        <v>6.23</v>
      </c>
      <c r="U27" s="1">
        <v>166.3528</v>
      </c>
      <c r="V27" s="3" t="s">
        <v>323</v>
      </c>
      <c r="W27" t="s">
        <v>239</v>
      </c>
      <c r="X27" t="s">
        <v>17</v>
      </c>
      <c r="Y27">
        <f t="shared" si="0"/>
        <v>-13.244200000000006</v>
      </c>
    </row>
    <row r="28" spans="1:25" x14ac:dyDescent="0.2">
      <c r="A28" t="s">
        <v>248</v>
      </c>
      <c r="B28">
        <v>2005</v>
      </c>
      <c r="C28">
        <v>9</v>
      </c>
      <c r="D28" t="s">
        <v>251</v>
      </c>
      <c r="E28" t="s">
        <v>252</v>
      </c>
      <c r="F28" s="3">
        <v>7.2</v>
      </c>
      <c r="G28" s="3" t="s">
        <v>27</v>
      </c>
      <c r="H28" s="3">
        <v>286</v>
      </c>
      <c r="I28" t="s">
        <v>249</v>
      </c>
      <c r="J28" t="s">
        <v>250</v>
      </c>
      <c r="K28" t="s">
        <v>124</v>
      </c>
      <c r="L28">
        <v>168</v>
      </c>
      <c r="M28">
        <v>9.6</v>
      </c>
      <c r="N28" t="s">
        <v>70</v>
      </c>
      <c r="O28" t="s">
        <v>253</v>
      </c>
      <c r="P28" t="s">
        <v>254</v>
      </c>
      <c r="Q28" t="s">
        <v>248</v>
      </c>
      <c r="R28" t="s">
        <v>309</v>
      </c>
      <c r="T28" s="3">
        <v>8.3800000000000008</v>
      </c>
      <c r="U28" s="1">
        <v>174.21046999999999</v>
      </c>
      <c r="V28" s="3" t="s">
        <v>27</v>
      </c>
      <c r="W28" s="3" t="s">
        <v>27</v>
      </c>
      <c r="X28" t="s">
        <v>17</v>
      </c>
      <c r="Y28">
        <f t="shared" si="0"/>
        <v>-111.78953000000001</v>
      </c>
    </row>
    <row r="29" spans="1:25" x14ac:dyDescent="0.2">
      <c r="A29" t="s">
        <v>255</v>
      </c>
      <c r="B29">
        <v>2004</v>
      </c>
      <c r="C29">
        <v>10</v>
      </c>
      <c r="D29" t="s">
        <v>258</v>
      </c>
      <c r="E29" t="s">
        <v>259</v>
      </c>
      <c r="F29" s="3">
        <v>7.83</v>
      </c>
      <c r="G29" s="3" t="s">
        <v>27</v>
      </c>
      <c r="H29" s="3">
        <v>518</v>
      </c>
      <c r="I29" t="s">
        <v>256</v>
      </c>
      <c r="J29" t="s">
        <v>257</v>
      </c>
      <c r="K29" t="s">
        <v>59</v>
      </c>
      <c r="L29" t="s">
        <v>260</v>
      </c>
      <c r="M29">
        <v>7.9</v>
      </c>
      <c r="N29" t="s">
        <v>261</v>
      </c>
      <c r="O29" t="s">
        <v>262</v>
      </c>
      <c r="P29" t="s">
        <v>263</v>
      </c>
      <c r="Q29" t="s">
        <v>255</v>
      </c>
      <c r="R29" t="s">
        <v>306</v>
      </c>
      <c r="T29" s="3">
        <v>8.1300000000000008</v>
      </c>
      <c r="U29" s="1">
        <v>318</v>
      </c>
      <c r="V29" s="3" t="s">
        <v>27</v>
      </c>
      <c r="W29" s="3" t="s">
        <v>27</v>
      </c>
      <c r="X29" t="s">
        <v>17</v>
      </c>
      <c r="Y29">
        <f t="shared" si="0"/>
        <v>-200</v>
      </c>
    </row>
    <row r="30" spans="1:25" x14ac:dyDescent="0.2">
      <c r="A30" t="s">
        <v>264</v>
      </c>
      <c r="B30">
        <v>2004</v>
      </c>
      <c r="C30">
        <v>5</v>
      </c>
      <c r="D30" t="s">
        <v>267</v>
      </c>
      <c r="E30" t="s">
        <v>268</v>
      </c>
      <c r="F30" s="3">
        <v>6.7</v>
      </c>
      <c r="G30" s="3" t="s">
        <v>27</v>
      </c>
      <c r="H30" s="3">
        <v>102</v>
      </c>
      <c r="I30" t="s">
        <v>265</v>
      </c>
      <c r="J30" t="s">
        <v>266</v>
      </c>
      <c r="K30" t="s">
        <v>78</v>
      </c>
      <c r="L30" t="s">
        <v>269</v>
      </c>
      <c r="M30">
        <v>16.5</v>
      </c>
      <c r="N30" t="s">
        <v>51</v>
      </c>
      <c r="O30" t="s">
        <v>270</v>
      </c>
      <c r="P30" t="s">
        <v>271</v>
      </c>
      <c r="Q30" t="s">
        <v>264</v>
      </c>
      <c r="R30" t="s">
        <v>306</v>
      </c>
      <c r="T30" s="3">
        <v>6.27</v>
      </c>
      <c r="U30" s="1">
        <v>50</v>
      </c>
      <c r="V30" s="3" t="s">
        <v>323</v>
      </c>
      <c r="W30" t="s">
        <v>239</v>
      </c>
      <c r="X30" t="s">
        <v>17</v>
      </c>
      <c r="Y30">
        <f t="shared" si="0"/>
        <v>-52</v>
      </c>
    </row>
    <row r="31" spans="1:25" x14ac:dyDescent="0.2">
      <c r="A31" t="s">
        <v>272</v>
      </c>
      <c r="B31">
        <v>2005</v>
      </c>
      <c r="C31">
        <v>4</v>
      </c>
      <c r="D31" t="s">
        <v>275</v>
      </c>
      <c r="E31" t="s">
        <v>276</v>
      </c>
      <c r="F31" s="3">
        <v>7.51</v>
      </c>
      <c r="G31" s="3" t="s">
        <v>27</v>
      </c>
      <c r="H31" s="3">
        <v>1999.14</v>
      </c>
      <c r="I31" t="s">
        <v>273</v>
      </c>
      <c r="J31" t="s">
        <v>274</v>
      </c>
      <c r="K31" t="s">
        <v>88</v>
      </c>
      <c r="L31">
        <v>582</v>
      </c>
      <c r="M31">
        <v>13.1</v>
      </c>
      <c r="N31" t="s">
        <v>132</v>
      </c>
      <c r="O31" t="s">
        <v>277</v>
      </c>
      <c r="P31" t="s">
        <v>278</v>
      </c>
      <c r="Q31" t="s">
        <v>272</v>
      </c>
      <c r="R31" t="s">
        <v>306</v>
      </c>
      <c r="T31" s="3">
        <v>7.7</v>
      </c>
      <c r="U31" s="1">
        <v>2278.4</v>
      </c>
      <c r="V31" s="3" t="s">
        <v>27</v>
      </c>
      <c r="W31" s="3" t="s">
        <v>27</v>
      </c>
      <c r="X31" t="s">
        <v>300</v>
      </c>
      <c r="Y31">
        <f t="shared" si="0"/>
        <v>279.26</v>
      </c>
    </row>
    <row r="32" spans="1:25" x14ac:dyDescent="0.2">
      <c r="A32" t="s">
        <v>279</v>
      </c>
      <c r="B32">
        <v>2004</v>
      </c>
      <c r="C32">
        <v>4</v>
      </c>
      <c r="D32" t="s">
        <v>282</v>
      </c>
      <c r="E32" t="s">
        <v>283</v>
      </c>
      <c r="F32" s="3">
        <v>8.14</v>
      </c>
      <c r="G32" s="3" t="s">
        <v>27</v>
      </c>
      <c r="H32" s="3">
        <v>398.38799999999998</v>
      </c>
      <c r="I32" t="s">
        <v>280</v>
      </c>
      <c r="J32" t="s">
        <v>281</v>
      </c>
      <c r="K32" t="s">
        <v>140</v>
      </c>
      <c r="L32">
        <v>826</v>
      </c>
      <c r="M32">
        <v>16.7</v>
      </c>
      <c r="N32" t="s">
        <v>284</v>
      </c>
      <c r="O32" t="s">
        <v>285</v>
      </c>
      <c r="P32" t="s">
        <v>286</v>
      </c>
      <c r="Q32" t="s">
        <v>279</v>
      </c>
      <c r="R32" t="s">
        <v>306</v>
      </c>
      <c r="T32" s="3">
        <v>7.43</v>
      </c>
      <c r="U32" s="1">
        <v>183.99999999999801</v>
      </c>
      <c r="V32" s="3" t="s">
        <v>27</v>
      </c>
      <c r="W32" s="3" t="s">
        <v>27</v>
      </c>
      <c r="X32" t="s">
        <v>17</v>
      </c>
      <c r="Y32">
        <f t="shared" si="0"/>
        <v>-214.38800000000197</v>
      </c>
    </row>
    <row r="33" spans="1:25" x14ac:dyDescent="0.2">
      <c r="A33" t="s">
        <v>287</v>
      </c>
      <c r="B33">
        <v>2006</v>
      </c>
      <c r="C33">
        <v>5</v>
      </c>
      <c r="D33" t="s">
        <v>290</v>
      </c>
      <c r="E33" t="s">
        <v>291</v>
      </c>
      <c r="F33" s="3">
        <v>6.79</v>
      </c>
      <c r="G33" s="3" t="s">
        <v>27</v>
      </c>
      <c r="H33" s="3">
        <v>24.000000000015099</v>
      </c>
      <c r="I33" t="s">
        <v>288</v>
      </c>
      <c r="J33" t="s">
        <v>289</v>
      </c>
      <c r="K33" t="s">
        <v>140</v>
      </c>
      <c r="L33" t="s">
        <v>292</v>
      </c>
      <c r="M33">
        <v>18.399999999999999</v>
      </c>
      <c r="N33" t="s">
        <v>51</v>
      </c>
      <c r="O33" t="s">
        <v>293</v>
      </c>
      <c r="P33" t="s">
        <v>294</v>
      </c>
      <c r="Q33" t="s">
        <v>287</v>
      </c>
      <c r="R33" t="s">
        <v>306</v>
      </c>
      <c r="T33" s="3">
        <v>6.18</v>
      </c>
      <c r="U33" s="1">
        <v>41.499999999992099</v>
      </c>
      <c r="V33" s="3" t="s">
        <v>323</v>
      </c>
      <c r="W33" t="s">
        <v>239</v>
      </c>
      <c r="X33" t="s">
        <v>299</v>
      </c>
      <c r="Y33">
        <f t="shared" si="0"/>
        <v>17.499999999977</v>
      </c>
    </row>
  </sheetData>
  <phoneticPr fontId="9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地下水-ph-变化</vt:lpstr>
      <vt:lpstr>地下水-TDS-总溶解性固体-变化</vt:lpstr>
      <vt:lpstr>地下水-变化总数据</vt:lpstr>
      <vt:lpstr>post-地下水-ph</vt:lpstr>
      <vt:lpstr>pre-地下水-ph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None None</dc:creator>
  <cp:lastModifiedBy>shuwang-lab</cp:lastModifiedBy>
  <dcterms:created xsi:type="dcterms:W3CDTF">2015-06-05T18:17:00Z</dcterms:created>
  <dcterms:modified xsi:type="dcterms:W3CDTF">2020-11-12T00:41:21Z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2052-11.1.0.10116</vt:lpwstr>
  </property>
</Properties>
</file>