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shuxi/Desktop/"/>
    </mc:Choice>
  </mc:AlternateContent>
  <xr:revisionPtr revIDLastSave="0" documentId="8_{AA6F22CA-1DF0-2D45-967F-C0F1CA53F262}" xr6:coauthVersionLast="47" xr6:coauthVersionMax="47" xr10:uidLastSave="{00000000-0000-0000-0000-000000000000}"/>
  <bookViews>
    <workbookView xWindow="0" yWindow="760" windowWidth="30240" windowHeight="17520" activeTab="5" xr2:uid="{0AF8486D-DF5D-4B73-8EBD-496F9955BC4D}"/>
  </bookViews>
  <sheets>
    <sheet name="05 CNMG D @ CNMO 100424" sheetId="1" r:id="rId1"/>
    <sheet name="Report 9 Data" sheetId="2" r:id="rId2"/>
    <sheet name="Pivot Table for Report 9" sheetId="4" r:id="rId3"/>
    <sheet name="HeatMap - Report 9" sheetId="10" r:id="rId4"/>
    <sheet name="Report 10 Data" sheetId="6" r:id="rId5"/>
    <sheet name="Report 10 Pivot Table" sheetId="9" r:id="rId6"/>
  </sheets>
  <definedNames>
    <definedName name="_xlnm._FilterDatabase" localSheetId="0" hidden="1">'05 CNMG D @ CNMO 100424'!$A$1:$AG$68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0" l="1" a="1"/>
  <c r="C2" i="10" s="1"/>
  <c r="D2" i="10" a="1"/>
  <c r="D2" i="10" s="1"/>
  <c r="E2" i="10" a="1"/>
  <c r="E2" i="10" s="1"/>
  <c r="F2" i="10" a="1"/>
  <c r="F2" i="10" s="1"/>
  <c r="G2" i="10" a="1"/>
  <c r="G2" i="10" s="1"/>
  <c r="H2" i="10" a="1"/>
  <c r="H2" i="10" s="1"/>
  <c r="I2" i="10" a="1"/>
  <c r="I2" i="10" s="1"/>
  <c r="J2" i="10" a="1"/>
  <c r="J2" i="10" s="1"/>
  <c r="K2" i="10" a="1"/>
  <c r="K2" i="10" s="1"/>
  <c r="L2" i="10" a="1"/>
  <c r="L2" i="10" s="1"/>
  <c r="M2" i="10" a="1"/>
  <c r="M2" i="10" s="1"/>
  <c r="N2" i="10" a="1"/>
  <c r="N2" i="10" s="1"/>
  <c r="O2" i="10" a="1"/>
  <c r="O2" i="10" s="1"/>
  <c r="P2" i="10" a="1"/>
  <c r="P2" i="10" s="1"/>
  <c r="Q2" i="10" a="1"/>
  <c r="Q2" i="10" s="1"/>
  <c r="C3" i="10" a="1"/>
  <c r="C3" i="10" s="1"/>
  <c r="D3" i="10" a="1"/>
  <c r="D3" i="10" s="1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C4" i="10" a="1"/>
  <c r="C4" i="10" s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C6" i="10" a="1"/>
  <c r="C6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C7" i="10" a="1"/>
  <c r="C7" i="10" s="1"/>
  <c r="D7" i="10" a="1"/>
  <c r="D7" i="10" s="1"/>
  <c r="E7" i="10" a="1"/>
  <c r="E7" i="10" s="1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C8" i="10" a="1"/>
  <c r="C8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C9" i="10" a="1"/>
  <c r="C9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C10" i="10" a="1"/>
  <c r="C10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Q28" i="10" a="1"/>
  <c r="Q28" i="10" s="1"/>
  <c r="P28" i="10" a="1"/>
  <c r="P28" i="10" s="1"/>
  <c r="O28" i="10" a="1"/>
  <c r="O28" i="10" s="1"/>
  <c r="N28" i="10" a="1"/>
  <c r="N28" i="10" s="1"/>
  <c r="M28" i="10" a="1"/>
  <c r="M28" i="10" s="1"/>
  <c r="L28" i="10" a="1"/>
  <c r="L28" i="10" s="1"/>
  <c r="K28" i="10" a="1"/>
  <c r="K28" i="10" s="1"/>
  <c r="J28" i="10" a="1"/>
  <c r="J28" i="10" s="1"/>
  <c r="I28" i="10" a="1"/>
  <c r="I28" i="10" s="1"/>
  <c r="H28" i="10" a="1"/>
  <c r="H28" i="10" s="1"/>
  <c r="G28" i="10" a="1"/>
  <c r="G28" i="10" s="1"/>
  <c r="F28" i="10" a="1"/>
  <c r="F28" i="10" s="1"/>
  <c r="E28" i="10" a="1"/>
  <c r="E28" i="10" s="1"/>
  <c r="D28" i="10" a="1"/>
  <c r="D28" i="10" s="1"/>
  <c r="C28" i="10" a="1"/>
  <c r="C28" i="10" s="1"/>
  <c r="Q27" i="10" a="1"/>
  <c r="Q27" i="10" s="1"/>
  <c r="P27" i="10" a="1"/>
  <c r="P27" i="10" s="1"/>
  <c r="O27" i="10" a="1"/>
  <c r="O27" i="10" s="1"/>
  <c r="N27" i="10" a="1"/>
  <c r="N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 a="1"/>
  <c r="H27" i="10" s="1"/>
  <c r="G27" i="10" a="1"/>
  <c r="G27" i="10" s="1"/>
  <c r="F27" i="10" a="1"/>
  <c r="F27" i="10" s="1"/>
  <c r="E27" i="10" a="1"/>
  <c r="E27" i="10" s="1"/>
  <c r="D27" i="10" a="1"/>
  <c r="D27" i="10" s="1"/>
  <c r="C27" i="10" a="1"/>
  <c r="C27" i="10" s="1"/>
  <c r="Q26" i="10" a="1"/>
  <c r="Q26" i="10" s="1"/>
  <c r="P26" i="10" a="1"/>
  <c r="P26" i="10" s="1"/>
  <c r="O26" i="10" a="1"/>
  <c r="O26" i="10" s="1"/>
  <c r="N26" i="10" a="1"/>
  <c r="N26" i="10" s="1"/>
  <c r="M26" i="10" a="1"/>
  <c r="M26" i="10" s="1"/>
  <c r="L26" i="10" a="1"/>
  <c r="L26" i="10" s="1"/>
  <c r="K26" i="10" a="1"/>
  <c r="K26" i="10" s="1"/>
  <c r="J26" i="10" a="1"/>
  <c r="J26" i="10" s="1"/>
  <c r="I26" i="10" a="1"/>
  <c r="I26" i="10" s="1"/>
  <c r="H26" i="10" a="1"/>
  <c r="H26" i="10" s="1"/>
  <c r="G26" i="10" a="1"/>
  <c r="G26" i="10" s="1"/>
  <c r="F26" i="10" a="1"/>
  <c r="F26" i="10" s="1"/>
  <c r="E26" i="10" a="1"/>
  <c r="E26" i="10" s="1"/>
  <c r="D26" i="10" a="1"/>
  <c r="D26" i="10" s="1"/>
  <c r="C26" i="10" a="1"/>
  <c r="C26" i="10" s="1"/>
  <c r="Q25" i="10" a="1"/>
  <c r="Q25" i="10" s="1"/>
  <c r="P25" i="10" a="1"/>
  <c r="P25" i="10" s="1"/>
  <c r="O25" i="10" a="1"/>
  <c r="O25" i="10" s="1"/>
  <c r="N25" i="10" a="1"/>
  <c r="N25" i="10" s="1"/>
  <c r="M25" i="10" a="1"/>
  <c r="M25" i="10" s="1"/>
  <c r="L25" i="10" a="1"/>
  <c r="L25" i="10" s="1"/>
  <c r="K25" i="10" a="1"/>
  <c r="K25" i="10" s="1"/>
  <c r="J25" i="10" a="1"/>
  <c r="J25" i="10" s="1"/>
  <c r="I25" i="10" a="1"/>
  <c r="I25" i="10" s="1"/>
  <c r="H25" i="10" a="1"/>
  <c r="H25" i="10" s="1"/>
  <c r="G25" i="10" a="1"/>
  <c r="G25" i="10" s="1"/>
  <c r="F25" i="10" a="1"/>
  <c r="F25" i="10" s="1"/>
  <c r="E25" i="10" a="1"/>
  <c r="E25" i="10" s="1"/>
  <c r="D25" i="10" a="1"/>
  <c r="D25" i="10" s="1"/>
  <c r="C25" i="10" a="1"/>
  <c r="C25" i="10" s="1"/>
  <c r="Q24" i="10" a="1"/>
  <c r="Q24" i="10" s="1"/>
  <c r="P24" i="10" a="1"/>
  <c r="P24" i="10" s="1"/>
  <c r="O24" i="10" a="1"/>
  <c r="O24" i="10" s="1"/>
  <c r="N24" i="10" a="1"/>
  <c r="N24" i="10" s="1"/>
  <c r="M24" i="10" a="1"/>
  <c r="M24" i="10" s="1"/>
  <c r="L24" i="10" a="1"/>
  <c r="L24" i="10" s="1"/>
  <c r="K24" i="10" a="1"/>
  <c r="K24" i="10" s="1"/>
  <c r="J24" i="10" a="1"/>
  <c r="J24" i="10" s="1"/>
  <c r="I24" i="10" a="1"/>
  <c r="I24" i="10" s="1"/>
  <c r="H24" i="10" a="1"/>
  <c r="H24" i="10" s="1"/>
  <c r="G24" i="10" a="1"/>
  <c r="G24" i="10" s="1"/>
  <c r="F24" i="10" a="1"/>
  <c r="F24" i="10" s="1"/>
  <c r="E24" i="10" a="1"/>
  <c r="E24" i="10" s="1"/>
  <c r="D24" i="10" a="1"/>
  <c r="D24" i="10" s="1"/>
  <c r="C24" i="10" a="1"/>
  <c r="C24" i="10" s="1"/>
  <c r="Q23" i="10" a="1"/>
  <c r="Q23" i="10" s="1"/>
  <c r="P23" i="10" a="1"/>
  <c r="P23" i="10" s="1"/>
  <c r="O23" i="10" a="1"/>
  <c r="O23" i="10" s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 a="1"/>
  <c r="H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Q22" i="10" a="1"/>
  <c r="Q22" i="10" s="1"/>
  <c r="P22" i="10" a="1"/>
  <c r="P22" i="10" s="1"/>
  <c r="O22" i="10" a="1"/>
  <c r="O22" i="10" s="1"/>
  <c r="N22" i="10" a="1"/>
  <c r="N22" i="10" s="1"/>
  <c r="M22" i="10" a="1"/>
  <c r="M22" i="10" s="1"/>
  <c r="L22" i="10" a="1"/>
  <c r="L22" i="10" s="1"/>
  <c r="K22" i="10" a="1"/>
  <c r="K22" i="10" s="1"/>
  <c r="J22" i="10" a="1"/>
  <c r="J22" i="10" s="1"/>
  <c r="I22" i="10" a="1"/>
  <c r="I22" i="10" s="1"/>
  <c r="H22" i="10" a="1"/>
  <c r="H22" i="10" s="1"/>
  <c r="G22" i="10" a="1"/>
  <c r="G22" i="10" s="1"/>
  <c r="F22" i="10" a="1"/>
  <c r="F22" i="10" s="1"/>
  <c r="E22" i="10" a="1"/>
  <c r="E22" i="10" s="1"/>
  <c r="D22" i="10" a="1"/>
  <c r="D22" i="10" s="1"/>
  <c r="C22" i="10" a="1"/>
  <c r="C22" i="10" s="1"/>
  <c r="Q21" i="10" a="1"/>
  <c r="Q21" i="10" s="1"/>
  <c r="P21" i="10" a="1"/>
  <c r="P21" i="10" s="1"/>
  <c r="O21" i="10" a="1"/>
  <c r="O21" i="10" s="1"/>
  <c r="N21" i="10" a="1"/>
  <c r="N21" i="10" s="1"/>
  <c r="M21" i="10" a="1"/>
  <c r="M21" i="10" s="1"/>
  <c r="L21" i="10" a="1"/>
  <c r="L21" i="10" s="1"/>
  <c r="K21" i="10" a="1"/>
  <c r="K21" i="10" s="1"/>
  <c r="J21" i="10" a="1"/>
  <c r="J21" i="10" s="1"/>
  <c r="I21" i="10" a="1"/>
  <c r="I21" i="10" s="1"/>
  <c r="H21" i="10" a="1"/>
  <c r="H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Q20" i="10" a="1"/>
  <c r="Q20" i="10" s="1"/>
  <c r="P20" i="10" a="1"/>
  <c r="P20" i="10" s="1"/>
  <c r="O20" i="10" a="1"/>
  <c r="O20" i="10" s="1"/>
  <c r="N20" i="10" a="1"/>
  <c r="N20" i="10" s="1"/>
  <c r="M20" i="10" a="1"/>
  <c r="M20" i="10" s="1"/>
  <c r="L20" i="10" a="1"/>
  <c r="L20" i="10" s="1"/>
  <c r="K20" i="10" a="1"/>
  <c r="K20" i="10" s="1"/>
  <c r="J20" i="10" a="1"/>
  <c r="J20" i="10" s="1"/>
  <c r="I20" i="10" a="1"/>
  <c r="I20" i="10" s="1"/>
  <c r="H20" i="10" a="1"/>
  <c r="H20" i="10" s="1"/>
  <c r="G20" i="10" a="1"/>
  <c r="G20" i="10" s="1"/>
  <c r="F20" i="10" a="1"/>
  <c r="F20" i="10" s="1"/>
  <c r="E20" i="10" a="1"/>
  <c r="E20" i="10" s="1"/>
  <c r="D20" i="10" a="1"/>
  <c r="D20" i="10" s="1"/>
  <c r="C20" i="10" a="1"/>
  <c r="C20" i="10" s="1"/>
  <c r="Q9" i="6"/>
  <c r="Q10" i="6"/>
  <c r="Q11" i="6"/>
  <c r="Q12" i="6"/>
  <c r="Q2" i="6"/>
  <c r="P3" i="6"/>
  <c r="Q3" i="6" s="1"/>
  <c r="P4" i="6"/>
  <c r="Q4" i="6" s="1"/>
  <c r="P5" i="6"/>
  <c r="Q5" i="6" s="1"/>
  <c r="P9" i="6"/>
  <c r="P10" i="6"/>
  <c r="P11" i="6"/>
  <c r="P12" i="6"/>
  <c r="P13" i="6"/>
  <c r="Q13" i="6" s="1"/>
  <c r="P14" i="6"/>
  <c r="Q14" i="6" s="1"/>
  <c r="P15" i="6"/>
  <c r="Q15" i="6" s="1"/>
  <c r="P2" i="6"/>
  <c r="O3" i="6"/>
  <c r="O4" i="6"/>
  <c r="O5" i="6"/>
  <c r="O6" i="6"/>
  <c r="P6" i="6" s="1"/>
  <c r="Q6" i="6" s="1"/>
  <c r="O7" i="6"/>
  <c r="P7" i="6" s="1"/>
  <c r="Q7" i="6" s="1"/>
  <c r="O8" i="6"/>
  <c r="P8" i="6" s="1"/>
  <c r="Q8" i="6" s="1"/>
  <c r="O9" i="6"/>
  <c r="O10" i="6"/>
  <c r="O11" i="6"/>
  <c r="O12" i="6"/>
  <c r="O13" i="6"/>
  <c r="O14" i="6"/>
  <c r="O15" i="6"/>
  <c r="O16" i="6"/>
  <c r="P16" i="6" s="1"/>
  <c r="Q16" i="6" s="1"/>
  <c r="O17" i="6"/>
  <c r="P17" i="6" s="1"/>
  <c r="Q17" i="6" s="1"/>
  <c r="O18" i="6"/>
  <c r="P18" i="6" s="1"/>
  <c r="Q18" i="6" s="1"/>
  <c r="O2" i="6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<sst xmlns="http://schemas.openxmlformats.org/spreadsheetml/2006/main" count="1923" uniqueCount="217">
  <si>
    <t>QTR</t>
  </si>
  <si>
    <t>PLAY NUM</t>
  </si>
  <si>
    <t>g SER</t>
  </si>
  <si>
    <t>g SER#</t>
  </si>
  <si>
    <t>g DN</t>
  </si>
  <si>
    <t>g DIST</t>
  </si>
  <si>
    <t>g FPOS</t>
  </si>
  <si>
    <t>g HASH</t>
  </si>
  <si>
    <t>g R/P</t>
  </si>
  <si>
    <t>RESULT</t>
  </si>
  <si>
    <t>g GAIN</t>
  </si>
  <si>
    <t>OFF PERS</t>
  </si>
  <si>
    <t>CADENCE</t>
  </si>
  <si>
    <t>PRE FORM</t>
  </si>
  <si>
    <t>FORM</t>
  </si>
  <si>
    <t>H ALGN</t>
  </si>
  <si>
    <t>MOTION</t>
  </si>
  <si>
    <t>BACKSET</t>
  </si>
  <si>
    <t>BACK #</t>
  </si>
  <si>
    <t>PLAY</t>
  </si>
  <si>
    <t>O BOX</t>
  </si>
  <si>
    <t>L / R</t>
  </si>
  <si>
    <t>FLD / BND</t>
  </si>
  <si>
    <t>STR</t>
  </si>
  <si>
    <t>WK</t>
  </si>
  <si>
    <t>QB</t>
  </si>
  <si>
    <t>REC</t>
  </si>
  <si>
    <t>ZONE THROWN</t>
  </si>
  <si>
    <t>FRONT</t>
  </si>
  <si>
    <t>O COVERAGE</t>
  </si>
  <si>
    <t>R</t>
  </si>
  <si>
    <t>Rush</t>
  </si>
  <si>
    <t>ACE</t>
  </si>
  <si>
    <t>GS WING</t>
  </si>
  <si>
    <t>ZONE</t>
  </si>
  <si>
    <t>IZ BRICK</t>
  </si>
  <si>
    <t>L</t>
  </si>
  <si>
    <t>BND</t>
  </si>
  <si>
    <t>BLOCK</t>
  </si>
  <si>
    <t>PINCH</t>
  </si>
  <si>
    <t>Complete</t>
  </si>
  <si>
    <t>ACE QUEEN</t>
  </si>
  <si>
    <t>6 FLY</t>
  </si>
  <si>
    <t>GS SING</t>
  </si>
  <si>
    <t>PERI R</t>
  </si>
  <si>
    <t>FLY SWP</t>
  </si>
  <si>
    <t>FLD</t>
  </si>
  <si>
    <t>PIRATE</t>
  </si>
  <si>
    <t>P</t>
  </si>
  <si>
    <t>DEUCE</t>
  </si>
  <si>
    <t>GW</t>
  </si>
  <si>
    <t>DROPBACK</t>
  </si>
  <si>
    <t>BRAVE</t>
  </si>
  <si>
    <t>UNION</t>
  </si>
  <si>
    <t>MID SHT</t>
  </si>
  <si>
    <t>IRONMAN</t>
  </si>
  <si>
    <t>JUMBO</t>
  </si>
  <si>
    <t>THICK</t>
  </si>
  <si>
    <t>1 JET</t>
  </si>
  <si>
    <t>UNDER EMPTY DBL WING SING</t>
  </si>
  <si>
    <t>SHT YDG</t>
  </si>
  <si>
    <t>SNEAK</t>
  </si>
  <si>
    <t>BEAR</t>
  </si>
  <si>
    <t>5 JET</t>
  </si>
  <si>
    <t>GW WING SING</t>
  </si>
  <si>
    <t>TRICK</t>
  </si>
  <si>
    <t>REVERSE PASS</t>
  </si>
  <si>
    <t>FLAT</t>
  </si>
  <si>
    <t>CLIMB</t>
  </si>
  <si>
    <t>RAVEN</t>
  </si>
  <si>
    <t>Incomplete</t>
  </si>
  <si>
    <t>WEAK SWAP</t>
  </si>
  <si>
    <t>GW SING</t>
  </si>
  <si>
    <t>SMASH</t>
  </si>
  <si>
    <t>WHEEL</t>
  </si>
  <si>
    <t>MID INT</t>
  </si>
  <si>
    <t>FORD</t>
  </si>
  <si>
    <t>O</t>
  </si>
  <si>
    <t>Scramble</t>
  </si>
  <si>
    <t>1 WIP</t>
  </si>
  <si>
    <t>GAP</t>
  </si>
  <si>
    <t>GT CT</t>
  </si>
  <si>
    <t>MIX</t>
  </si>
  <si>
    <t>5 BRICK</t>
  </si>
  <si>
    <t>DUO</t>
  </si>
  <si>
    <t>HONDA</t>
  </si>
  <si>
    <t>Fumble</t>
  </si>
  <si>
    <t xml:space="preserve"> Penalty</t>
  </si>
  <si>
    <t>DEUCE QUEEN</t>
  </si>
  <si>
    <t>6 WIP</t>
  </si>
  <si>
    <t xml:space="preserve"> 1 SLICE</t>
  </si>
  <si>
    <t>OZ READ</t>
  </si>
  <si>
    <t>SNAG</t>
  </si>
  <si>
    <t>NICKEL</t>
  </si>
  <si>
    <t>QUICK</t>
  </si>
  <si>
    <t>HOTEL</t>
  </si>
  <si>
    <t>SWIPE HONDA</t>
  </si>
  <si>
    <t xml:space="preserve"> 5 DOLLARD</t>
  </si>
  <si>
    <t>GS</t>
  </si>
  <si>
    <t>CROSS 61</t>
  </si>
  <si>
    <t>STICK</t>
  </si>
  <si>
    <t>FISH</t>
  </si>
  <si>
    <t>WAVE</t>
  </si>
  <si>
    <t>OZ BRICK</t>
  </si>
  <si>
    <t>READ</t>
  </si>
  <si>
    <t>DUCK</t>
  </si>
  <si>
    <t>FLD SHT</t>
  </si>
  <si>
    <t>6 JET</t>
  </si>
  <si>
    <t>BND SHT</t>
  </si>
  <si>
    <t>6 zip</t>
  </si>
  <si>
    <t>CROSS 62</t>
  </si>
  <si>
    <t>OHIO</t>
  </si>
  <si>
    <t>FLD INT</t>
  </si>
  <si>
    <t>ACE KING</t>
  </si>
  <si>
    <t>CROSS 76</t>
  </si>
  <si>
    <t>BND DEEP</t>
  </si>
  <si>
    <t>IZ READ</t>
  </si>
  <si>
    <t>A SCREEN</t>
  </si>
  <si>
    <t>DODGE</t>
  </si>
  <si>
    <t>3 BRICK</t>
  </si>
  <si>
    <t>SHARK</t>
  </si>
  <si>
    <t>Interception</t>
  </si>
  <si>
    <t>DOUBLES</t>
  </si>
  <si>
    <t>G SPLIT</t>
  </si>
  <si>
    <t>RACE</t>
  </si>
  <si>
    <t>QUADS</t>
  </si>
  <si>
    <t>RICE</t>
  </si>
  <si>
    <t>ROLL</t>
  </si>
  <si>
    <t>SLANT</t>
  </si>
  <si>
    <t>DICE</t>
  </si>
  <si>
    <t>TUFF</t>
  </si>
  <si>
    <t>1 ZIP</t>
  </si>
  <si>
    <t>FLD DEEP</t>
  </si>
  <si>
    <t>SILVER</t>
  </si>
  <si>
    <t>5 SLICE</t>
  </si>
  <si>
    <t>BOOT</t>
  </si>
  <si>
    <t>FLOOD</t>
  </si>
  <si>
    <t>3 BOMBER</t>
  </si>
  <si>
    <t>PURPLE</t>
  </si>
  <si>
    <t xml:space="preserve"> TD</t>
  </si>
  <si>
    <t>UNDER EMPTY DBL WING DBL SING</t>
  </si>
  <si>
    <t>WEAK SCAT</t>
  </si>
  <si>
    <t>SCREEN</t>
  </si>
  <si>
    <t>BUBBLE</t>
  </si>
  <si>
    <t>SEATTLE</t>
  </si>
  <si>
    <t>DAGGER</t>
  </si>
  <si>
    <t>BND INT</t>
  </si>
  <si>
    <t>ROVER</t>
  </si>
  <si>
    <t>DIVIDE</t>
  </si>
  <si>
    <t>A</t>
  </si>
  <si>
    <t>PA</t>
  </si>
  <si>
    <t>B SCREEN n GO</t>
  </si>
  <si>
    <t>APPACHE</t>
  </si>
  <si>
    <t>FIRE</t>
  </si>
  <si>
    <t>4 BIMBO</t>
  </si>
  <si>
    <t>GF CT</t>
  </si>
  <si>
    <t>LEVELS</t>
  </si>
  <si>
    <t>QUATTRO</t>
  </si>
  <si>
    <t>RB BUBBLE</t>
  </si>
  <si>
    <t>4 BOMBER</t>
  </si>
  <si>
    <t>4 BRICK</t>
  </si>
  <si>
    <t>D</t>
  </si>
  <si>
    <t>BLAST</t>
  </si>
  <si>
    <t>DRIVE</t>
  </si>
  <si>
    <t>A SCREEN N GO</t>
  </si>
  <si>
    <t>STRONG PUSH</t>
  </si>
  <si>
    <t>JAILBREAK</t>
  </si>
  <si>
    <t>3 BOUNCE</t>
  </si>
  <si>
    <t>PUSH</t>
  </si>
  <si>
    <t>QUADS KING</t>
  </si>
  <si>
    <t>FLC</t>
  </si>
  <si>
    <t>INT SHT</t>
  </si>
  <si>
    <t>3 BIMBO</t>
  </si>
  <si>
    <t>ACE BUNCH</t>
  </si>
  <si>
    <t>OZ</t>
  </si>
  <si>
    <t>QUADS NUB</t>
  </si>
  <si>
    <t>POST</t>
  </si>
  <si>
    <t>MUG</t>
  </si>
  <si>
    <t>BRONZE</t>
  </si>
  <si>
    <t>Play Type Cleaned</t>
  </si>
  <si>
    <t>FZONE</t>
  </si>
  <si>
    <t>D_AND_D</t>
  </si>
  <si>
    <t>1st Down</t>
  </si>
  <si>
    <t>Zone 1 (-1 to -20)</t>
  </si>
  <si>
    <t>2nd &amp; Long</t>
  </si>
  <si>
    <t>2nd &amp; Short</t>
  </si>
  <si>
    <t>Other</t>
  </si>
  <si>
    <t>Zone 2 (-20 to +35)</t>
  </si>
  <si>
    <t>Row Labels</t>
  </si>
  <si>
    <t>Grand Total</t>
  </si>
  <si>
    <t>(blank)</t>
  </si>
  <si>
    <t>Count of RESULT</t>
  </si>
  <si>
    <t>Is_Complete</t>
  </si>
  <si>
    <t>Sum of Is_Complete</t>
  </si>
  <si>
    <t>Values</t>
  </si>
  <si>
    <t>3rd Down</t>
  </si>
  <si>
    <t>Gain Bucket</t>
  </si>
  <si>
    <t>Yardage Range</t>
  </si>
  <si>
    <t>0 or less</t>
  </si>
  <si>
    <t>1 – 4</t>
  </si>
  <si>
    <t>11+</t>
  </si>
  <si>
    <t>5 – 10</t>
  </si>
  <si>
    <t>OL Yards</t>
  </si>
  <si>
    <t>RB Yards</t>
  </si>
  <si>
    <t>Num_Runs</t>
  </si>
  <si>
    <t>Total_Yards</t>
  </si>
  <si>
    <t>Sum of OL Yards</t>
  </si>
  <si>
    <t>Sum of RB Yards</t>
  </si>
  <si>
    <t>O Coverage</t>
  </si>
  <si>
    <t>Color</t>
  </si>
  <si>
    <t>Meaning</t>
  </si>
  <si>
    <t>0 throws (low)</t>
  </si>
  <si>
    <t>1 throw (medium)</t>
  </si>
  <si>
    <t>2+ throws (high)</t>
  </si>
  <si>
    <t>Red</t>
  </si>
  <si>
    <t>Light Green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</si>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</sst>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/>
    <xf numFmtId="0" fontId="0" fillId="34" borderId="12" xfId="0" applyFill="1" applyBorder="1"/>
    <xf numFmtId="0" fontId="0" fillId="0" borderId="12" xfId="0" applyBorder="1"/>
    <xf numFmtId="0" fontId="13" fillId="33" borderId="11" xfId="0" applyFont="1" applyFill="1" applyBorder="1" applyAlignment="1">
      <alignment horizontal="left"/>
    </xf>
    <xf numFmtId="0" fontId="0" fillId="0" borderId="0" xfId="0" pivotButton="1"/>
    <xf numFmtId="0" fontId="13" fillId="33" borderId="0" xfId="0" applyFont="1" applyFill="1"/>
    <xf numFmtId="0" fontId="0" fillId="0" borderId="13" xfId="0" applyBorder="1"/>
    <xf numFmtId="0" fontId="16" fillId="0" borderId="0" xfId="0" applyFont="1"/>
    <xf numFmtId="0" fontId="19" fillId="0" borderId="0" xfId="0" applyFont="1"/>
    <xf numFmtId="0" fontId="0" fillId="0" borderId="14" xfId="0" applyBorder="1"/>
    <xf numFmtId="0" fontId="0" fillId="0" borderId="15" xfId="0" applyBorder="1"/>
    <xf numFmtId="0" fontId="0" fillId="0" borderId="15" xfId="0" pivotButton="1" applyBorder="1"/>
    <xf numFmtId="0" fontId="0" fillId="0" borderId="16" xfId="0" applyBorder="1"/>
    <xf numFmtId="0" fontId="0" fillId="0" borderId="17" xfId="0" pivotButton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19" fillId="0" borderId="14" xfId="0" applyFont="1" applyBorder="1"/>
    <xf numFmtId="0" fontId="16" fillId="0" borderId="17" xfId="0" applyFont="1" applyBorder="1"/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14" xfId="0" pivotButton="1" applyBorder="1"/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za Asad Javed" refreshedDate="45849.428465972225" createdVersion="8" refreshedVersion="8" minRefreshableVersion="3" recordCount="38" xr:uid="{9324B4AA-0E8F-CA40-96E7-C27158F57FF4}">
  <cacheSource type="worksheet">
    <worksheetSource ref="A1:AH39" sheet="Report 9 Data"/>
  </cacheSource>
  <cacheFields count="37">
    <cacheField name="QT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PLAY NUM" numFmtId="0">
      <sharedItems containsSemiMixedTypes="0" containsString="0" containsNumber="1" containsInteger="1" minValue="2" maxValue="64"/>
    </cacheField>
    <cacheField name="g SER" numFmtId="0">
      <sharedItems containsSemiMixedTypes="0" containsString="0" containsNumber="1" containsInteger="1" minValue="1" maxValue="12"/>
    </cacheField>
    <cacheField name="g SER#" numFmtId="0">
      <sharedItems containsSemiMixedTypes="0" containsString="0" containsNumber="1" containsInteger="1" minValue="1" maxValue="11"/>
    </cacheField>
    <cacheField name="g DN" numFmtId="0">
      <sharedItems containsSemiMixedTypes="0" containsString="0" containsNumber="1" containsInteger="1" minValue="1" maxValue="2"/>
    </cacheField>
    <cacheField name="g DIST" numFmtId="0">
      <sharedItems containsSemiMixedTypes="0" containsString="0" containsNumber="1" containsInteger="1" minValue="1" maxValue="21"/>
    </cacheField>
    <cacheField name="D_AND_D" numFmtId="0">
      <sharedItems/>
    </cacheField>
    <cacheField name="g FPOS" numFmtId="0">
      <sharedItems containsSemiMixedTypes="0" containsString="0" containsNumber="1" containsInteger="1" minValue="-54" maxValue="54"/>
    </cacheField>
    <cacheField name="FZONE" numFmtId="0">
      <sharedItems/>
    </cacheField>
    <cacheField name="g HASH" numFmtId="0">
      <sharedItems containsNonDate="0" containsString="0" containsBlank="1"/>
    </cacheField>
    <cacheField name="g R/P" numFmtId="0">
      <sharedItems/>
    </cacheField>
    <cacheField name="Play Type Cleaned" numFmtId="0">
      <sharedItems/>
    </cacheField>
    <cacheField name="RESULT" numFmtId="0">
      <sharedItems/>
    </cacheField>
    <cacheField name="g GAIN" numFmtId="0">
      <sharedItems containsMixedTypes="1" containsNumber="1" containsInteger="1" minValue="0" maxValue="45"/>
    </cacheField>
    <cacheField name="OFF PERS" numFmtId="0">
      <sharedItems containsString="0" containsBlank="1" containsNumber="1" containsInteger="1" minValue="10" maxValue="20"/>
    </cacheField>
    <cacheField name="CADENCE" numFmtId="0">
      <sharedItems containsString="0" containsBlank="1" containsNumber="1" containsInteger="1" minValue="10" maxValue="12"/>
    </cacheField>
    <cacheField name="PRE FORM" numFmtId="0">
      <sharedItems containsBlank="1"/>
    </cacheField>
    <cacheField name="FORM" numFmtId="0">
      <sharedItems containsBlank="1"/>
    </cacheField>
    <cacheField name="H ALGN" numFmtId="0">
      <sharedItems containsBlank="1" containsMixedTypes="1" containsNumber="1" containsInteger="1" minValue="3" maxValue="5"/>
    </cacheField>
    <cacheField name="MOTION" numFmtId="0">
      <sharedItems containsBlank="1" containsMixedTypes="1" containsNumber="1" containsInteger="1" minValue="3" maxValue="5"/>
    </cacheField>
    <cacheField name="BACKSET" numFmtId="0">
      <sharedItems containsBlank="1" containsMixedTypes="1" containsNumber="1" containsInteger="1" minValue="6" maxValue="6"/>
    </cacheField>
    <cacheField name="BACK #" numFmtId="0">
      <sharedItems containsNonDate="0" containsString="0" containsBlank="1"/>
    </cacheField>
    <cacheField name="PLAY" numFmtId="0">
      <sharedItems containsBlank="1"/>
    </cacheField>
    <cacheField name="O BOX" numFmtId="0">
      <sharedItems containsMixedTypes="1" containsNumber="1" containsInteger="1" minValue="50" maxValue="77"/>
    </cacheField>
    <cacheField name="L / R" numFmtId="0">
      <sharedItems containsBlank="1" containsMixedTypes="1" containsNumber="1" containsInteger="1" minValue="61" maxValue="76"/>
    </cacheField>
    <cacheField name="FLD / BND" numFmtId="0">
      <sharedItems containsBlank="1" containsMixedTypes="1" containsNumber="1" containsInteger="1" minValue="88" maxValue="88"/>
    </cacheField>
    <cacheField name="STR" numFmtId="0">
      <sharedItems containsBlank="1"/>
    </cacheField>
    <cacheField name="WK" numFmtId="0">
      <sharedItems/>
    </cacheField>
    <cacheField name="QB" numFmtId="0">
      <sharedItems containsMixedTypes="1" containsNumber="1" containsInteger="1" minValue="12" maxValue="12" count="6">
        <s v="BLOCK"/>
        <n v="12"/>
        <s v="FISH"/>
        <s v="RACE"/>
        <s v="UNION"/>
        <s v="SNAG"/>
      </sharedItems>
    </cacheField>
    <cacheField name="REC" numFmtId="0">
      <sharedItems containsMixedTypes="1" containsNumber="1" containsInteger="1" minValue="1" maxValue="88" count="10">
        <n v="12"/>
        <n v="15"/>
        <n v="84"/>
        <n v="2"/>
        <n v="4"/>
        <n v="1"/>
        <n v="88"/>
        <n v="80"/>
        <n v="3"/>
        <s v="POST"/>
      </sharedItems>
    </cacheField>
    <cacheField name="ZONE THROWN" numFmtId="0">
      <sharedItems containsBlank="1" containsMixedTypes="1" containsNumber="1" containsInteger="1" minValue="1" maxValue="80" count="15">
        <m/>
        <s v="MID SHT"/>
        <s v="MID INT"/>
        <n v="1"/>
        <s v="FLD SHT"/>
        <s v="BND SHT"/>
        <s v="FLD INT"/>
        <s v="BND DEEP"/>
        <n v="4"/>
        <s v="FLD DEEP"/>
        <n v="3"/>
        <s v="BND INT"/>
        <n v="80"/>
        <s v="INT SHT"/>
        <n v="12"/>
      </sharedItems>
    </cacheField>
    <cacheField name="FRONT" numFmtId="0">
      <sharedItems containsNonDate="0" containsString="0" containsBlank="1"/>
    </cacheField>
    <cacheField name="O COVERAGE" numFmtId="0">
      <sharedItems containsBlank="1" count="16">
        <s v="PIRATE"/>
        <s v="IRONMAN"/>
        <s v="FORD"/>
        <s v="WAVE"/>
        <s v="HONDA"/>
        <s v="DODGE"/>
        <s v="TUFF"/>
        <s v="SILVER"/>
        <s v="SWIPE HONDA"/>
        <s v="PURPLE"/>
        <m/>
        <s v="ROVER"/>
        <s v="READ"/>
        <s v="ROLL"/>
        <s v="SHARK"/>
        <s v="MUG"/>
      </sharedItems>
    </cacheField>
    <cacheField name="Is_Complete" numFmtId="0">
      <sharedItems containsSemiMixedTypes="0" containsString="0" containsNumber="1" containsInteger="1" minValue="0" maxValue="1"/>
    </cacheField>
    <cacheField name="% Completion" numFmtId="0" formula="Is_Complete/RESULT" databaseField="0"/>
    <cacheField name="Field1" numFmtId="0" formula="Is_Complete/RESULT" databaseField="0"/>
    <cacheField name="Field2" numFmtId="0" formula="Is_Complete/RESUL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za Asad Javed" refreshedDate="45849.483993634261" createdVersion="8" refreshedVersion="8" minRefreshableVersion="3" recordCount="17" xr:uid="{E9739D5E-304C-C246-BDA0-5F5FBBED66DC}">
  <cacheSource type="worksheet">
    <worksheetSource ref="N1:Q18" sheet="Report 10 Data"/>
  </cacheSource>
  <cacheFields count="4">
    <cacheField name="g GAIN" numFmtId="0">
      <sharedItems containsSemiMixedTypes="0" containsString="0" containsNumber="1" containsInteger="1" minValue="-11" maxValue="17"/>
    </cacheField>
    <cacheField name="Gain Bucket" numFmtId="0">
      <sharedItems containsSemiMixedTypes="0" containsString="0" containsNumber="1" containsInteger="1" minValue="0" maxValue="3" count="4">
        <n v="2"/>
        <n v="1"/>
        <n v="0"/>
        <n v="3"/>
      </sharedItems>
    </cacheField>
    <cacheField name="OL Yards" numFmtId="0">
      <sharedItems containsSemiMixedTypes="0" containsString="0" containsNumber="1" minValue="-13.2" maxValue="5.0999999999999996"/>
    </cacheField>
    <cacheField name="RB Yards" numFmtId="0">
      <sharedItems containsSemiMixedTypes="0" containsString="0" containsNumber="1" minValue="0" maxValue="11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2"/>
    <n v="1"/>
    <n v="2"/>
    <n v="1"/>
    <n v="10"/>
    <s v="1st Down"/>
    <n v="-21"/>
    <s v="Zone 1 (-1 to -20)"/>
    <m/>
    <s v="R"/>
    <s v="R"/>
    <s v="Complete"/>
    <n v="3"/>
    <n v="12"/>
    <m/>
    <m/>
    <s v="ACE QUEEN"/>
    <n v="3"/>
    <n v="5"/>
    <s v="6 FLY"/>
    <m/>
    <s v="GS SING"/>
    <s v="PERI R"/>
    <s v="FLY SWP"/>
    <s v="R"/>
    <s v="FLD"/>
    <s v="BLOCK"/>
    <x v="0"/>
    <x v="0"/>
    <x v="0"/>
    <m/>
    <x v="0"/>
    <n v="1"/>
  </r>
  <r>
    <x v="0"/>
    <n v="3"/>
    <n v="1"/>
    <n v="3"/>
    <n v="2"/>
    <n v="7"/>
    <s v="2nd &amp; Long"/>
    <n v="-24"/>
    <s v="Zone 1 (-1 to -20)"/>
    <m/>
    <s v="P"/>
    <s v="P"/>
    <s v="Complete"/>
    <n v="6"/>
    <n v="10"/>
    <m/>
    <s v="DEUCE"/>
    <s v="ACE"/>
    <m/>
    <m/>
    <s v="GW"/>
    <m/>
    <s v="DROPBACK"/>
    <n v="61"/>
    <s v="L"/>
    <s v="FLD"/>
    <s v="BRAVE"/>
    <s v="UNION"/>
    <x v="1"/>
    <x v="1"/>
    <x v="1"/>
    <m/>
    <x v="1"/>
    <n v="1"/>
  </r>
  <r>
    <x v="0"/>
    <n v="6"/>
    <n v="1"/>
    <n v="6"/>
    <n v="2"/>
    <n v="21"/>
    <s v="2nd &amp; Long"/>
    <n v="-22"/>
    <s v="Zone 1 (-1 to -20)"/>
    <m/>
    <s v="P"/>
    <s v="P"/>
    <s v="Incomplete"/>
    <n v="0"/>
    <n v="11"/>
    <m/>
    <m/>
    <s v="ACE"/>
    <n v="3"/>
    <s v="WEAK SWAP"/>
    <s v="GW SING"/>
    <m/>
    <s v="DROPBACK"/>
    <n v="62"/>
    <s v="R"/>
    <s v="BND"/>
    <s v="SMASH"/>
    <s v="WHEEL"/>
    <x v="1"/>
    <x v="2"/>
    <x v="2"/>
    <m/>
    <x v="2"/>
    <n v="0"/>
  </r>
  <r>
    <x v="0"/>
    <n v="11"/>
    <n v="2"/>
    <n v="5"/>
    <n v="2"/>
    <n v="5"/>
    <s v="2nd &amp; Short"/>
    <n v="47"/>
    <s v="Other"/>
    <m/>
    <s v="P"/>
    <s v="P"/>
    <s v="Complete"/>
    <n v="6"/>
    <n v="10"/>
    <m/>
    <m/>
    <s v="ACE"/>
    <m/>
    <n v="3"/>
    <s v=" 5 DOLLARD"/>
    <m/>
    <s v="GS"/>
    <s v="QUICK"/>
    <s v="CROSS 61"/>
    <s v="L"/>
    <s v="FLD"/>
    <s v="STICK"/>
    <x v="2"/>
    <x v="0"/>
    <x v="3"/>
    <m/>
    <x v="3"/>
    <n v="1"/>
  </r>
  <r>
    <x v="0"/>
    <n v="13"/>
    <n v="2"/>
    <n v="7"/>
    <n v="2"/>
    <n v="5"/>
    <s v="2nd &amp; Short"/>
    <n v="32"/>
    <s v="Zone 2 (-20 to +35)"/>
    <m/>
    <s v="P"/>
    <s v="P"/>
    <s v="Complete"/>
    <n v="4"/>
    <n v="10"/>
    <m/>
    <m/>
    <s v="ACE"/>
    <m/>
    <m/>
    <s v="GW"/>
    <m/>
    <s v="QUICK"/>
    <n v="61"/>
    <s v="L"/>
    <s v="FLD"/>
    <s v="DUCK"/>
    <s v="SMASH"/>
    <x v="1"/>
    <x v="3"/>
    <x v="4"/>
    <m/>
    <x v="1"/>
    <n v="1"/>
  </r>
  <r>
    <x v="0"/>
    <n v="15"/>
    <n v="2"/>
    <n v="9"/>
    <n v="1"/>
    <n v="10"/>
    <s v="1st Down"/>
    <n v="23"/>
    <s v="Zone 2 (-20 to +35)"/>
    <m/>
    <s v="P"/>
    <s v="P"/>
    <s v="Complete"/>
    <n v="14"/>
    <n v="11"/>
    <m/>
    <s v="ACE"/>
    <s v="DEUCE"/>
    <n v="4"/>
    <s v="WEAK SWAP"/>
    <s v="GW SING"/>
    <m/>
    <s v="QUICK"/>
    <n v="62"/>
    <s v="R"/>
    <s v="FLD"/>
    <s v="UNION"/>
    <s v="STICK"/>
    <x v="1"/>
    <x v="4"/>
    <x v="5"/>
    <m/>
    <x v="4"/>
    <n v="1"/>
  </r>
  <r>
    <x v="0"/>
    <n v="16"/>
    <n v="2"/>
    <n v="10"/>
    <n v="1"/>
    <n v="9"/>
    <s v="1st Down"/>
    <n v="9"/>
    <s v="Zone 2 (-20 to +35)"/>
    <m/>
    <s v="P"/>
    <s v="P"/>
    <s v="Incomplete"/>
    <n v="0"/>
    <n v="11"/>
    <m/>
    <m/>
    <s v="DEUCE"/>
    <n v="4"/>
    <s v="6 zip"/>
    <s v="GS"/>
    <m/>
    <s v="QUICK"/>
    <s v="CROSS 62"/>
    <s v="R"/>
    <s v="BND"/>
    <s v="OHIO"/>
    <s v="OHIO"/>
    <x v="1"/>
    <x v="2"/>
    <x v="6"/>
    <m/>
    <x v="4"/>
    <n v="0"/>
  </r>
  <r>
    <x v="0"/>
    <n v="17"/>
    <n v="2"/>
    <n v="11"/>
    <n v="2"/>
    <n v="9"/>
    <s v="2nd &amp; Long"/>
    <n v="9"/>
    <s v="Zone 2 (-20 to +35)"/>
    <m/>
    <s v="P"/>
    <s v="P"/>
    <s v="Incomplete"/>
    <n v="0"/>
    <n v="11"/>
    <m/>
    <m/>
    <s v="ACE KING"/>
    <n v="3"/>
    <m/>
    <s v="GW"/>
    <m/>
    <s v="DROPBACK"/>
    <s v="CROSS 76"/>
    <s v="R"/>
    <s v="BND"/>
    <s v="SMASH"/>
    <s v="FISH"/>
    <x v="1"/>
    <x v="2"/>
    <x v="7"/>
    <m/>
    <x v="4"/>
    <n v="0"/>
  </r>
  <r>
    <x v="1"/>
    <n v="18"/>
    <n v="3"/>
    <n v="1"/>
    <n v="1"/>
    <n v="10"/>
    <s v="1st Down"/>
    <n v="-30"/>
    <s v="Zone 1 (-1 to -20)"/>
    <m/>
    <s v="O"/>
    <s v="O"/>
    <s v="Complete"/>
    <n v="8"/>
    <n v="10"/>
    <m/>
    <s v="DEUCE"/>
    <s v="ACE"/>
    <m/>
    <m/>
    <s v="GS"/>
    <m/>
    <s v="ZONE"/>
    <s v="IZ READ"/>
    <s v="L"/>
    <s v="BND"/>
    <s v="A SCREEN"/>
    <s v="BLOCK"/>
    <x v="1"/>
    <x v="5"/>
    <x v="4"/>
    <m/>
    <x v="5"/>
    <n v="1"/>
  </r>
  <r>
    <x v="1"/>
    <n v="20"/>
    <n v="3"/>
    <n v="3"/>
    <n v="1"/>
    <n v="10"/>
    <s v="1st Down"/>
    <n v="-42"/>
    <s v="Zone 1 (-1 to -20)"/>
    <m/>
    <s v="P"/>
    <s v="P"/>
    <s v="Interception"/>
    <n v="0"/>
    <n v="20"/>
    <m/>
    <m/>
    <s v="DOUBLES"/>
    <m/>
    <m/>
    <s v="G SPLIT"/>
    <m/>
    <s v="DROPBACK"/>
    <n v="71"/>
    <s v="L"/>
    <s v="FLD"/>
    <s v="RACE"/>
    <s v="RACE"/>
    <x v="1"/>
    <x v="6"/>
    <x v="7"/>
    <m/>
    <x v="4"/>
    <n v="0"/>
  </r>
  <r>
    <x v="1"/>
    <n v="23"/>
    <n v="5"/>
    <n v="2"/>
    <n v="2"/>
    <n v="2"/>
    <s v="2nd &amp; Short"/>
    <n v="-29"/>
    <s v="Zone 1 (-1 to -20)"/>
    <m/>
    <s v="P"/>
    <s v="P"/>
    <s v="Complete"/>
    <n v="32"/>
    <n v="10"/>
    <m/>
    <m/>
    <s v="ACE"/>
    <m/>
    <s v="6 WIP"/>
    <s v="GW"/>
    <m/>
    <s v="DROPBACK"/>
    <n v="61"/>
    <s v="L"/>
    <s v="FLD"/>
    <s v="BRAVE"/>
    <s v="UNION"/>
    <x v="1"/>
    <x v="3"/>
    <x v="2"/>
    <m/>
    <x v="1"/>
    <n v="1"/>
  </r>
  <r>
    <x v="1"/>
    <n v="24"/>
    <n v="5"/>
    <n v="3"/>
    <n v="1"/>
    <n v="10"/>
    <s v="1st Down"/>
    <n v="51"/>
    <s v="Other"/>
    <m/>
    <s v="O"/>
    <s v="O"/>
    <s v="Incomplete"/>
    <n v="0"/>
    <n v="11"/>
    <m/>
    <m/>
    <s v="DEUCE"/>
    <n v="4"/>
    <s v="6 WIP"/>
    <s v="GW SING"/>
    <m/>
    <s v="GAP"/>
    <s v="DUO"/>
    <s v="R"/>
    <s v="BND"/>
    <s v="BLOCK"/>
    <s v="DICE"/>
    <x v="1"/>
    <x v="6"/>
    <x v="1"/>
    <m/>
    <x v="4"/>
    <n v="0"/>
  </r>
  <r>
    <x v="1"/>
    <n v="25"/>
    <n v="5"/>
    <n v="4"/>
    <n v="2"/>
    <n v="10"/>
    <s v="2nd &amp; Long"/>
    <n v="49"/>
    <s v="Other"/>
    <m/>
    <s v="P"/>
    <s v="P"/>
    <s v="Incomplete"/>
    <s v=" Penalty"/>
    <m/>
    <n v="10"/>
    <m/>
    <s v="DEUCE"/>
    <s v="ACE"/>
    <m/>
    <m/>
    <m/>
    <s v="GW"/>
    <s v="DROPBACK"/>
    <n v="61"/>
    <s v="L"/>
    <s v="FLD"/>
    <s v="RACE"/>
    <x v="3"/>
    <x v="0"/>
    <x v="8"/>
    <m/>
    <x v="6"/>
    <n v="0"/>
  </r>
  <r>
    <x v="1"/>
    <n v="27"/>
    <n v="5"/>
    <n v="6"/>
    <n v="2"/>
    <n v="5"/>
    <s v="2nd &amp; Short"/>
    <n v="34"/>
    <s v="Zone 2 (-20 to +35)"/>
    <m/>
    <s v="P"/>
    <s v="P"/>
    <s v="Incomplete"/>
    <n v="0"/>
    <n v="11"/>
    <m/>
    <m/>
    <s v="QUADS"/>
    <n v="4"/>
    <s v="6 WIP"/>
    <s v="GS SING"/>
    <m/>
    <s v="DROPBACK"/>
    <n v="76"/>
    <s v="R"/>
    <s v="BND"/>
    <s v="DUCK"/>
    <s v="UNION"/>
    <x v="1"/>
    <x v="3"/>
    <x v="9"/>
    <m/>
    <x v="7"/>
    <n v="0"/>
  </r>
  <r>
    <x v="1"/>
    <n v="28"/>
    <n v="6"/>
    <n v="1"/>
    <n v="1"/>
    <n v="10"/>
    <s v="1st Down"/>
    <n v="-35"/>
    <s v="Zone 1 (-1 to -20)"/>
    <m/>
    <s v="P"/>
    <s v="P"/>
    <s v="Complete"/>
    <n v="15"/>
    <n v="10"/>
    <m/>
    <s v="DEUCE"/>
    <s v="ACE"/>
    <m/>
    <s v="5 SLICE"/>
    <s v="GS"/>
    <m/>
    <s v="BOOT"/>
    <s v="OZ READ"/>
    <s v="L"/>
    <s v="BND"/>
    <s v="FLOOD"/>
    <s v="UNION"/>
    <x v="1"/>
    <x v="7"/>
    <x v="6"/>
    <m/>
    <x v="2"/>
    <n v="1"/>
  </r>
  <r>
    <x v="1"/>
    <n v="29"/>
    <n v="6"/>
    <n v="2"/>
    <n v="1"/>
    <n v="10"/>
    <s v="1st Down"/>
    <n v="-50"/>
    <s v="Zone 1 (-1 to -20)"/>
    <m/>
    <s v="P"/>
    <s v="P"/>
    <s v="Complete"/>
    <n v="9"/>
    <n v="10"/>
    <m/>
    <m/>
    <s v="ACE"/>
    <m/>
    <m/>
    <s v="GW"/>
    <m/>
    <s v="DROPBACK"/>
    <n v="61"/>
    <s v="L"/>
    <s v="FLD"/>
    <s v="BRAVE"/>
    <s v="UNION"/>
    <x v="1"/>
    <x v="6"/>
    <x v="5"/>
    <m/>
    <x v="2"/>
    <n v="1"/>
  </r>
  <r>
    <x v="1"/>
    <n v="30"/>
    <n v="6"/>
    <n v="3"/>
    <n v="2"/>
    <n v="1"/>
    <s v="2nd &amp; Short"/>
    <n v="51"/>
    <s v="Other"/>
    <m/>
    <s v="P"/>
    <s v="P"/>
    <s v="Complete"/>
    <n v="5"/>
    <n v="10"/>
    <m/>
    <m/>
    <s v="ACE"/>
    <m/>
    <m/>
    <s v="GW"/>
    <m/>
    <s v="DROPBACK"/>
    <n v="61"/>
    <s v="L"/>
    <s v="FLD"/>
    <s v="STICK"/>
    <s v="DICE"/>
    <x v="1"/>
    <x v="6"/>
    <x v="2"/>
    <m/>
    <x v="8"/>
    <n v="1"/>
  </r>
  <r>
    <x v="1"/>
    <n v="31"/>
    <n v="6"/>
    <n v="4"/>
    <n v="1"/>
    <n v="10"/>
    <s v="1st Down"/>
    <n v="46"/>
    <s v="Other"/>
    <m/>
    <s v="P"/>
    <s v="P"/>
    <s v="Complete"/>
    <n v="45"/>
    <n v="10"/>
    <m/>
    <m/>
    <s v="ACE"/>
    <m/>
    <s v="3 BOMBER"/>
    <s v="GW"/>
    <m/>
    <s v="DROPBACK"/>
    <n v="73"/>
    <s v="R"/>
    <s v="BND"/>
    <s v="RACE"/>
    <s v="RACE"/>
    <x v="1"/>
    <x v="5"/>
    <x v="7"/>
    <m/>
    <x v="9"/>
    <n v="1"/>
  </r>
  <r>
    <x v="2"/>
    <n v="33"/>
    <n v="7"/>
    <n v="1"/>
    <n v="1"/>
    <n v="10"/>
    <s v="1st Down"/>
    <n v="-5"/>
    <s v="Zone 2 (-20 to +35)"/>
    <m/>
    <s v="P"/>
    <s v="P"/>
    <s v="Complete"/>
    <n v="1"/>
    <n v="10"/>
    <m/>
    <m/>
    <s v="QUADS"/>
    <m/>
    <s v="WEAK SCAT"/>
    <s v="GW"/>
    <m/>
    <s v="SCREEN"/>
    <n v="51"/>
    <s v="L"/>
    <s v="FLD"/>
    <s v="BUBBLE"/>
    <s v="SEATTLE"/>
    <x v="1"/>
    <x v="1"/>
    <x v="4"/>
    <m/>
    <x v="8"/>
    <n v="1"/>
  </r>
  <r>
    <x v="2"/>
    <n v="34"/>
    <n v="7"/>
    <n v="2"/>
    <n v="2"/>
    <n v="9"/>
    <s v="2nd &amp; Long"/>
    <n v="-5"/>
    <s v="Zone 2 (-20 to +35)"/>
    <m/>
    <s v="P"/>
    <s v="P"/>
    <s v="Complete"/>
    <s v=" Penalty"/>
    <m/>
    <n v="11"/>
    <m/>
    <m/>
    <s v="ACE"/>
    <n v="3"/>
    <s v="3 BOMBER"/>
    <m/>
    <s v="GW SING"/>
    <s v="DROPBACK"/>
    <n v="71"/>
    <s v="L"/>
    <s v="FLD"/>
    <s v="RACE"/>
    <x v="3"/>
    <x v="0"/>
    <x v="10"/>
    <m/>
    <x v="10"/>
    <n v="1"/>
  </r>
  <r>
    <x v="2"/>
    <n v="35"/>
    <n v="7"/>
    <n v="3"/>
    <n v="2"/>
    <n v="12"/>
    <s v="2nd &amp; Long"/>
    <n v="-2"/>
    <s v="Zone 2 (-20 to +35)"/>
    <m/>
    <s v="P"/>
    <s v="P"/>
    <s v="Complete"/>
    <n v="12"/>
    <n v="11"/>
    <m/>
    <m/>
    <s v="ACE"/>
    <n v="3"/>
    <s v="3 BOMBER"/>
    <s v="GW SING"/>
    <m/>
    <s v="DROPBACK"/>
    <n v="71"/>
    <s v="L"/>
    <s v="FLD"/>
    <s v="FISH"/>
    <s v="DAGGER"/>
    <x v="1"/>
    <x v="5"/>
    <x v="11"/>
    <m/>
    <x v="11"/>
    <n v="1"/>
  </r>
  <r>
    <x v="2"/>
    <n v="36"/>
    <n v="7"/>
    <n v="4"/>
    <n v="1"/>
    <n v="10"/>
    <s v="1st Down"/>
    <n v="-14"/>
    <s v="Zone 2 (-20 to +35)"/>
    <m/>
    <s v="O"/>
    <s v="O"/>
    <s v="Incomplete"/>
    <n v="0"/>
    <n v="11"/>
    <m/>
    <m/>
    <s v="ACE"/>
    <n v="5"/>
    <m/>
    <s v="GS WING"/>
    <m/>
    <s v="SCREEN"/>
    <s v="OZ READ"/>
    <s v="L"/>
    <s v="BND"/>
    <s v="A SCREEN"/>
    <s v="BLOCK"/>
    <x v="1"/>
    <x v="1"/>
    <x v="4"/>
    <m/>
    <x v="12"/>
    <n v="0"/>
  </r>
  <r>
    <x v="2"/>
    <n v="37"/>
    <n v="7"/>
    <n v="5"/>
    <n v="2"/>
    <n v="10"/>
    <s v="2nd &amp; Long"/>
    <n v="-14"/>
    <s v="Zone 2 (-20 to +35)"/>
    <m/>
    <s v="P"/>
    <s v="P"/>
    <s v="Complete"/>
    <n v="8"/>
    <n v="10"/>
    <m/>
    <m/>
    <s v="ACE"/>
    <m/>
    <m/>
    <s v="GS"/>
    <m/>
    <s v="DROPBACK"/>
    <n v="60"/>
    <m/>
    <m/>
    <s v="DIVIDE"/>
    <s v="SMASH"/>
    <x v="1"/>
    <x v="4"/>
    <x v="5"/>
    <m/>
    <x v="5"/>
    <n v="1"/>
  </r>
  <r>
    <x v="2"/>
    <n v="39"/>
    <n v="8"/>
    <n v="2"/>
    <n v="1"/>
    <n v="10"/>
    <s v="1st Down"/>
    <n v="-45"/>
    <s v="Zone 1 (-1 to -20)"/>
    <m/>
    <s v="P"/>
    <s v="P"/>
    <s v="Complete"/>
    <n v="11"/>
    <n v="10"/>
    <m/>
    <m/>
    <s v="ACE"/>
    <m/>
    <m/>
    <s v="GS"/>
    <m/>
    <s v="DROPBACK"/>
    <n v="61"/>
    <s v="L"/>
    <s v="BND"/>
    <s v="SMASH"/>
    <s v="BRAVE"/>
    <x v="1"/>
    <x v="4"/>
    <x v="1"/>
    <m/>
    <x v="8"/>
    <n v="1"/>
  </r>
  <r>
    <x v="2"/>
    <n v="40"/>
    <n v="8"/>
    <n v="3"/>
    <n v="1"/>
    <n v="10"/>
    <s v="1st Down"/>
    <n v="54"/>
    <s v="Other"/>
    <m/>
    <s v="O"/>
    <s v="O"/>
    <s v="Complete"/>
    <n v="4"/>
    <n v="11"/>
    <m/>
    <m/>
    <s v="QUADS"/>
    <n v="4"/>
    <s v="4 BIMBO"/>
    <s v="GS SING"/>
    <m/>
    <s v="GAP"/>
    <s v="GF CT"/>
    <s v="R"/>
    <s v="BND"/>
    <s v="A SCREEN"/>
    <s v="BLOCK"/>
    <x v="1"/>
    <x v="3"/>
    <x v="4"/>
    <m/>
    <x v="4"/>
    <n v="1"/>
  </r>
  <r>
    <x v="2"/>
    <n v="41"/>
    <n v="8"/>
    <n v="4"/>
    <n v="2"/>
    <n v="6"/>
    <s v="2nd &amp; Short"/>
    <n v="50"/>
    <s v="Other"/>
    <m/>
    <s v="P"/>
    <s v="P"/>
    <s v="Complete"/>
    <n v="6"/>
    <n v="10"/>
    <m/>
    <s v="ACE"/>
    <s v="DEUCE"/>
    <m/>
    <m/>
    <s v="GW"/>
    <m/>
    <s v="QUICK"/>
    <n v="61"/>
    <s v="L"/>
    <s v="BND"/>
    <s v="DUCK"/>
    <s v="LEVELS"/>
    <x v="1"/>
    <x v="6"/>
    <x v="5"/>
    <m/>
    <x v="1"/>
    <n v="1"/>
  </r>
  <r>
    <x v="2"/>
    <n v="43"/>
    <n v="8"/>
    <n v="6"/>
    <n v="1"/>
    <n v="10"/>
    <s v="1st Down"/>
    <n v="32"/>
    <s v="Zone 2 (-20 to +35)"/>
    <m/>
    <s v="P"/>
    <s v="P"/>
    <s v="Complete"/>
    <n v="9"/>
    <n v="10"/>
    <m/>
    <s v="QUATTRO"/>
    <s v="QUADS"/>
    <m/>
    <s v="6 WIP"/>
    <s v="GS"/>
    <m/>
    <s v="SCREEN"/>
    <n v="67"/>
    <s v="L"/>
    <s v="BND"/>
    <s v="RB BUBBLE"/>
    <s v="SLANT"/>
    <x v="1"/>
    <x v="4"/>
    <x v="4"/>
    <m/>
    <x v="13"/>
    <n v="1"/>
  </r>
  <r>
    <x v="2"/>
    <n v="45"/>
    <n v="8"/>
    <n v="8"/>
    <n v="1"/>
    <n v="10"/>
    <s v="1st Down"/>
    <n v="19"/>
    <s v="Zone 2 (-20 to +35)"/>
    <m/>
    <s v="P"/>
    <s v="P"/>
    <s v="Complete"/>
    <s v=" TD"/>
    <m/>
    <n v="11"/>
    <m/>
    <m/>
    <s v="DEUCE"/>
    <n v="4"/>
    <s v="4 BOMBER"/>
    <m/>
    <s v="GW"/>
    <s v="QUICK"/>
    <n v="70"/>
    <m/>
    <m/>
    <s v="SMASH"/>
    <x v="2"/>
    <x v="0"/>
    <x v="3"/>
    <m/>
    <x v="0"/>
    <n v="1"/>
  </r>
  <r>
    <x v="2"/>
    <n v="47"/>
    <n v="9"/>
    <n v="2"/>
    <n v="2"/>
    <n v="6"/>
    <s v="2nd &amp; Short"/>
    <n v="-54"/>
    <s v="Zone 1 (-1 to -20)"/>
    <m/>
    <s v="P"/>
    <s v="P"/>
    <s v="Complete"/>
    <n v="9"/>
    <n v="11"/>
    <m/>
    <m/>
    <s v="QUADS"/>
    <n v="4"/>
    <m/>
    <s v="GS SING"/>
    <m/>
    <s v="QUICK"/>
    <n v="77"/>
    <s v="L"/>
    <s v="BND"/>
    <s v="SMASH"/>
    <s v="UNION"/>
    <x v="1"/>
    <x v="8"/>
    <x v="4"/>
    <m/>
    <x v="1"/>
    <n v="1"/>
  </r>
  <r>
    <x v="2"/>
    <n v="48"/>
    <n v="9"/>
    <n v="3"/>
    <n v="1"/>
    <n v="10"/>
    <s v="1st Down"/>
    <n v="47"/>
    <s v="Other"/>
    <m/>
    <s v="P"/>
    <s v="P"/>
    <s v="Complete"/>
    <n v="8"/>
    <n v="10"/>
    <m/>
    <m/>
    <s v="ACE"/>
    <m/>
    <m/>
    <s v="GW"/>
    <m/>
    <s v="QUICK"/>
    <n v="61"/>
    <s v="L"/>
    <s v="FLD"/>
    <s v="STICK"/>
    <s v="LEVELS"/>
    <x v="1"/>
    <x v="4"/>
    <x v="5"/>
    <m/>
    <x v="5"/>
    <n v="1"/>
  </r>
  <r>
    <x v="2"/>
    <n v="52"/>
    <n v="9"/>
    <n v="7"/>
    <n v="2"/>
    <n v="17"/>
    <s v="2nd &amp; Long"/>
    <n v="31"/>
    <s v="Zone 2 (-20 to +35)"/>
    <m/>
    <s v="P"/>
    <s v="P"/>
    <s v="Incomplete"/>
    <n v="0"/>
    <n v="11"/>
    <m/>
    <m/>
    <s v="DEUCE"/>
    <n v="4"/>
    <s v="1 ZIP"/>
    <s v="GW SING"/>
    <m/>
    <s v="PA"/>
    <n v="77"/>
    <s v="L"/>
    <s v="FLD"/>
    <s v="DRIVE"/>
    <s v="A SCREEN N GO"/>
    <x v="1"/>
    <x v="3"/>
    <x v="2"/>
    <m/>
    <x v="2"/>
    <n v="0"/>
  </r>
  <r>
    <x v="3"/>
    <n v="54"/>
    <n v="10"/>
    <n v="2"/>
    <n v="2"/>
    <n v="11"/>
    <s v="2nd &amp; Long"/>
    <n v="28"/>
    <s v="Zone 2 (-20 to +35)"/>
    <m/>
    <s v="P"/>
    <s v="P"/>
    <s v="Incomplete"/>
    <n v="0"/>
    <n v="10"/>
    <m/>
    <s v="ACE"/>
    <s v="DEUCE"/>
    <m/>
    <s v="STRONG PUSH"/>
    <s v="GS"/>
    <m/>
    <s v="SCREEN"/>
    <n v="50"/>
    <m/>
    <m/>
    <s v="RB BUBBLE"/>
    <s v="JAILBREAK"/>
    <x v="1"/>
    <x v="5"/>
    <x v="4"/>
    <m/>
    <x v="2"/>
    <n v="0"/>
  </r>
  <r>
    <x v="3"/>
    <n v="55"/>
    <n v="11"/>
    <n v="1"/>
    <n v="1"/>
    <n v="10"/>
    <s v="1st Down"/>
    <n v="-48"/>
    <s v="Zone 1 (-1 to -20)"/>
    <m/>
    <s v="O"/>
    <s v="O"/>
    <s v="Complete"/>
    <n v="6"/>
    <n v="10"/>
    <m/>
    <s v="DEUCE"/>
    <s v="ACE"/>
    <m/>
    <s v="3 BOUNCE"/>
    <s v="GS"/>
    <m/>
    <s v="ZONE"/>
    <s v="OZ READ"/>
    <s v="R"/>
    <s v="BND"/>
    <s v="FLAT"/>
    <s v="BLOCK"/>
    <x v="1"/>
    <x v="1"/>
    <x v="4"/>
    <m/>
    <x v="4"/>
    <n v="1"/>
  </r>
  <r>
    <x v="3"/>
    <n v="57"/>
    <n v="11"/>
    <n v="3"/>
    <n v="1"/>
    <n v="10"/>
    <s v="1st Down"/>
    <n v="51"/>
    <s v="Other"/>
    <m/>
    <s v="P"/>
    <s v="P"/>
    <s v="Complete"/>
    <n v="31"/>
    <n v="12"/>
    <m/>
    <m/>
    <s v="QUADS KING"/>
    <n v="3"/>
    <n v="4"/>
    <s v="4 BOMBER"/>
    <m/>
    <s v="GS SING"/>
    <s v="DROPBACK"/>
    <n v="76"/>
    <s v="R"/>
    <s v="BND"/>
    <s v="WHEEL"/>
    <x v="4"/>
    <x v="0"/>
    <x v="12"/>
    <m/>
    <x v="14"/>
    <n v="1"/>
  </r>
  <r>
    <x v="3"/>
    <n v="58"/>
    <n v="11"/>
    <n v="4"/>
    <n v="1"/>
    <n v="10"/>
    <s v="1st Down"/>
    <n v="20"/>
    <s v="Zone 2 (-20 to +35)"/>
    <m/>
    <s v="P"/>
    <s v="P"/>
    <s v="Complete"/>
    <n v="3"/>
    <n v="11"/>
    <m/>
    <s v="ACE"/>
    <s v="QUADS"/>
    <n v="4"/>
    <s v="WEAK SWAP"/>
    <s v="GW SING"/>
    <m/>
    <s v="DROPBACK"/>
    <n v="61"/>
    <s v="L"/>
    <s v="BND"/>
    <s v="SMASH"/>
    <s v="UNION"/>
    <x v="1"/>
    <x v="6"/>
    <x v="4"/>
    <m/>
    <x v="4"/>
    <n v="1"/>
  </r>
  <r>
    <x v="3"/>
    <n v="59"/>
    <n v="11"/>
    <n v="5"/>
    <n v="2"/>
    <n v="7"/>
    <s v="2nd &amp; Long"/>
    <n v="17"/>
    <s v="Zone 2 (-20 to +35)"/>
    <m/>
    <s v="P"/>
    <s v="P"/>
    <s v="Incomplete"/>
    <n v="0"/>
    <n v="10"/>
    <m/>
    <m/>
    <s v="ACE"/>
    <m/>
    <s v="6 WIP"/>
    <s v="GW"/>
    <m/>
    <s v="DROPBACK"/>
    <n v="62"/>
    <s v="R"/>
    <s v="FLC"/>
    <s v="BRAVE"/>
    <s v="UNION"/>
    <x v="1"/>
    <x v="5"/>
    <x v="13"/>
    <m/>
    <x v="5"/>
    <n v="0"/>
  </r>
  <r>
    <x v="3"/>
    <n v="61"/>
    <n v="12"/>
    <n v="2"/>
    <n v="1"/>
    <n v="10"/>
    <s v="1st Down"/>
    <n v="38"/>
    <s v="Other"/>
    <m/>
    <s v="O"/>
    <s v="O"/>
    <s v="Complete"/>
    <n v="15"/>
    <n v="10"/>
    <m/>
    <s v="DEUCE"/>
    <s v="ACE"/>
    <m/>
    <s v="5 SLICE"/>
    <s v="GS"/>
    <m/>
    <s v="ZONE"/>
    <s v="IZ READ"/>
    <s v="R"/>
    <s v="BND"/>
    <s v="FLOOD"/>
    <s v="BLOCK"/>
    <x v="1"/>
    <x v="3"/>
    <x v="6"/>
    <m/>
    <x v="8"/>
    <n v="1"/>
  </r>
  <r>
    <x v="3"/>
    <n v="64"/>
    <n v="12"/>
    <n v="5"/>
    <n v="2"/>
    <n v="6"/>
    <s v="2nd &amp; Short"/>
    <n v="6"/>
    <s v="Zone 2 (-20 to +35)"/>
    <m/>
    <s v="P"/>
    <s v="P"/>
    <s v="Complete"/>
    <s v=" TD"/>
    <m/>
    <n v="12"/>
    <m/>
    <s v="ACE QUEEN"/>
    <s v="QUADS NUB"/>
    <n v="4"/>
    <n v="6"/>
    <m/>
    <m/>
    <s v="GS SING"/>
    <s v="ROLL"/>
    <n v="88"/>
    <s v="R"/>
    <s v="FLD"/>
    <x v="5"/>
    <x v="9"/>
    <x v="14"/>
    <m/>
    <x v="1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5"/>
    <x v="0"/>
    <n v="4.5"/>
    <n v="10.5"/>
  </r>
  <r>
    <n v="3"/>
    <x v="1"/>
    <n v="3"/>
    <n v="0"/>
  </r>
  <r>
    <n v="3"/>
    <x v="1"/>
    <n v="3"/>
    <n v="0"/>
  </r>
  <r>
    <n v="-11"/>
    <x v="2"/>
    <n v="-13.2"/>
    <n v="2.1999999999999993"/>
  </r>
  <r>
    <n v="9"/>
    <x v="3"/>
    <n v="4.5"/>
    <n v="4.5"/>
  </r>
  <r>
    <n v="5"/>
    <x v="3"/>
    <n v="2.5"/>
    <n v="2.5"/>
  </r>
  <r>
    <n v="5"/>
    <x v="3"/>
    <n v="2.5"/>
    <n v="2.5"/>
  </r>
  <r>
    <n v="4"/>
    <x v="1"/>
    <n v="4"/>
    <n v="0"/>
  </r>
  <r>
    <n v="5"/>
    <x v="3"/>
    <n v="2.5"/>
    <n v="2.5"/>
  </r>
  <r>
    <n v="4"/>
    <x v="1"/>
    <n v="4"/>
    <n v="0"/>
  </r>
  <r>
    <n v="4"/>
    <x v="1"/>
    <n v="4"/>
    <n v="0"/>
  </r>
  <r>
    <n v="15"/>
    <x v="0"/>
    <n v="4.5"/>
    <n v="10.5"/>
  </r>
  <r>
    <n v="-1"/>
    <x v="2"/>
    <n v="-1.2"/>
    <n v="0.19999999999999996"/>
  </r>
  <r>
    <n v="17"/>
    <x v="0"/>
    <n v="5.0999999999999996"/>
    <n v="11.9"/>
  </r>
  <r>
    <n v="0"/>
    <x v="2"/>
    <n v="0"/>
    <n v="0"/>
  </r>
  <r>
    <n v="7"/>
    <x v="3"/>
    <n v="3.5"/>
    <n v="3.5"/>
  </r>
  <r>
    <n v="2"/>
    <x v="1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AAD66-6069-584A-9455-28828C54F085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F42" firstHeaderRow="1" firstDataRow="2" firstDataCol="4"/>
  <pivotFields count="37"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6">
        <item x="1"/>
        <item x="0"/>
        <item x="2"/>
        <item x="3"/>
        <item x="5"/>
        <item x="4"/>
      </items>
    </pivotField>
    <pivotField axis="axisRow" compact="0" outline="0" showAll="0" defaultSubtotal="0">
      <items count="10">
        <item x="5"/>
        <item x="3"/>
        <item x="8"/>
        <item x="4"/>
        <item x="0"/>
        <item x="1"/>
        <item x="7"/>
        <item x="2"/>
        <item x="6"/>
        <item x="9"/>
      </items>
    </pivotField>
    <pivotField axis="axisRow" compact="0" outline="0" showAll="0" defaultSubtotal="0">
      <items count="15">
        <item x="3"/>
        <item x="10"/>
        <item x="8"/>
        <item x="14"/>
        <item x="12"/>
        <item x="7"/>
        <item x="11"/>
        <item x="5"/>
        <item x="9"/>
        <item x="6"/>
        <item x="4"/>
        <item x="13"/>
        <item x="2"/>
        <item x="1"/>
        <item x="0"/>
      </items>
    </pivotField>
    <pivotField compact="0" outline="0" showAll="0"/>
    <pivotField axis="axisRow" compact="0" outline="0" showAll="0" defaultSubtotal="0">
      <items count="16">
        <item x="5"/>
        <item x="2"/>
        <item x="4"/>
        <item x="1"/>
        <item x="15"/>
        <item x="0"/>
        <item x="9"/>
        <item x="12"/>
        <item x="13"/>
        <item x="11"/>
        <item x="14"/>
        <item x="7"/>
        <item x="8"/>
        <item x="6"/>
        <item x="3"/>
        <item x="10"/>
      </items>
    </pivotField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4">
    <field x="28"/>
    <field x="29"/>
    <field x="30"/>
    <field x="32"/>
  </rowFields>
  <rowItems count="38">
    <i>
      <x/>
      <x/>
      <x v="5"/>
      <x v="6"/>
    </i>
    <i r="2">
      <x v="6"/>
      <x v="9"/>
    </i>
    <i r="2">
      <x v="10"/>
      <x/>
    </i>
    <i r="3">
      <x v="1"/>
    </i>
    <i r="2">
      <x v="11"/>
      <x/>
    </i>
    <i r="1">
      <x v="1"/>
      <x v="8"/>
      <x v="11"/>
    </i>
    <i r="2">
      <x v="9"/>
      <x v="12"/>
    </i>
    <i r="2">
      <x v="10"/>
      <x v="2"/>
    </i>
    <i r="3">
      <x v="3"/>
    </i>
    <i r="2">
      <x v="12"/>
      <x v="1"/>
    </i>
    <i r="3">
      <x v="3"/>
    </i>
    <i r="1">
      <x v="2"/>
      <x v="10"/>
      <x v="3"/>
    </i>
    <i r="1">
      <x v="3"/>
      <x v="7"/>
      <x/>
    </i>
    <i r="3">
      <x v="2"/>
    </i>
    <i r="2">
      <x v="10"/>
      <x v="8"/>
    </i>
    <i r="2">
      <x v="13"/>
      <x v="12"/>
    </i>
    <i r="1">
      <x v="5"/>
      <x v="10"/>
      <x v="2"/>
    </i>
    <i r="3">
      <x v="7"/>
    </i>
    <i r="3">
      <x v="12"/>
    </i>
    <i r="2">
      <x v="13"/>
      <x v="3"/>
    </i>
    <i r="1">
      <x v="6"/>
      <x v="9"/>
      <x v="1"/>
    </i>
    <i r="1">
      <x v="7"/>
      <x v="5"/>
      <x v="2"/>
    </i>
    <i r="2">
      <x v="9"/>
      <x v="2"/>
    </i>
    <i r="2">
      <x v="12"/>
      <x v="1"/>
    </i>
    <i r="1">
      <x v="8"/>
      <x v="5"/>
      <x v="2"/>
    </i>
    <i r="2">
      <x v="7"/>
      <x v="1"/>
    </i>
    <i r="3">
      <x v="3"/>
    </i>
    <i r="2">
      <x v="10"/>
      <x v="2"/>
    </i>
    <i r="2">
      <x v="12"/>
      <x v="12"/>
    </i>
    <i r="2">
      <x v="13"/>
      <x v="2"/>
    </i>
    <i>
      <x v="1"/>
      <x v="4"/>
      <x v="14"/>
      <x v="5"/>
    </i>
    <i>
      <x v="2"/>
      <x v="4"/>
      <x/>
      <x v="5"/>
    </i>
    <i r="3">
      <x v="14"/>
    </i>
    <i>
      <x v="3"/>
      <x v="4"/>
      <x v="1"/>
      <x v="15"/>
    </i>
    <i r="2">
      <x v="2"/>
      <x v="13"/>
    </i>
    <i>
      <x v="4"/>
      <x v="9"/>
      <x v="3"/>
      <x v="4"/>
    </i>
    <i>
      <x v="5"/>
      <x v="4"/>
      <x v="4"/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SULT" fld="12" subtotal="count" baseField="0" baseItem="0"/>
    <dataField name="Sum of Is_Complete" fld="33" baseField="0" baseItem="0"/>
  </dataFields>
  <formats count="58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-2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8" type="button" dataOnly="0" labelOnly="1" outline="0" axis="axisRow" fieldPosition="0"/>
    </format>
    <format dxfId="57">
      <pivotArea field="29" type="button" dataOnly="0" labelOnly="1" outline="0" axis="axisRow" fieldPosition="1"/>
    </format>
    <format dxfId="56">
      <pivotArea field="30" type="button" dataOnly="0" labelOnly="1" outline="0" axis="axisRow" fieldPosition="2"/>
    </format>
    <format dxfId="55">
      <pivotArea field="32" type="button" dataOnly="0" labelOnly="1" outline="0" axis="axisRow" fieldPosition="3"/>
    </format>
    <format dxfId="54">
      <pivotArea dataOnly="0" labelOnly="1" outline="0" fieldPosition="0">
        <references count="1">
          <reference field="28" count="0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2">
          <reference field="28" count="1" selected="0">
            <x v="0"/>
          </reference>
          <reference field="29" count="8">
            <x v="0"/>
            <x v="1"/>
            <x v="2"/>
            <x v="3"/>
            <x v="5"/>
            <x v="6"/>
            <x v="7"/>
            <x v="8"/>
          </reference>
        </references>
      </pivotArea>
    </format>
    <format dxfId="51">
      <pivotArea dataOnly="0" labelOnly="1" outline="0" fieldPosition="0">
        <references count="2">
          <reference field="28" count="1" selected="0">
            <x v="1"/>
          </reference>
          <reference field="29" count="1">
            <x v="4"/>
          </reference>
        </references>
      </pivotArea>
    </format>
    <format dxfId="50">
      <pivotArea dataOnly="0" labelOnly="1" outline="0" fieldPosition="0">
        <references count="2">
          <reference field="28" count="1" selected="0">
            <x v="4"/>
          </reference>
          <reference field="29" count="1">
            <x v="9"/>
          </reference>
        </references>
      </pivotArea>
    </format>
    <format dxfId="49">
      <pivotArea dataOnly="0" labelOnly="1" outline="0" fieldPosition="0">
        <references count="2">
          <reference field="28" count="1" selected="0">
            <x v="5"/>
          </reference>
          <reference field="29" count="1">
            <x v="4"/>
          </reference>
        </references>
      </pivotArea>
    </format>
    <format dxfId="48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0"/>
          </reference>
          <reference field="30" count="4">
            <x v="5"/>
            <x v="6"/>
            <x v="10"/>
            <x v="11"/>
          </reference>
        </references>
      </pivotArea>
    </format>
    <format dxfId="47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1"/>
          </reference>
          <reference field="30" count="4">
            <x v="8"/>
            <x v="9"/>
            <x v="10"/>
            <x v="12"/>
          </reference>
        </references>
      </pivotArea>
    </format>
    <format dxfId="46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2"/>
          </reference>
          <reference field="30" count="1">
            <x v="10"/>
          </reference>
        </references>
      </pivotArea>
    </format>
    <format dxfId="45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3"/>
          </reference>
          <reference field="30" count="3">
            <x v="7"/>
            <x v="10"/>
            <x v="13"/>
          </reference>
        </references>
      </pivotArea>
    </format>
    <format dxfId="44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5"/>
          </reference>
          <reference field="30" count="2">
            <x v="10"/>
            <x v="13"/>
          </reference>
        </references>
      </pivotArea>
    </format>
    <format dxfId="43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6"/>
          </reference>
          <reference field="30" count="1">
            <x v="9"/>
          </reference>
        </references>
      </pivotArea>
    </format>
    <format dxfId="42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7"/>
          </reference>
          <reference field="30" count="3">
            <x v="5"/>
            <x v="9"/>
            <x v="12"/>
          </reference>
        </references>
      </pivotArea>
    </format>
    <format dxfId="41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8"/>
          </reference>
          <reference field="30" count="5">
            <x v="5"/>
            <x v="7"/>
            <x v="10"/>
            <x v="12"/>
            <x v="13"/>
          </reference>
        </references>
      </pivotArea>
    </format>
    <format dxfId="40">
      <pivotArea dataOnly="0" labelOnly="1" outline="0" fieldPosition="0">
        <references count="3">
          <reference field="28" count="1" selected="0">
            <x v="1"/>
          </reference>
          <reference field="29" count="1" selected="0">
            <x v="4"/>
          </reference>
          <reference field="30" count="1">
            <x v="14"/>
          </reference>
        </references>
      </pivotArea>
    </format>
    <format dxfId="39">
      <pivotArea dataOnly="0" labelOnly="1" outline="0" fieldPosition="0">
        <references count="3">
          <reference field="28" count="1" selected="0">
            <x v="2"/>
          </reference>
          <reference field="29" count="1" selected="0">
            <x v="4"/>
          </reference>
          <reference field="30" count="1">
            <x v="0"/>
          </reference>
        </references>
      </pivotArea>
    </format>
    <format dxfId="38">
      <pivotArea dataOnly="0" labelOnly="1" outline="0" fieldPosition="0">
        <references count="3">
          <reference field="28" count="1" selected="0">
            <x v="3"/>
          </reference>
          <reference field="29" count="1" selected="0">
            <x v="4"/>
          </reference>
          <reference field="30" count="2">
            <x v="1"/>
            <x v="2"/>
          </reference>
        </references>
      </pivotArea>
    </format>
    <format dxfId="37">
      <pivotArea dataOnly="0" labelOnly="1" outline="0" fieldPosition="0">
        <references count="3">
          <reference field="28" count="1" selected="0">
            <x v="4"/>
          </reference>
          <reference field="29" count="1" selected="0">
            <x v="9"/>
          </reference>
          <reference field="30" count="1">
            <x v="3"/>
          </reference>
        </references>
      </pivotArea>
    </format>
    <format dxfId="36">
      <pivotArea dataOnly="0" labelOnly="1" outline="0" fieldPosition="0">
        <references count="3">
          <reference field="28" count="1" selected="0">
            <x v="5"/>
          </reference>
          <reference field="29" count="1" selected="0">
            <x v="4"/>
          </reference>
          <reference field="30" count="1">
            <x v="4"/>
          </reference>
        </references>
      </pivotArea>
    </format>
    <format dxfId="35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5"/>
          </reference>
          <reference field="32" count="1">
            <x v="6"/>
          </reference>
        </references>
      </pivotArea>
    </format>
    <format dxfId="34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6"/>
          </reference>
          <reference field="32" count="1">
            <x v="9"/>
          </reference>
        </references>
      </pivotArea>
    </format>
    <format dxfId="3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10"/>
          </reference>
          <reference field="32" count="2">
            <x v="0"/>
            <x v="1"/>
          </reference>
        </references>
      </pivotArea>
    </format>
    <format dxfId="32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11"/>
          </reference>
          <reference field="32" count="1">
            <x v="0"/>
          </reference>
        </references>
      </pivotArea>
    </format>
    <format dxfId="31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8"/>
          </reference>
          <reference field="32" count="1">
            <x v="11"/>
          </reference>
        </references>
      </pivotArea>
    </format>
    <format dxfId="30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9"/>
          </reference>
          <reference field="32" count="1">
            <x v="12"/>
          </reference>
        </references>
      </pivotArea>
    </format>
    <format dxfId="29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10"/>
          </reference>
          <reference field="32" count="2">
            <x v="2"/>
            <x v="3"/>
          </reference>
        </references>
      </pivotArea>
    </format>
    <format dxfId="28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12"/>
          </reference>
          <reference field="32" count="2">
            <x v="1"/>
            <x v="3"/>
          </reference>
        </references>
      </pivotArea>
    </format>
    <format dxfId="27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2"/>
          </reference>
          <reference field="30" count="1" selected="0">
            <x v="10"/>
          </reference>
          <reference field="32" count="1">
            <x v="3"/>
          </reference>
        </references>
      </pivotArea>
    </format>
    <format dxfId="26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7"/>
          </reference>
          <reference field="32" count="2">
            <x v="0"/>
            <x v="2"/>
          </reference>
        </references>
      </pivotArea>
    </format>
    <format dxfId="25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10"/>
          </reference>
          <reference field="32" count="1">
            <x v="8"/>
          </reference>
        </references>
      </pivotArea>
    </format>
    <format dxfId="24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13"/>
          </reference>
          <reference field="32" count="1">
            <x v="12"/>
          </reference>
        </references>
      </pivotArea>
    </format>
    <format dxfId="2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5"/>
          </reference>
          <reference field="30" count="1" selected="0">
            <x v="10"/>
          </reference>
          <reference field="32" count="3">
            <x v="2"/>
            <x v="7"/>
            <x v="12"/>
          </reference>
        </references>
      </pivotArea>
    </format>
    <format dxfId="22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5"/>
          </reference>
          <reference field="30" count="1" selected="0">
            <x v="13"/>
          </reference>
          <reference field="32" count="1">
            <x v="3"/>
          </reference>
        </references>
      </pivotArea>
    </format>
    <format dxfId="21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6"/>
          </reference>
          <reference field="30" count="1" selected="0">
            <x v="9"/>
          </reference>
          <reference field="32" count="1">
            <x v="1"/>
          </reference>
        </references>
      </pivotArea>
    </format>
    <format dxfId="20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5"/>
          </reference>
          <reference field="32" count="1">
            <x v="2"/>
          </reference>
        </references>
      </pivotArea>
    </format>
    <format dxfId="19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9"/>
          </reference>
          <reference field="32" count="1">
            <x v="2"/>
          </reference>
        </references>
      </pivotArea>
    </format>
    <format dxfId="18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12"/>
          </reference>
          <reference field="32" count="1">
            <x v="1"/>
          </reference>
        </references>
      </pivotArea>
    </format>
    <format dxfId="17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5"/>
          </reference>
          <reference field="32" count="1">
            <x v="2"/>
          </reference>
        </references>
      </pivotArea>
    </format>
    <format dxfId="16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7"/>
          </reference>
          <reference field="32" count="2">
            <x v="1"/>
            <x v="3"/>
          </reference>
        </references>
      </pivotArea>
    </format>
    <format dxfId="15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0"/>
          </reference>
          <reference field="32" count="1">
            <x v="2"/>
          </reference>
        </references>
      </pivotArea>
    </format>
    <format dxfId="14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2"/>
          </reference>
          <reference field="32" count="1">
            <x v="12"/>
          </reference>
        </references>
      </pivotArea>
    </format>
    <format dxfId="1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3"/>
          </reference>
          <reference field="32" count="1">
            <x v="2"/>
          </reference>
        </references>
      </pivotArea>
    </format>
    <format dxfId="12">
      <pivotArea dataOnly="0" labelOnly="1" outline="0" fieldPosition="0">
        <references count="4">
          <reference field="28" count="1" selected="0">
            <x v="1"/>
          </reference>
          <reference field="29" count="1" selected="0">
            <x v="4"/>
          </reference>
          <reference field="30" count="1" selected="0">
            <x v="14"/>
          </reference>
          <reference field="32" count="1">
            <x v="5"/>
          </reference>
        </references>
      </pivotArea>
    </format>
    <format dxfId="11">
      <pivotArea dataOnly="0" labelOnly="1" outline="0" fieldPosition="0">
        <references count="4">
          <reference field="28" count="1" selected="0">
            <x v="2"/>
          </reference>
          <reference field="29" count="1" selected="0">
            <x v="4"/>
          </reference>
          <reference field="30" count="1" selected="0">
            <x v="0"/>
          </reference>
          <reference field="32" count="2">
            <x v="5"/>
            <x v="14"/>
          </reference>
        </references>
      </pivotArea>
    </format>
    <format dxfId="10">
      <pivotArea dataOnly="0" labelOnly="1" outline="0" fieldPosition="0">
        <references count="4">
          <reference field="28" count="1" selected="0">
            <x v="3"/>
          </reference>
          <reference field="29" count="1" selected="0">
            <x v="4"/>
          </reference>
          <reference field="30" count="1" selected="0">
            <x v="1"/>
          </reference>
          <reference field="32" count="1">
            <x v="15"/>
          </reference>
        </references>
      </pivotArea>
    </format>
    <format dxfId="9">
      <pivotArea dataOnly="0" labelOnly="1" outline="0" fieldPosition="0">
        <references count="4">
          <reference field="28" count="1" selected="0">
            <x v="3"/>
          </reference>
          <reference field="29" count="1" selected="0">
            <x v="4"/>
          </reference>
          <reference field="30" count="1" selected="0">
            <x v="2"/>
          </reference>
          <reference field="32" count="1">
            <x v="13"/>
          </reference>
        </references>
      </pivotArea>
    </format>
    <format dxfId="8">
      <pivotArea dataOnly="0" labelOnly="1" outline="0" fieldPosition="0">
        <references count="4">
          <reference field="28" count="1" selected="0">
            <x v="4"/>
          </reference>
          <reference field="29" count="1" selected="0">
            <x v="9"/>
          </reference>
          <reference field="30" count="1" selected="0">
            <x v="3"/>
          </reference>
          <reference field="32" count="1">
            <x v="4"/>
          </reference>
        </references>
      </pivotArea>
    </format>
    <format dxfId="7">
      <pivotArea dataOnly="0" labelOnly="1" outline="0" fieldPosition="0">
        <references count="4">
          <reference field="28" count="1" selected="0">
            <x v="5"/>
          </reference>
          <reference field="29" count="1" selected="0">
            <x v="4"/>
          </reference>
          <reference field="30" count="1" selected="0">
            <x v="4"/>
          </reference>
          <reference field="32" count="1">
            <x v="10"/>
          </reference>
        </references>
      </pivotArea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3D64B-D5EB-764A-92B0-0AE77935FE6A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3:M42" firstHeaderRow="1" firstDataRow="2" firstDataCol="4"/>
  <pivotFields count="37"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6">
        <item x="1"/>
        <item x="0"/>
        <item x="2"/>
        <item x="3"/>
        <item x="5"/>
        <item x="4"/>
      </items>
    </pivotField>
    <pivotField axis="axisRow" compact="0" outline="0" showAll="0" defaultSubtotal="0">
      <items count="10">
        <item x="5"/>
        <item x="3"/>
        <item x="8"/>
        <item x="4"/>
        <item x="0"/>
        <item x="1"/>
        <item x="7"/>
        <item x="2"/>
        <item x="6"/>
        <item x="9"/>
      </items>
    </pivotField>
    <pivotField axis="axisRow" compact="0" outline="0" showAll="0" defaultSubtotal="0">
      <items count="15">
        <item x="3"/>
        <item x="10"/>
        <item x="8"/>
        <item x="14"/>
        <item x="12"/>
        <item x="7"/>
        <item x="11"/>
        <item x="5"/>
        <item x="9"/>
        <item x="6"/>
        <item x="4"/>
        <item x="13"/>
        <item x="2"/>
        <item x="1"/>
        <item x="0"/>
      </items>
    </pivotField>
    <pivotField compact="0" outline="0" showAll="0"/>
    <pivotField axis="axisRow" compact="0" outline="0" showAll="0" defaultSubtotal="0">
      <items count="16">
        <item x="5"/>
        <item x="2"/>
        <item x="4"/>
        <item x="1"/>
        <item x="15"/>
        <item x="0"/>
        <item x="9"/>
        <item x="12"/>
        <item x="13"/>
        <item x="11"/>
        <item x="14"/>
        <item x="7"/>
        <item x="8"/>
        <item x="6"/>
        <item x="3"/>
        <item x="10"/>
      </items>
    </pivotField>
    <pivotField dataField="1"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4">
    <field x="28"/>
    <field x="29"/>
    <field x="30"/>
    <field x="32"/>
  </rowFields>
  <rowItems count="38">
    <i>
      <x/>
      <x/>
      <x v="5"/>
      <x v="6"/>
    </i>
    <i r="2">
      <x v="6"/>
      <x v="9"/>
    </i>
    <i r="2">
      <x v="10"/>
      <x/>
    </i>
    <i r="3">
      <x v="1"/>
    </i>
    <i r="2">
      <x v="11"/>
      <x/>
    </i>
    <i r="1">
      <x v="1"/>
      <x v="8"/>
      <x v="11"/>
    </i>
    <i r="2">
      <x v="9"/>
      <x v="12"/>
    </i>
    <i r="2">
      <x v="10"/>
      <x v="2"/>
    </i>
    <i r="3">
      <x v="3"/>
    </i>
    <i r="2">
      <x v="12"/>
      <x v="1"/>
    </i>
    <i r="3">
      <x v="3"/>
    </i>
    <i r="1">
      <x v="2"/>
      <x v="10"/>
      <x v="3"/>
    </i>
    <i r="1">
      <x v="3"/>
      <x v="7"/>
      <x/>
    </i>
    <i r="3">
      <x v="2"/>
    </i>
    <i r="2">
      <x v="10"/>
      <x v="8"/>
    </i>
    <i r="2">
      <x v="13"/>
      <x v="12"/>
    </i>
    <i r="1">
      <x v="5"/>
      <x v="10"/>
      <x v="2"/>
    </i>
    <i r="3">
      <x v="7"/>
    </i>
    <i r="3">
      <x v="12"/>
    </i>
    <i r="2">
      <x v="13"/>
      <x v="3"/>
    </i>
    <i r="1">
      <x v="6"/>
      <x v="9"/>
      <x v="1"/>
    </i>
    <i r="1">
      <x v="7"/>
      <x v="5"/>
      <x v="2"/>
    </i>
    <i r="2">
      <x v="9"/>
      <x v="2"/>
    </i>
    <i r="2">
      <x v="12"/>
      <x v="1"/>
    </i>
    <i r="1">
      <x v="8"/>
      <x v="5"/>
      <x v="2"/>
    </i>
    <i r="2">
      <x v="7"/>
      <x v="1"/>
    </i>
    <i r="3">
      <x v="3"/>
    </i>
    <i r="2">
      <x v="10"/>
      <x v="2"/>
    </i>
    <i r="2">
      <x v="12"/>
      <x v="12"/>
    </i>
    <i r="2">
      <x v="13"/>
      <x v="2"/>
    </i>
    <i>
      <x v="1"/>
      <x v="4"/>
      <x v="14"/>
      <x v="5"/>
    </i>
    <i>
      <x v="2"/>
      <x v="4"/>
      <x/>
      <x v="5"/>
    </i>
    <i r="3">
      <x v="14"/>
    </i>
    <i>
      <x v="3"/>
      <x v="4"/>
      <x v="1"/>
      <x v="15"/>
    </i>
    <i r="2">
      <x v="2"/>
      <x v="13"/>
    </i>
    <i>
      <x v="4"/>
      <x v="9"/>
      <x v="3"/>
      <x v="4"/>
    </i>
    <i>
      <x v="5"/>
      <x v="4"/>
      <x v="4"/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SULT" fld="12" subtotal="count" baseField="0" baseItem="0"/>
    <dataField name="Sum of Is_Complete" fld="33" baseField="0" baseItem="0"/>
  </dataFields>
  <formats count="58"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-2" type="button" dataOnly="0" labelOnly="1" outline="0" axis="axisCol" fieldPosition="0"/>
    </format>
    <format dxfId="117">
      <pivotArea type="topRight" dataOnly="0" labelOnly="1" outline="0" fieldPosition="0"/>
    </format>
    <format dxfId="116">
      <pivotArea field="28" type="button" dataOnly="0" labelOnly="1" outline="0" axis="axisRow" fieldPosition="0"/>
    </format>
    <format dxfId="115">
      <pivotArea field="29" type="button" dataOnly="0" labelOnly="1" outline="0" axis="axisRow" fieldPosition="1"/>
    </format>
    <format dxfId="114">
      <pivotArea field="30" type="button" dataOnly="0" labelOnly="1" outline="0" axis="axisRow" fieldPosition="2"/>
    </format>
    <format dxfId="113">
      <pivotArea field="32" type="button" dataOnly="0" labelOnly="1" outline="0" axis="axisRow" fieldPosition="3"/>
    </format>
    <format dxfId="112">
      <pivotArea dataOnly="0" labelOnly="1" outline="0" fieldPosition="0">
        <references count="1">
          <reference field="28" count="0"/>
        </references>
      </pivotArea>
    </format>
    <format dxfId="111">
      <pivotArea dataOnly="0" labelOnly="1" grandRow="1" outline="0" fieldPosition="0"/>
    </format>
    <format dxfId="110">
      <pivotArea dataOnly="0" labelOnly="1" outline="0" fieldPosition="0">
        <references count="2">
          <reference field="28" count="1" selected="0">
            <x v="0"/>
          </reference>
          <reference field="29" count="8">
            <x v="0"/>
            <x v="1"/>
            <x v="2"/>
            <x v="3"/>
            <x v="5"/>
            <x v="6"/>
            <x v="7"/>
            <x v="8"/>
          </reference>
        </references>
      </pivotArea>
    </format>
    <format dxfId="109">
      <pivotArea dataOnly="0" labelOnly="1" outline="0" fieldPosition="0">
        <references count="2">
          <reference field="28" count="1" selected="0">
            <x v="1"/>
          </reference>
          <reference field="29" count="1">
            <x v="4"/>
          </reference>
        </references>
      </pivotArea>
    </format>
    <format dxfId="108">
      <pivotArea dataOnly="0" labelOnly="1" outline="0" fieldPosition="0">
        <references count="2">
          <reference field="28" count="1" selected="0">
            <x v="4"/>
          </reference>
          <reference field="29" count="1">
            <x v="9"/>
          </reference>
        </references>
      </pivotArea>
    </format>
    <format dxfId="107">
      <pivotArea dataOnly="0" labelOnly="1" outline="0" fieldPosition="0">
        <references count="2">
          <reference field="28" count="1" selected="0">
            <x v="5"/>
          </reference>
          <reference field="29" count="1">
            <x v="4"/>
          </reference>
        </references>
      </pivotArea>
    </format>
    <format dxfId="106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0"/>
          </reference>
          <reference field="30" count="4">
            <x v="5"/>
            <x v="6"/>
            <x v="10"/>
            <x v="11"/>
          </reference>
        </references>
      </pivotArea>
    </format>
    <format dxfId="105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1"/>
          </reference>
          <reference field="30" count="4">
            <x v="8"/>
            <x v="9"/>
            <x v="10"/>
            <x v="12"/>
          </reference>
        </references>
      </pivotArea>
    </format>
    <format dxfId="104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2"/>
          </reference>
          <reference field="30" count="1">
            <x v="10"/>
          </reference>
        </references>
      </pivotArea>
    </format>
    <format dxfId="103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3"/>
          </reference>
          <reference field="30" count="3">
            <x v="7"/>
            <x v="10"/>
            <x v="13"/>
          </reference>
        </references>
      </pivotArea>
    </format>
    <format dxfId="102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5"/>
          </reference>
          <reference field="30" count="2">
            <x v="10"/>
            <x v="13"/>
          </reference>
        </references>
      </pivotArea>
    </format>
    <format dxfId="101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6"/>
          </reference>
          <reference field="30" count="1">
            <x v="9"/>
          </reference>
        </references>
      </pivotArea>
    </format>
    <format dxfId="100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7"/>
          </reference>
          <reference field="30" count="3">
            <x v="5"/>
            <x v="9"/>
            <x v="12"/>
          </reference>
        </references>
      </pivotArea>
    </format>
    <format dxfId="99">
      <pivotArea dataOnly="0" labelOnly="1" outline="0" fieldPosition="0">
        <references count="3">
          <reference field="28" count="1" selected="0">
            <x v="0"/>
          </reference>
          <reference field="29" count="1" selected="0">
            <x v="8"/>
          </reference>
          <reference field="30" count="5">
            <x v="5"/>
            <x v="7"/>
            <x v="10"/>
            <x v="12"/>
            <x v="13"/>
          </reference>
        </references>
      </pivotArea>
    </format>
    <format dxfId="98">
      <pivotArea dataOnly="0" labelOnly="1" outline="0" fieldPosition="0">
        <references count="3">
          <reference field="28" count="1" selected="0">
            <x v="1"/>
          </reference>
          <reference field="29" count="1" selected="0">
            <x v="4"/>
          </reference>
          <reference field="30" count="1">
            <x v="14"/>
          </reference>
        </references>
      </pivotArea>
    </format>
    <format dxfId="97">
      <pivotArea dataOnly="0" labelOnly="1" outline="0" fieldPosition="0">
        <references count="3">
          <reference field="28" count="1" selected="0">
            <x v="2"/>
          </reference>
          <reference field="29" count="1" selected="0">
            <x v="4"/>
          </reference>
          <reference field="30" count="1">
            <x v="0"/>
          </reference>
        </references>
      </pivotArea>
    </format>
    <format dxfId="96">
      <pivotArea dataOnly="0" labelOnly="1" outline="0" fieldPosition="0">
        <references count="3">
          <reference field="28" count="1" selected="0">
            <x v="3"/>
          </reference>
          <reference field="29" count="1" selected="0">
            <x v="4"/>
          </reference>
          <reference field="30" count="2">
            <x v="1"/>
            <x v="2"/>
          </reference>
        </references>
      </pivotArea>
    </format>
    <format dxfId="95">
      <pivotArea dataOnly="0" labelOnly="1" outline="0" fieldPosition="0">
        <references count="3">
          <reference field="28" count="1" selected="0">
            <x v="4"/>
          </reference>
          <reference field="29" count="1" selected="0">
            <x v="9"/>
          </reference>
          <reference field="30" count="1">
            <x v="3"/>
          </reference>
        </references>
      </pivotArea>
    </format>
    <format dxfId="94">
      <pivotArea dataOnly="0" labelOnly="1" outline="0" fieldPosition="0">
        <references count="3">
          <reference field="28" count="1" selected="0">
            <x v="5"/>
          </reference>
          <reference field="29" count="1" selected="0">
            <x v="4"/>
          </reference>
          <reference field="30" count="1">
            <x v="4"/>
          </reference>
        </references>
      </pivotArea>
    </format>
    <format dxfId="9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5"/>
          </reference>
          <reference field="32" count="1">
            <x v="6"/>
          </reference>
        </references>
      </pivotArea>
    </format>
    <format dxfId="92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6"/>
          </reference>
          <reference field="32" count="1">
            <x v="9"/>
          </reference>
        </references>
      </pivotArea>
    </format>
    <format dxfId="91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10"/>
          </reference>
          <reference field="32" count="2">
            <x v="0"/>
            <x v="1"/>
          </reference>
        </references>
      </pivotArea>
    </format>
    <format dxfId="90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0"/>
          </reference>
          <reference field="30" count="1" selected="0">
            <x v="11"/>
          </reference>
          <reference field="32" count="1">
            <x v="0"/>
          </reference>
        </references>
      </pivotArea>
    </format>
    <format dxfId="89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8"/>
          </reference>
          <reference field="32" count="1">
            <x v="11"/>
          </reference>
        </references>
      </pivotArea>
    </format>
    <format dxfId="88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9"/>
          </reference>
          <reference field="32" count="1">
            <x v="12"/>
          </reference>
        </references>
      </pivotArea>
    </format>
    <format dxfId="87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10"/>
          </reference>
          <reference field="32" count="2">
            <x v="2"/>
            <x v="3"/>
          </reference>
        </references>
      </pivotArea>
    </format>
    <format dxfId="86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1"/>
          </reference>
          <reference field="30" count="1" selected="0">
            <x v="12"/>
          </reference>
          <reference field="32" count="2">
            <x v="1"/>
            <x v="3"/>
          </reference>
        </references>
      </pivotArea>
    </format>
    <format dxfId="85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2"/>
          </reference>
          <reference field="30" count="1" selected="0">
            <x v="10"/>
          </reference>
          <reference field="32" count="1">
            <x v="3"/>
          </reference>
        </references>
      </pivotArea>
    </format>
    <format dxfId="84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7"/>
          </reference>
          <reference field="32" count="2">
            <x v="0"/>
            <x v="2"/>
          </reference>
        </references>
      </pivotArea>
    </format>
    <format dxfId="8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10"/>
          </reference>
          <reference field="32" count="1">
            <x v="8"/>
          </reference>
        </references>
      </pivotArea>
    </format>
    <format dxfId="82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3"/>
          </reference>
          <reference field="30" count="1" selected="0">
            <x v="13"/>
          </reference>
          <reference field="32" count="1">
            <x v="12"/>
          </reference>
        </references>
      </pivotArea>
    </format>
    <format dxfId="81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5"/>
          </reference>
          <reference field="30" count="1" selected="0">
            <x v="10"/>
          </reference>
          <reference field="32" count="3">
            <x v="2"/>
            <x v="7"/>
            <x v="12"/>
          </reference>
        </references>
      </pivotArea>
    </format>
    <format dxfId="80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5"/>
          </reference>
          <reference field="30" count="1" selected="0">
            <x v="13"/>
          </reference>
          <reference field="32" count="1">
            <x v="3"/>
          </reference>
        </references>
      </pivotArea>
    </format>
    <format dxfId="79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6"/>
          </reference>
          <reference field="30" count="1" selected="0">
            <x v="9"/>
          </reference>
          <reference field="32" count="1">
            <x v="1"/>
          </reference>
        </references>
      </pivotArea>
    </format>
    <format dxfId="78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5"/>
          </reference>
          <reference field="32" count="1">
            <x v="2"/>
          </reference>
        </references>
      </pivotArea>
    </format>
    <format dxfId="77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9"/>
          </reference>
          <reference field="32" count="1">
            <x v="2"/>
          </reference>
        </references>
      </pivotArea>
    </format>
    <format dxfId="76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7"/>
          </reference>
          <reference field="30" count="1" selected="0">
            <x v="12"/>
          </reference>
          <reference field="32" count="1">
            <x v="1"/>
          </reference>
        </references>
      </pivotArea>
    </format>
    <format dxfId="75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5"/>
          </reference>
          <reference field="32" count="1">
            <x v="2"/>
          </reference>
        </references>
      </pivotArea>
    </format>
    <format dxfId="74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7"/>
          </reference>
          <reference field="32" count="2">
            <x v="1"/>
            <x v="3"/>
          </reference>
        </references>
      </pivotArea>
    </format>
    <format dxfId="73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0"/>
          </reference>
          <reference field="32" count="1">
            <x v="2"/>
          </reference>
        </references>
      </pivotArea>
    </format>
    <format dxfId="72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2"/>
          </reference>
          <reference field="32" count="1">
            <x v="12"/>
          </reference>
        </references>
      </pivotArea>
    </format>
    <format dxfId="71">
      <pivotArea dataOnly="0" labelOnly="1" outline="0" fieldPosition="0">
        <references count="4">
          <reference field="28" count="1" selected="0">
            <x v="0"/>
          </reference>
          <reference field="29" count="1" selected="0">
            <x v="8"/>
          </reference>
          <reference field="30" count="1" selected="0">
            <x v="13"/>
          </reference>
          <reference field="32" count="1">
            <x v="2"/>
          </reference>
        </references>
      </pivotArea>
    </format>
    <format dxfId="70">
      <pivotArea dataOnly="0" labelOnly="1" outline="0" fieldPosition="0">
        <references count="4">
          <reference field="28" count="1" selected="0">
            <x v="1"/>
          </reference>
          <reference field="29" count="1" selected="0">
            <x v="4"/>
          </reference>
          <reference field="30" count="1" selected="0">
            <x v="14"/>
          </reference>
          <reference field="32" count="1">
            <x v="5"/>
          </reference>
        </references>
      </pivotArea>
    </format>
    <format dxfId="69">
      <pivotArea dataOnly="0" labelOnly="1" outline="0" fieldPosition="0">
        <references count="4">
          <reference field="28" count="1" selected="0">
            <x v="2"/>
          </reference>
          <reference field="29" count="1" selected="0">
            <x v="4"/>
          </reference>
          <reference field="30" count="1" selected="0">
            <x v="0"/>
          </reference>
          <reference field="32" count="2">
            <x v="5"/>
            <x v="14"/>
          </reference>
        </references>
      </pivotArea>
    </format>
    <format dxfId="68">
      <pivotArea dataOnly="0" labelOnly="1" outline="0" fieldPosition="0">
        <references count="4">
          <reference field="28" count="1" selected="0">
            <x v="3"/>
          </reference>
          <reference field="29" count="1" selected="0">
            <x v="4"/>
          </reference>
          <reference field="30" count="1" selected="0">
            <x v="1"/>
          </reference>
          <reference field="32" count="1">
            <x v="15"/>
          </reference>
        </references>
      </pivotArea>
    </format>
    <format dxfId="67">
      <pivotArea dataOnly="0" labelOnly="1" outline="0" fieldPosition="0">
        <references count="4">
          <reference field="28" count="1" selected="0">
            <x v="3"/>
          </reference>
          <reference field="29" count="1" selected="0">
            <x v="4"/>
          </reference>
          <reference field="30" count="1" selected="0">
            <x v="2"/>
          </reference>
          <reference field="32" count="1">
            <x v="13"/>
          </reference>
        </references>
      </pivotArea>
    </format>
    <format dxfId="66">
      <pivotArea dataOnly="0" labelOnly="1" outline="0" fieldPosition="0">
        <references count="4">
          <reference field="28" count="1" selected="0">
            <x v="4"/>
          </reference>
          <reference field="29" count="1" selected="0">
            <x v="9"/>
          </reference>
          <reference field="30" count="1" selected="0">
            <x v="3"/>
          </reference>
          <reference field="32" count="1">
            <x v="4"/>
          </reference>
        </references>
      </pivotArea>
    </format>
    <format dxfId="65">
      <pivotArea dataOnly="0" labelOnly="1" outline="0" fieldPosition="0">
        <references count="4">
          <reference field="28" count="1" selected="0">
            <x v="5"/>
          </reference>
          <reference field="29" count="1" selected="0">
            <x v="4"/>
          </reference>
          <reference field="30" count="1" selected="0">
            <x v="4"/>
          </reference>
          <reference field="32" count="1">
            <x v="10"/>
          </reference>
        </references>
      </pivotArea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913FC-9B69-7246-8859-4A24E37A20B4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0" firstDataRow="1" firstDataCol="1"/>
  <pivotFields count="4">
    <pivotField dataField="1" showAll="0"/>
    <pivotField axis="axisRow" dataField="1" showAll="0">
      <items count="5">
        <item x="2"/>
        <item x="1"/>
        <item x="0"/>
        <item x="3"/>
        <item t="default"/>
      </items>
    </pivotField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um_Runs" fld="1" subtotal="count" baseField="0" baseItem="0"/>
    <dataField name="Total_Yards" fld="0" baseField="0" baseItem="0"/>
    <dataField name="Sum of OL Yards" fld="2" baseField="0" baseItem="0"/>
    <dataField name="Sum of RB Yard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BA067-32B3-D546-AC27-36A6AC164871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K8" firstHeaderRow="0" firstDataRow="1" firstDataCol="1"/>
  <pivotFields count="4">
    <pivotField dataField="1" showAll="0"/>
    <pivotField axis="axisRow" dataField="1" showAll="0">
      <items count="5">
        <item x="2"/>
        <item x="1"/>
        <item x="0"/>
        <item x="3"/>
        <item t="default"/>
      </items>
    </pivotField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um_Runs" fld="1" subtotal="count" baseField="0" baseItem="0"/>
    <dataField name="Total_Yards" fld="0" baseField="0" baseItem="0"/>
    <dataField name="Sum of OL Yards" fld="2" baseField="0" baseItem="0"/>
    <dataField name="Sum of RB Yards" fld="3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B9E50-1E00-9E4C-93D9-96DEBFCE1897}" name="GameData" displayName="GameData" ref="A1:AG68" totalsRowShown="0">
  <autoFilter ref="A1:AG68" xr:uid="{0CE4FB23-1C69-4340-AA59-5A8685CC9157}"/>
  <tableColumns count="33">
    <tableColumn id="1" xr3:uid="{C6C881AA-C29B-3441-A62F-546E21EDB74B}" name="QTR"/>
    <tableColumn id="2" xr3:uid="{3726C6BB-0664-9B47-997C-579641B0D7DE}" name="PLAY NUM"/>
    <tableColumn id="3" xr3:uid="{F6ED6D56-D2DE-2142-B2BA-12FECACE304E}" name="g SER"/>
    <tableColumn id="4" xr3:uid="{0C207785-2FEF-684C-9D07-AC1E768EFA29}" name="g SER#"/>
    <tableColumn id="5" xr3:uid="{0DCD0FF0-CAC4-FD49-B33B-34F08D3D2585}" name="g DN"/>
    <tableColumn id="6" xr3:uid="{C26FBA91-2520-DE4C-A7FA-0E968236827D}" name="g DIST"/>
    <tableColumn id="33" xr3:uid="{D2A8F6F3-4C69-4B4D-9DF3-1A515549FF11}" name="D_AND_D" dataDxfId="123">
      <calculatedColumnFormula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calculatedColumnFormula>
    </tableColumn>
    <tableColumn id="7" xr3:uid="{DBE8810F-A1B8-FF43-A112-F176CDFB120B}" name="g FPOS"/>
    <tableColumn id="32" xr3:uid="{80024755-221C-004E-BA01-F52FABB1D641}" name="FZONE" dataDxfId="122">
      <calculatedColumnFormula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calculatedColumnFormula>
    </tableColumn>
    <tableColumn id="8" xr3:uid="{E0712AAF-1669-BA43-B215-DCB105AC6B94}" name="g HASH"/>
    <tableColumn id="9" xr3:uid="{136F2D83-6C31-A343-AEC9-FDA0B784F28C}" name="g R/P"/>
    <tableColumn id="10" xr3:uid="{D03F91EC-56C9-8849-BEC8-750F3DB8B0E8}" name="Play Type Cleaned">
      <calculatedColumnFormula>IF(OR(K2="R", K2="P", K2="O"), K2, "A")</calculatedColumnFormula>
    </tableColumn>
    <tableColumn id="11" xr3:uid="{E0A02184-D589-B44A-B61F-730448914266}" name="RESULT"/>
    <tableColumn id="12" xr3:uid="{DC3440E1-B730-1044-A0F0-5448EF919772}" name="g GAIN"/>
    <tableColumn id="13" xr3:uid="{D5F35635-EC05-0C43-9018-E5D7BF7EB84C}" name="OFF PERS"/>
    <tableColumn id="14" xr3:uid="{1A492858-2C34-1846-ADD0-BA25BF79E150}" name="CADENCE"/>
    <tableColumn id="15" xr3:uid="{7A04427F-568F-CF44-BD35-0700D9EA509F}" name="PRE FORM"/>
    <tableColumn id="16" xr3:uid="{41837BB6-8C86-2049-A287-34DC1D63FC8F}" name="FORM"/>
    <tableColumn id="17" xr3:uid="{F2B8177C-7AB0-C844-8CC5-A7BA76F5C48B}" name="H ALGN"/>
    <tableColumn id="18" xr3:uid="{704681E0-5292-3844-8CB1-127460A235A2}" name="MOTION"/>
    <tableColumn id="19" xr3:uid="{08903A28-2301-4845-A309-2A211D286DC7}" name="BACKSET"/>
    <tableColumn id="20" xr3:uid="{6B5CF96C-D509-004A-85D2-93AEDE8F2870}" name="BACK #"/>
    <tableColumn id="21" xr3:uid="{C0339046-966D-A543-9A4E-C82BA16FB336}" name="PLAY"/>
    <tableColumn id="22" xr3:uid="{60DE7C6E-E304-2243-888E-2D83B846C9E2}" name="O BOX"/>
    <tableColumn id="23" xr3:uid="{8DB5802B-E2EC-2D4E-BBCE-7CAE34069F7D}" name="L / R"/>
    <tableColumn id="24" xr3:uid="{E2F3E4B1-E06F-284C-999B-5909F6396E24}" name="FLD / BND"/>
    <tableColumn id="25" xr3:uid="{E061F647-00EE-814D-9594-CE3CD9CFDCA8}" name="STR"/>
    <tableColumn id="26" xr3:uid="{FCF86D79-B613-3141-B314-EBEC8A23C4F9}" name="WK"/>
    <tableColumn id="27" xr3:uid="{7179A879-B96A-FE47-85B3-2C1737E1D736}" name="QB"/>
    <tableColumn id="28" xr3:uid="{87D2E16C-64DD-3D4C-BB74-15F418C7450D}" name="REC"/>
    <tableColumn id="29" xr3:uid="{9724AA27-C6C6-3C43-9AA2-8571674DDF31}" name="ZONE THROWN"/>
    <tableColumn id="30" xr3:uid="{5C5FCE19-44C5-8044-A843-CF4185A494C4}" name="FRONT"/>
    <tableColumn id="31" xr3:uid="{A23E369A-53B0-764F-B228-F87DFF48CFAE}" name="O COVER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FB23-1C69-4340-AA59-5A8685CC9157}">
  <dimension ref="A1:AG68"/>
  <sheetViews>
    <sheetView topLeftCell="B1" zoomScale="102" workbookViewId="0">
      <selection sqref="A1:AG67"/>
    </sheetView>
  </sheetViews>
  <sheetFormatPr baseColWidth="10" defaultColWidth="8.83203125" defaultRowHeight="15" x14ac:dyDescent="0.2"/>
  <cols>
    <col min="2" max="2" width="11.1640625" customWidth="1"/>
    <col min="7" max="7" width="10.6640625" bestFit="1" customWidth="1"/>
    <col min="9" max="9" width="15.1640625" bestFit="1" customWidth="1"/>
    <col min="12" max="12" width="17.33203125" customWidth="1"/>
    <col min="13" max="13" width="9.1640625" customWidth="1"/>
    <col min="15" max="15" width="10.5" customWidth="1"/>
    <col min="16" max="17" width="11" customWidth="1"/>
    <col min="19" max="19" width="9" customWidth="1"/>
    <col min="20" max="20" width="9.5" customWidth="1"/>
    <col min="21" max="21" width="10.33203125" customWidth="1"/>
    <col min="26" max="26" width="10.83203125" customWidth="1"/>
    <col min="31" max="31" width="14.6640625" customWidth="1"/>
    <col min="33" max="33" width="13.3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t="s">
        <v>6</v>
      </c>
      <c r="I1" t="s">
        <v>180</v>
      </c>
      <c r="J1" t="s">
        <v>7</v>
      </c>
      <c r="K1" t="s">
        <v>8</v>
      </c>
      <c r="L1" t="s">
        <v>179</v>
      </c>
      <c r="M1" t="s">
        <v>9</v>
      </c>
      <c r="N1" t="s">
        <v>10</v>
      </c>
      <c r="O1" s="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10</v>
      </c>
      <c r="G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">
        <v>-6</v>
      </c>
      <c r="I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2" t="s">
        <v>30</v>
      </c>
      <c r="L2" t="str">
        <f>IF(OR(K2="R", K2="P", K2="O"), K2, "A")</f>
        <v>R</v>
      </c>
      <c r="M2" t="s">
        <v>31</v>
      </c>
      <c r="N2">
        <v>15</v>
      </c>
      <c r="P2">
        <v>12</v>
      </c>
      <c r="S2" t="s">
        <v>32</v>
      </c>
      <c r="T2">
        <v>3</v>
      </c>
      <c r="U2">
        <v>5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38</v>
      </c>
      <c r="AE2">
        <v>12</v>
      </c>
      <c r="AG2" t="s">
        <v>39</v>
      </c>
    </row>
    <row r="3" spans="1:33" x14ac:dyDescent="0.2">
      <c r="A3">
        <v>1</v>
      </c>
      <c r="B3">
        <v>2</v>
      </c>
      <c r="C3">
        <v>1</v>
      </c>
      <c r="D3">
        <v>2</v>
      </c>
      <c r="E3">
        <v>1</v>
      </c>
      <c r="F3">
        <v>10</v>
      </c>
      <c r="G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">
        <v>-21</v>
      </c>
      <c r="I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3" t="s">
        <v>30</v>
      </c>
      <c r="L3" t="str">
        <f t="shared" ref="L3:L66" si="0">IF(OR(K3="R", K3="P", K3="O"), K3, "A")</f>
        <v>R</v>
      </c>
      <c r="M3" t="s">
        <v>40</v>
      </c>
      <c r="N3">
        <v>3</v>
      </c>
      <c r="O3">
        <v>12</v>
      </c>
      <c r="R3" t="s">
        <v>41</v>
      </c>
      <c r="S3">
        <v>3</v>
      </c>
      <c r="T3">
        <v>5</v>
      </c>
      <c r="U3" t="s">
        <v>42</v>
      </c>
      <c r="W3" t="s">
        <v>43</v>
      </c>
      <c r="X3" t="s">
        <v>44</v>
      </c>
      <c r="Y3" t="s">
        <v>45</v>
      </c>
      <c r="Z3" t="s">
        <v>30</v>
      </c>
      <c r="AA3" t="s">
        <v>46</v>
      </c>
      <c r="AB3" t="s">
        <v>38</v>
      </c>
      <c r="AC3" t="s">
        <v>38</v>
      </c>
      <c r="AD3">
        <v>12</v>
      </c>
      <c r="AG3" t="s">
        <v>47</v>
      </c>
    </row>
    <row r="4" spans="1:33" x14ac:dyDescent="0.2">
      <c r="A4">
        <v>1</v>
      </c>
      <c r="B4">
        <v>3</v>
      </c>
      <c r="C4">
        <v>1</v>
      </c>
      <c r="D4">
        <v>3</v>
      </c>
      <c r="E4">
        <v>2</v>
      </c>
      <c r="F4">
        <v>7</v>
      </c>
      <c r="G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4">
        <v>-24</v>
      </c>
      <c r="I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4" t="s">
        <v>48</v>
      </c>
      <c r="L4" t="str">
        <f t="shared" si="0"/>
        <v>P</v>
      </c>
      <c r="M4" t="s">
        <v>40</v>
      </c>
      <c r="N4">
        <v>6</v>
      </c>
      <c r="O4">
        <v>10</v>
      </c>
      <c r="Q4" t="s">
        <v>49</v>
      </c>
      <c r="R4" t="s">
        <v>32</v>
      </c>
      <c r="U4" t="s">
        <v>50</v>
      </c>
      <c r="W4" t="s">
        <v>51</v>
      </c>
      <c r="X4">
        <v>61</v>
      </c>
      <c r="Y4" t="s">
        <v>36</v>
      </c>
      <c r="Z4" t="s">
        <v>46</v>
      </c>
      <c r="AA4" t="s">
        <v>52</v>
      </c>
      <c r="AB4" t="s">
        <v>53</v>
      </c>
      <c r="AC4">
        <v>12</v>
      </c>
      <c r="AD4">
        <v>15</v>
      </c>
      <c r="AE4" t="s">
        <v>54</v>
      </c>
      <c r="AG4" t="s">
        <v>55</v>
      </c>
    </row>
    <row r="5" spans="1:33" x14ac:dyDescent="0.2">
      <c r="A5">
        <v>1</v>
      </c>
      <c r="B5">
        <v>4</v>
      </c>
      <c r="C5">
        <v>1</v>
      </c>
      <c r="D5">
        <v>4</v>
      </c>
      <c r="E5">
        <v>3</v>
      </c>
      <c r="F5">
        <v>1</v>
      </c>
      <c r="G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3rd Down</v>
      </c>
      <c r="H5">
        <v>-29</v>
      </c>
      <c r="I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5" t="s">
        <v>30</v>
      </c>
      <c r="L5" t="str">
        <f t="shared" si="0"/>
        <v>R</v>
      </c>
      <c r="M5" t="s">
        <v>31</v>
      </c>
      <c r="N5">
        <v>3</v>
      </c>
      <c r="O5" t="s">
        <v>56</v>
      </c>
      <c r="R5" t="s">
        <v>57</v>
      </c>
      <c r="S5">
        <v>2</v>
      </c>
      <c r="T5">
        <v>3</v>
      </c>
      <c r="U5">
        <v>5</v>
      </c>
      <c r="W5" t="s">
        <v>58</v>
      </c>
      <c r="X5" t="s">
        <v>59</v>
      </c>
      <c r="Y5" t="s">
        <v>60</v>
      </c>
      <c r="Z5" t="s">
        <v>61</v>
      </c>
      <c r="AA5" t="s">
        <v>30</v>
      </c>
      <c r="AB5" t="s">
        <v>46</v>
      </c>
      <c r="AC5" t="s">
        <v>38</v>
      </c>
      <c r="AD5" t="s">
        <v>38</v>
      </c>
      <c r="AE5">
        <v>44</v>
      </c>
      <c r="AG5" t="s">
        <v>62</v>
      </c>
    </row>
    <row r="6" spans="1:33" x14ac:dyDescent="0.2">
      <c r="A6">
        <v>1</v>
      </c>
      <c r="B6">
        <v>5</v>
      </c>
      <c r="C6">
        <v>1</v>
      </c>
      <c r="D6">
        <v>5</v>
      </c>
      <c r="E6">
        <v>1</v>
      </c>
      <c r="F6">
        <v>10</v>
      </c>
      <c r="G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">
        <v>-33</v>
      </c>
      <c r="I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6" t="s">
        <v>30</v>
      </c>
      <c r="L6" t="str">
        <f t="shared" si="0"/>
        <v>R</v>
      </c>
      <c r="M6" t="s">
        <v>31</v>
      </c>
      <c r="N6">
        <v>-11</v>
      </c>
      <c r="O6">
        <v>12</v>
      </c>
      <c r="R6" t="s">
        <v>49</v>
      </c>
      <c r="S6">
        <v>2</v>
      </c>
      <c r="T6">
        <v>4</v>
      </c>
      <c r="U6" t="s">
        <v>63</v>
      </c>
      <c r="W6" t="s">
        <v>64</v>
      </c>
      <c r="X6" t="s">
        <v>65</v>
      </c>
      <c r="Y6" t="s">
        <v>66</v>
      </c>
      <c r="Z6" t="s">
        <v>30</v>
      </c>
      <c r="AA6" t="s">
        <v>46</v>
      </c>
      <c r="AB6" t="s">
        <v>67</v>
      </c>
      <c r="AC6" t="s">
        <v>68</v>
      </c>
      <c r="AD6">
        <v>12</v>
      </c>
      <c r="AG6" t="s">
        <v>69</v>
      </c>
    </row>
    <row r="7" spans="1:33" x14ac:dyDescent="0.2">
      <c r="A7">
        <v>1</v>
      </c>
      <c r="B7">
        <v>6</v>
      </c>
      <c r="C7">
        <v>1</v>
      </c>
      <c r="D7">
        <v>6</v>
      </c>
      <c r="E7">
        <v>2</v>
      </c>
      <c r="F7">
        <v>21</v>
      </c>
      <c r="G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7">
        <v>-22</v>
      </c>
      <c r="I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7" t="s">
        <v>48</v>
      </c>
      <c r="L7" t="str">
        <f t="shared" si="0"/>
        <v>P</v>
      </c>
      <c r="M7" t="s">
        <v>70</v>
      </c>
      <c r="N7">
        <v>0</v>
      </c>
      <c r="O7">
        <v>11</v>
      </c>
      <c r="R7" t="s">
        <v>32</v>
      </c>
      <c r="S7">
        <v>3</v>
      </c>
      <c r="T7" t="s">
        <v>71</v>
      </c>
      <c r="U7" t="s">
        <v>72</v>
      </c>
      <c r="W7" t="s">
        <v>51</v>
      </c>
      <c r="X7">
        <v>62</v>
      </c>
      <c r="Y7" t="s">
        <v>30</v>
      </c>
      <c r="Z7" t="s">
        <v>37</v>
      </c>
      <c r="AA7" t="s">
        <v>73</v>
      </c>
      <c r="AB7" t="s">
        <v>74</v>
      </c>
      <c r="AC7">
        <v>12</v>
      </c>
      <c r="AD7">
        <v>84</v>
      </c>
      <c r="AE7" t="s">
        <v>75</v>
      </c>
      <c r="AG7" t="s">
        <v>76</v>
      </c>
    </row>
    <row r="8" spans="1:33" x14ac:dyDescent="0.2">
      <c r="A8">
        <v>1</v>
      </c>
      <c r="B8">
        <v>7</v>
      </c>
      <c r="C8">
        <v>2</v>
      </c>
      <c r="D8">
        <v>1</v>
      </c>
      <c r="E8">
        <v>1</v>
      </c>
      <c r="F8">
        <v>10</v>
      </c>
      <c r="G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8">
        <v>-35</v>
      </c>
      <c r="I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8" t="s">
        <v>77</v>
      </c>
      <c r="L8" t="str">
        <f t="shared" si="0"/>
        <v>O</v>
      </c>
      <c r="M8" t="s">
        <v>78</v>
      </c>
      <c r="N8">
        <v>13</v>
      </c>
      <c r="O8">
        <v>11</v>
      </c>
      <c r="R8" t="s">
        <v>49</v>
      </c>
      <c r="S8">
        <v>4</v>
      </c>
      <c r="T8" t="s">
        <v>79</v>
      </c>
      <c r="U8" t="s">
        <v>72</v>
      </c>
      <c r="W8" t="s">
        <v>80</v>
      </c>
      <c r="X8" t="s">
        <v>81</v>
      </c>
      <c r="Y8" t="s">
        <v>36</v>
      </c>
      <c r="Z8" t="s">
        <v>37</v>
      </c>
      <c r="AA8" t="s">
        <v>73</v>
      </c>
      <c r="AB8" t="s">
        <v>38</v>
      </c>
      <c r="AC8">
        <v>12</v>
      </c>
      <c r="AG8" t="s">
        <v>82</v>
      </c>
    </row>
    <row r="9" spans="1:33" x14ac:dyDescent="0.2">
      <c r="A9">
        <v>1</v>
      </c>
      <c r="B9">
        <v>8</v>
      </c>
      <c r="C9">
        <v>2</v>
      </c>
      <c r="D9">
        <v>2</v>
      </c>
      <c r="E9">
        <v>1</v>
      </c>
      <c r="F9">
        <v>10</v>
      </c>
      <c r="G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9">
        <v>-48</v>
      </c>
      <c r="I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9" t="s">
        <v>30</v>
      </c>
      <c r="L9" t="str">
        <f t="shared" si="0"/>
        <v>R</v>
      </c>
      <c r="M9" t="s">
        <v>31</v>
      </c>
      <c r="N9">
        <v>9</v>
      </c>
      <c r="O9">
        <v>11</v>
      </c>
      <c r="R9" t="s">
        <v>32</v>
      </c>
      <c r="S9">
        <v>3</v>
      </c>
      <c r="T9" t="s">
        <v>83</v>
      </c>
      <c r="U9" t="s">
        <v>43</v>
      </c>
      <c r="W9" t="s">
        <v>34</v>
      </c>
      <c r="X9" t="s">
        <v>84</v>
      </c>
      <c r="Y9" t="s">
        <v>36</v>
      </c>
      <c r="Z9" t="s">
        <v>46</v>
      </c>
      <c r="AA9" t="s">
        <v>38</v>
      </c>
      <c r="AB9" t="s">
        <v>38</v>
      </c>
      <c r="AC9">
        <v>12</v>
      </c>
      <c r="AG9" t="s">
        <v>85</v>
      </c>
    </row>
    <row r="10" spans="1:33" x14ac:dyDescent="0.2">
      <c r="A10">
        <v>1</v>
      </c>
      <c r="B10">
        <v>9</v>
      </c>
      <c r="C10">
        <v>2</v>
      </c>
      <c r="D10">
        <v>3</v>
      </c>
      <c r="E10">
        <v>2</v>
      </c>
      <c r="F10">
        <v>1</v>
      </c>
      <c r="G1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10">
        <v>53</v>
      </c>
      <c r="I1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10" t="s">
        <v>77</v>
      </c>
      <c r="L10" t="str">
        <f t="shared" si="0"/>
        <v>O</v>
      </c>
      <c r="M10" t="s">
        <v>86</v>
      </c>
      <c r="N10" t="s">
        <v>87</v>
      </c>
      <c r="P10">
        <v>12</v>
      </c>
      <c r="S10" t="s">
        <v>88</v>
      </c>
      <c r="T10">
        <v>2</v>
      </c>
      <c r="U10">
        <v>4</v>
      </c>
      <c r="W10" t="s">
        <v>89</v>
      </c>
      <c r="X10" t="s">
        <v>90</v>
      </c>
      <c r="Y10" t="s">
        <v>43</v>
      </c>
      <c r="Z10" t="s">
        <v>34</v>
      </c>
      <c r="AA10" t="s">
        <v>91</v>
      </c>
      <c r="AB10" t="s">
        <v>36</v>
      </c>
      <c r="AC10" t="s">
        <v>46</v>
      </c>
      <c r="AD10" t="s">
        <v>92</v>
      </c>
      <c r="AE10" t="s">
        <v>38</v>
      </c>
      <c r="AG10" t="s">
        <v>93</v>
      </c>
    </row>
    <row r="11" spans="1:33" x14ac:dyDescent="0.2">
      <c r="A11">
        <v>1</v>
      </c>
      <c r="B11">
        <v>10</v>
      </c>
      <c r="C11">
        <v>2</v>
      </c>
      <c r="D11">
        <v>4</v>
      </c>
      <c r="E11">
        <v>1</v>
      </c>
      <c r="F11">
        <v>10</v>
      </c>
      <c r="G1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11">
        <v>48</v>
      </c>
      <c r="I1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11" t="s">
        <v>48</v>
      </c>
      <c r="L11" t="str">
        <f t="shared" si="0"/>
        <v>P</v>
      </c>
      <c r="M11" t="s">
        <v>78</v>
      </c>
      <c r="N11">
        <v>5</v>
      </c>
      <c r="O11">
        <v>10</v>
      </c>
      <c r="R11" t="s">
        <v>32</v>
      </c>
      <c r="U11" t="s">
        <v>50</v>
      </c>
      <c r="W11" t="s">
        <v>94</v>
      </c>
      <c r="X11">
        <v>61</v>
      </c>
      <c r="Y11" t="s">
        <v>36</v>
      </c>
      <c r="Z11" t="s">
        <v>46</v>
      </c>
      <c r="AA11" t="s">
        <v>95</v>
      </c>
      <c r="AB11" t="s">
        <v>95</v>
      </c>
      <c r="AC11">
        <v>12</v>
      </c>
      <c r="AG11" t="s">
        <v>96</v>
      </c>
    </row>
    <row r="12" spans="1:33" x14ac:dyDescent="0.2">
      <c r="A12">
        <v>1</v>
      </c>
      <c r="B12">
        <v>11</v>
      </c>
      <c r="C12">
        <v>2</v>
      </c>
      <c r="D12">
        <v>5</v>
      </c>
      <c r="E12">
        <v>2</v>
      </c>
      <c r="F12">
        <v>5</v>
      </c>
      <c r="G1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12">
        <v>47</v>
      </c>
      <c r="I1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12" t="s">
        <v>48</v>
      </c>
      <c r="L12" t="str">
        <f t="shared" si="0"/>
        <v>P</v>
      </c>
      <c r="M12" t="s">
        <v>40</v>
      </c>
      <c r="N12">
        <v>6</v>
      </c>
      <c r="O12">
        <v>10</v>
      </c>
      <c r="R12" t="s">
        <v>32</v>
      </c>
      <c r="T12">
        <v>3</v>
      </c>
      <c r="U12" t="s">
        <v>97</v>
      </c>
      <c r="W12" t="s">
        <v>98</v>
      </c>
      <c r="X12" t="s">
        <v>94</v>
      </c>
      <c r="Y12" t="s">
        <v>99</v>
      </c>
      <c r="Z12" t="s">
        <v>36</v>
      </c>
      <c r="AA12" t="s">
        <v>46</v>
      </c>
      <c r="AB12" t="s">
        <v>100</v>
      </c>
      <c r="AC12" t="s">
        <v>101</v>
      </c>
      <c r="AD12">
        <v>12</v>
      </c>
      <c r="AE12">
        <v>1</v>
      </c>
      <c r="AG12" t="s">
        <v>102</v>
      </c>
    </row>
    <row r="13" spans="1:33" x14ac:dyDescent="0.2">
      <c r="A13">
        <v>1</v>
      </c>
      <c r="B13">
        <v>12</v>
      </c>
      <c r="C13">
        <v>2</v>
      </c>
      <c r="D13">
        <v>6</v>
      </c>
      <c r="E13">
        <v>1</v>
      </c>
      <c r="F13">
        <v>10</v>
      </c>
      <c r="G1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13">
        <v>37</v>
      </c>
      <c r="I1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13" t="s">
        <v>30</v>
      </c>
      <c r="L13" t="str">
        <f t="shared" si="0"/>
        <v>R</v>
      </c>
      <c r="M13" t="s">
        <v>31</v>
      </c>
      <c r="N13">
        <v>5</v>
      </c>
      <c r="O13">
        <v>11</v>
      </c>
      <c r="R13" t="s">
        <v>49</v>
      </c>
      <c r="S13">
        <v>3</v>
      </c>
      <c r="U13" t="s">
        <v>72</v>
      </c>
      <c r="W13" t="s">
        <v>34</v>
      </c>
      <c r="X13" t="s">
        <v>103</v>
      </c>
      <c r="Y13" t="s">
        <v>30</v>
      </c>
      <c r="Z13" t="s">
        <v>37</v>
      </c>
      <c r="AA13" t="s">
        <v>38</v>
      </c>
      <c r="AB13" t="s">
        <v>38</v>
      </c>
      <c r="AC13">
        <v>12</v>
      </c>
      <c r="AG13" t="s">
        <v>104</v>
      </c>
    </row>
    <row r="14" spans="1:33" x14ac:dyDescent="0.2">
      <c r="A14">
        <v>1</v>
      </c>
      <c r="B14">
        <v>13</v>
      </c>
      <c r="C14">
        <v>2</v>
      </c>
      <c r="D14">
        <v>7</v>
      </c>
      <c r="E14">
        <v>2</v>
      </c>
      <c r="F14">
        <v>5</v>
      </c>
      <c r="G1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14">
        <v>32</v>
      </c>
      <c r="I1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14" t="s">
        <v>48</v>
      </c>
      <c r="L14" t="str">
        <f t="shared" si="0"/>
        <v>P</v>
      </c>
      <c r="M14" t="s">
        <v>40</v>
      </c>
      <c r="N14">
        <v>4</v>
      </c>
      <c r="O14">
        <v>10</v>
      </c>
      <c r="R14" t="s">
        <v>32</v>
      </c>
      <c r="U14" t="s">
        <v>50</v>
      </c>
      <c r="W14" t="s">
        <v>94</v>
      </c>
      <c r="X14">
        <v>61</v>
      </c>
      <c r="Y14" t="s">
        <v>36</v>
      </c>
      <c r="Z14" t="s">
        <v>46</v>
      </c>
      <c r="AA14" t="s">
        <v>105</v>
      </c>
      <c r="AB14" t="s">
        <v>73</v>
      </c>
      <c r="AC14">
        <v>12</v>
      </c>
      <c r="AD14">
        <v>2</v>
      </c>
      <c r="AE14" t="s">
        <v>106</v>
      </c>
      <c r="AG14" t="s">
        <v>55</v>
      </c>
    </row>
    <row r="15" spans="1:33" x14ac:dyDescent="0.2">
      <c r="A15">
        <v>1</v>
      </c>
      <c r="B15">
        <v>14</v>
      </c>
      <c r="C15">
        <v>2</v>
      </c>
      <c r="D15">
        <v>8</v>
      </c>
      <c r="E15">
        <v>3</v>
      </c>
      <c r="F15">
        <v>1</v>
      </c>
      <c r="G1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3rd Down</v>
      </c>
      <c r="H15">
        <v>28</v>
      </c>
      <c r="I1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15" t="s">
        <v>30</v>
      </c>
      <c r="L15" t="str">
        <f t="shared" si="0"/>
        <v>R</v>
      </c>
      <c r="M15" t="s">
        <v>31</v>
      </c>
      <c r="N15">
        <v>5</v>
      </c>
      <c r="O15" t="s">
        <v>56</v>
      </c>
      <c r="R15" t="s">
        <v>57</v>
      </c>
      <c r="S15">
        <v>1</v>
      </c>
      <c r="T15">
        <v>2</v>
      </c>
      <c r="U15">
        <v>4</v>
      </c>
      <c r="W15" t="s">
        <v>107</v>
      </c>
      <c r="X15" t="s">
        <v>59</v>
      </c>
      <c r="Y15" t="s">
        <v>60</v>
      </c>
      <c r="Z15" t="s">
        <v>61</v>
      </c>
      <c r="AA15" t="s">
        <v>30</v>
      </c>
      <c r="AB15" t="s">
        <v>46</v>
      </c>
      <c r="AC15" t="s">
        <v>38</v>
      </c>
      <c r="AD15" t="s">
        <v>38</v>
      </c>
      <c r="AE15">
        <v>44</v>
      </c>
      <c r="AG15" t="s">
        <v>62</v>
      </c>
    </row>
    <row r="16" spans="1:33" x14ac:dyDescent="0.2">
      <c r="A16">
        <v>1</v>
      </c>
      <c r="B16">
        <v>15</v>
      </c>
      <c r="C16">
        <v>2</v>
      </c>
      <c r="D16">
        <v>9</v>
      </c>
      <c r="E16">
        <v>1</v>
      </c>
      <c r="F16">
        <v>10</v>
      </c>
      <c r="G1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16">
        <v>23</v>
      </c>
      <c r="I1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16" t="s">
        <v>48</v>
      </c>
      <c r="L16" t="str">
        <f t="shared" si="0"/>
        <v>P</v>
      </c>
      <c r="M16" t="s">
        <v>40</v>
      </c>
      <c r="N16">
        <v>14</v>
      </c>
      <c r="O16">
        <v>11</v>
      </c>
      <c r="Q16" t="s">
        <v>32</v>
      </c>
      <c r="R16" t="s">
        <v>49</v>
      </c>
      <c r="S16">
        <v>4</v>
      </c>
      <c r="T16" t="s">
        <v>71</v>
      </c>
      <c r="U16" t="s">
        <v>72</v>
      </c>
      <c r="W16" t="s">
        <v>94</v>
      </c>
      <c r="X16">
        <v>62</v>
      </c>
      <c r="Y16" t="s">
        <v>30</v>
      </c>
      <c r="Z16" t="s">
        <v>46</v>
      </c>
      <c r="AA16" t="s">
        <v>53</v>
      </c>
      <c r="AB16" t="s">
        <v>100</v>
      </c>
      <c r="AC16">
        <v>12</v>
      </c>
      <c r="AD16">
        <v>4</v>
      </c>
      <c r="AE16" t="s">
        <v>108</v>
      </c>
      <c r="AG16" t="s">
        <v>85</v>
      </c>
    </row>
    <row r="17" spans="1:33" x14ac:dyDescent="0.2">
      <c r="A17">
        <v>1</v>
      </c>
      <c r="B17">
        <v>16</v>
      </c>
      <c r="C17">
        <v>2</v>
      </c>
      <c r="D17">
        <v>10</v>
      </c>
      <c r="E17">
        <v>1</v>
      </c>
      <c r="F17">
        <v>9</v>
      </c>
      <c r="G1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17">
        <v>9</v>
      </c>
      <c r="I1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17" t="s">
        <v>48</v>
      </c>
      <c r="L17" t="str">
        <f t="shared" si="0"/>
        <v>P</v>
      </c>
      <c r="M17" t="s">
        <v>70</v>
      </c>
      <c r="N17">
        <v>0</v>
      </c>
      <c r="O17">
        <v>11</v>
      </c>
      <c r="R17" t="s">
        <v>49</v>
      </c>
      <c r="S17">
        <v>4</v>
      </c>
      <c r="T17" t="s">
        <v>109</v>
      </c>
      <c r="U17" t="s">
        <v>98</v>
      </c>
      <c r="W17" t="s">
        <v>94</v>
      </c>
      <c r="X17" t="s">
        <v>110</v>
      </c>
      <c r="Y17" t="s">
        <v>30</v>
      </c>
      <c r="Z17" t="s">
        <v>37</v>
      </c>
      <c r="AA17" t="s">
        <v>111</v>
      </c>
      <c r="AB17" t="s">
        <v>111</v>
      </c>
      <c r="AC17">
        <v>12</v>
      </c>
      <c r="AD17">
        <v>84</v>
      </c>
      <c r="AE17" t="s">
        <v>112</v>
      </c>
      <c r="AG17" t="s">
        <v>85</v>
      </c>
    </row>
    <row r="18" spans="1:33" x14ac:dyDescent="0.2">
      <c r="A18">
        <v>1</v>
      </c>
      <c r="B18">
        <v>17</v>
      </c>
      <c r="C18">
        <v>2</v>
      </c>
      <c r="D18">
        <v>11</v>
      </c>
      <c r="E18">
        <v>2</v>
      </c>
      <c r="F18">
        <v>9</v>
      </c>
      <c r="G1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18">
        <v>9</v>
      </c>
      <c r="I1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18" t="s">
        <v>48</v>
      </c>
      <c r="L18" t="str">
        <f t="shared" si="0"/>
        <v>P</v>
      </c>
      <c r="M18" t="s">
        <v>70</v>
      </c>
      <c r="N18">
        <v>0</v>
      </c>
      <c r="O18">
        <v>11</v>
      </c>
      <c r="R18" t="s">
        <v>113</v>
      </c>
      <c r="S18">
        <v>3</v>
      </c>
      <c r="U18" t="s">
        <v>50</v>
      </c>
      <c r="W18" t="s">
        <v>51</v>
      </c>
      <c r="X18" t="s">
        <v>114</v>
      </c>
      <c r="Y18" t="s">
        <v>30</v>
      </c>
      <c r="Z18" t="s">
        <v>37</v>
      </c>
      <c r="AA18" t="s">
        <v>73</v>
      </c>
      <c r="AB18" t="s">
        <v>101</v>
      </c>
      <c r="AC18">
        <v>12</v>
      </c>
      <c r="AD18">
        <v>84</v>
      </c>
      <c r="AE18" t="s">
        <v>115</v>
      </c>
      <c r="AG18" t="s">
        <v>85</v>
      </c>
    </row>
    <row r="19" spans="1:33" x14ac:dyDescent="0.2">
      <c r="A19">
        <v>2</v>
      </c>
      <c r="B19">
        <v>18</v>
      </c>
      <c r="C19">
        <v>3</v>
      </c>
      <c r="D19">
        <v>1</v>
      </c>
      <c r="E19">
        <v>1</v>
      </c>
      <c r="F19">
        <v>10</v>
      </c>
      <c r="G1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19">
        <v>-30</v>
      </c>
      <c r="I1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19" t="s">
        <v>77</v>
      </c>
      <c r="L19" t="str">
        <f t="shared" si="0"/>
        <v>O</v>
      </c>
      <c r="M19" t="s">
        <v>40</v>
      </c>
      <c r="N19">
        <v>8</v>
      </c>
      <c r="O19">
        <v>10</v>
      </c>
      <c r="Q19" t="s">
        <v>49</v>
      </c>
      <c r="R19" t="s">
        <v>32</v>
      </c>
      <c r="U19" t="s">
        <v>98</v>
      </c>
      <c r="W19" t="s">
        <v>34</v>
      </c>
      <c r="X19" t="s">
        <v>116</v>
      </c>
      <c r="Y19" t="s">
        <v>36</v>
      </c>
      <c r="Z19" t="s">
        <v>37</v>
      </c>
      <c r="AA19" t="s">
        <v>117</v>
      </c>
      <c r="AB19" t="s">
        <v>38</v>
      </c>
      <c r="AC19">
        <v>12</v>
      </c>
      <c r="AD19">
        <v>1</v>
      </c>
      <c r="AE19" t="s">
        <v>106</v>
      </c>
      <c r="AG19" t="s">
        <v>118</v>
      </c>
    </row>
    <row r="20" spans="1:33" x14ac:dyDescent="0.2">
      <c r="A20">
        <v>2</v>
      </c>
      <c r="B20">
        <v>19</v>
      </c>
      <c r="C20">
        <v>3</v>
      </c>
      <c r="D20">
        <v>2</v>
      </c>
      <c r="E20">
        <v>2</v>
      </c>
      <c r="F20">
        <v>2</v>
      </c>
      <c r="G2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20">
        <v>-38</v>
      </c>
      <c r="I2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20" t="s">
        <v>30</v>
      </c>
      <c r="L20" t="str">
        <f t="shared" si="0"/>
        <v>R</v>
      </c>
      <c r="M20" t="s">
        <v>31</v>
      </c>
      <c r="N20">
        <v>4</v>
      </c>
      <c r="O20">
        <v>12</v>
      </c>
      <c r="R20" t="s">
        <v>41</v>
      </c>
      <c r="S20">
        <v>3</v>
      </c>
      <c r="T20">
        <v>5</v>
      </c>
      <c r="U20" t="s">
        <v>119</v>
      </c>
      <c r="W20" t="s">
        <v>72</v>
      </c>
      <c r="X20" t="s">
        <v>80</v>
      </c>
      <c r="Y20" t="s">
        <v>84</v>
      </c>
      <c r="Z20" t="s">
        <v>30</v>
      </c>
      <c r="AA20" t="s">
        <v>37</v>
      </c>
      <c r="AB20" t="s">
        <v>38</v>
      </c>
      <c r="AC20" t="s">
        <v>38</v>
      </c>
      <c r="AD20">
        <v>12</v>
      </c>
      <c r="AG20" t="s">
        <v>120</v>
      </c>
    </row>
    <row r="21" spans="1:33" x14ac:dyDescent="0.2">
      <c r="A21">
        <v>2</v>
      </c>
      <c r="B21">
        <v>20</v>
      </c>
      <c r="C21">
        <v>3</v>
      </c>
      <c r="D21">
        <v>3</v>
      </c>
      <c r="E21">
        <v>1</v>
      </c>
      <c r="F21">
        <v>10</v>
      </c>
      <c r="G2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1">
        <v>-42</v>
      </c>
      <c r="I2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21" t="s">
        <v>48</v>
      </c>
      <c r="L21" t="str">
        <f t="shared" si="0"/>
        <v>P</v>
      </c>
      <c r="M21" t="s">
        <v>121</v>
      </c>
      <c r="N21">
        <v>0</v>
      </c>
      <c r="O21">
        <v>20</v>
      </c>
      <c r="R21" t="s">
        <v>122</v>
      </c>
      <c r="U21" t="s">
        <v>123</v>
      </c>
      <c r="W21" t="s">
        <v>51</v>
      </c>
      <c r="X21">
        <v>71</v>
      </c>
      <c r="Y21" t="s">
        <v>36</v>
      </c>
      <c r="Z21" t="s">
        <v>46</v>
      </c>
      <c r="AA21" t="s">
        <v>124</v>
      </c>
      <c r="AB21" t="s">
        <v>124</v>
      </c>
      <c r="AC21">
        <v>12</v>
      </c>
      <c r="AD21">
        <v>88</v>
      </c>
      <c r="AE21" t="s">
        <v>115</v>
      </c>
      <c r="AG21" t="s">
        <v>85</v>
      </c>
    </row>
    <row r="22" spans="1:33" x14ac:dyDescent="0.2">
      <c r="A22">
        <v>2</v>
      </c>
      <c r="B22">
        <v>21</v>
      </c>
      <c r="C22">
        <v>4</v>
      </c>
      <c r="D22">
        <v>1</v>
      </c>
      <c r="E22">
        <v>1</v>
      </c>
      <c r="F22">
        <v>10</v>
      </c>
      <c r="G2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2">
        <v>-5</v>
      </c>
      <c r="I2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22" t="s">
        <v>77</v>
      </c>
      <c r="L22" t="str">
        <f t="shared" si="0"/>
        <v>O</v>
      </c>
      <c r="M22" t="s">
        <v>86</v>
      </c>
      <c r="N22">
        <v>0</v>
      </c>
      <c r="O22">
        <v>11</v>
      </c>
      <c r="R22" t="s">
        <v>125</v>
      </c>
      <c r="S22">
        <v>4</v>
      </c>
      <c r="U22" t="s">
        <v>43</v>
      </c>
      <c r="W22" t="s">
        <v>34</v>
      </c>
      <c r="X22" t="s">
        <v>91</v>
      </c>
      <c r="Y22" t="s">
        <v>30</v>
      </c>
      <c r="Z22" t="s">
        <v>46</v>
      </c>
      <c r="AA22" t="s">
        <v>117</v>
      </c>
      <c r="AB22" t="s">
        <v>38</v>
      </c>
      <c r="AC22">
        <v>12</v>
      </c>
      <c r="AG22" t="s">
        <v>126</v>
      </c>
    </row>
    <row r="23" spans="1:33" x14ac:dyDescent="0.2">
      <c r="A23">
        <v>2</v>
      </c>
      <c r="B23">
        <v>22</v>
      </c>
      <c r="C23">
        <v>5</v>
      </c>
      <c r="D23">
        <v>1</v>
      </c>
      <c r="E23">
        <v>1</v>
      </c>
      <c r="F23">
        <v>10</v>
      </c>
      <c r="G2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3">
        <v>-21</v>
      </c>
      <c r="I2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23" t="s">
        <v>48</v>
      </c>
      <c r="L23" t="str">
        <f t="shared" si="0"/>
        <v>P</v>
      </c>
      <c r="M23" t="s">
        <v>78</v>
      </c>
      <c r="N23">
        <v>8</v>
      </c>
      <c r="O23">
        <v>10</v>
      </c>
      <c r="Q23" t="s">
        <v>32</v>
      </c>
      <c r="R23" t="s">
        <v>125</v>
      </c>
      <c r="U23" t="s">
        <v>98</v>
      </c>
      <c r="W23" t="s">
        <v>127</v>
      </c>
      <c r="X23">
        <v>88</v>
      </c>
      <c r="Y23" t="s">
        <v>36</v>
      </c>
      <c r="Z23" t="s">
        <v>37</v>
      </c>
      <c r="AA23" t="s">
        <v>74</v>
      </c>
      <c r="AB23" t="s">
        <v>128</v>
      </c>
      <c r="AC23">
        <v>12</v>
      </c>
      <c r="AG23" t="s">
        <v>96</v>
      </c>
    </row>
    <row r="24" spans="1:33" x14ac:dyDescent="0.2">
      <c r="A24">
        <v>2</v>
      </c>
      <c r="B24">
        <v>23</v>
      </c>
      <c r="C24">
        <v>5</v>
      </c>
      <c r="D24">
        <v>2</v>
      </c>
      <c r="E24">
        <v>2</v>
      </c>
      <c r="F24">
        <v>2</v>
      </c>
      <c r="G2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24">
        <v>-29</v>
      </c>
      <c r="I2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24" t="s">
        <v>48</v>
      </c>
      <c r="L24" t="str">
        <f t="shared" si="0"/>
        <v>P</v>
      </c>
      <c r="M24" t="s">
        <v>40</v>
      </c>
      <c r="N24">
        <v>32</v>
      </c>
      <c r="O24">
        <v>10</v>
      </c>
      <c r="R24" t="s">
        <v>32</v>
      </c>
      <c r="T24" t="s">
        <v>89</v>
      </c>
      <c r="U24" t="s">
        <v>50</v>
      </c>
      <c r="W24" t="s">
        <v>51</v>
      </c>
      <c r="X24">
        <v>61</v>
      </c>
      <c r="Y24" t="s">
        <v>36</v>
      </c>
      <c r="Z24" t="s">
        <v>46</v>
      </c>
      <c r="AA24" t="s">
        <v>52</v>
      </c>
      <c r="AB24" t="s">
        <v>53</v>
      </c>
      <c r="AC24">
        <v>12</v>
      </c>
      <c r="AD24">
        <v>2</v>
      </c>
      <c r="AE24" t="s">
        <v>75</v>
      </c>
      <c r="AG24" t="s">
        <v>55</v>
      </c>
    </row>
    <row r="25" spans="1:33" x14ac:dyDescent="0.2">
      <c r="A25">
        <v>2</v>
      </c>
      <c r="B25">
        <v>24</v>
      </c>
      <c r="C25">
        <v>5</v>
      </c>
      <c r="D25">
        <v>3</v>
      </c>
      <c r="E25">
        <v>1</v>
      </c>
      <c r="F25">
        <v>10</v>
      </c>
      <c r="G2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5">
        <v>51</v>
      </c>
      <c r="I2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25" t="s">
        <v>77</v>
      </c>
      <c r="L25" t="str">
        <f t="shared" si="0"/>
        <v>O</v>
      </c>
      <c r="M25" t="s">
        <v>70</v>
      </c>
      <c r="N25">
        <v>0</v>
      </c>
      <c r="O25">
        <v>11</v>
      </c>
      <c r="R25" t="s">
        <v>49</v>
      </c>
      <c r="S25">
        <v>4</v>
      </c>
      <c r="T25" t="s">
        <v>89</v>
      </c>
      <c r="U25" t="s">
        <v>72</v>
      </c>
      <c r="W25" t="s">
        <v>80</v>
      </c>
      <c r="X25" t="s">
        <v>84</v>
      </c>
      <c r="Y25" t="s">
        <v>30</v>
      </c>
      <c r="Z25" t="s">
        <v>37</v>
      </c>
      <c r="AA25" t="s">
        <v>38</v>
      </c>
      <c r="AB25" t="s">
        <v>129</v>
      </c>
      <c r="AC25">
        <v>12</v>
      </c>
      <c r="AD25">
        <v>88</v>
      </c>
      <c r="AE25" t="s">
        <v>54</v>
      </c>
      <c r="AG25" t="s">
        <v>85</v>
      </c>
    </row>
    <row r="26" spans="1:33" x14ac:dyDescent="0.2">
      <c r="A26">
        <v>2</v>
      </c>
      <c r="B26">
        <v>25</v>
      </c>
      <c r="C26">
        <v>5</v>
      </c>
      <c r="D26">
        <v>4</v>
      </c>
      <c r="E26">
        <v>2</v>
      </c>
      <c r="F26">
        <v>10</v>
      </c>
      <c r="G2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26">
        <v>49</v>
      </c>
      <c r="I2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26" t="s">
        <v>48</v>
      </c>
      <c r="L26" t="str">
        <f t="shared" si="0"/>
        <v>P</v>
      </c>
      <c r="M26" t="s">
        <v>70</v>
      </c>
      <c r="N26" t="s">
        <v>87</v>
      </c>
      <c r="P26">
        <v>10</v>
      </c>
      <c r="R26" t="s">
        <v>49</v>
      </c>
      <c r="S26" t="s">
        <v>32</v>
      </c>
      <c r="W26" t="s">
        <v>50</v>
      </c>
      <c r="X26" t="s">
        <v>51</v>
      </c>
      <c r="Y26">
        <v>61</v>
      </c>
      <c r="Z26" t="s">
        <v>36</v>
      </c>
      <c r="AA26" t="s">
        <v>46</v>
      </c>
      <c r="AB26" t="s">
        <v>124</v>
      </c>
      <c r="AC26" t="s">
        <v>124</v>
      </c>
      <c r="AD26">
        <v>12</v>
      </c>
      <c r="AE26">
        <v>4</v>
      </c>
      <c r="AG26" t="s">
        <v>130</v>
      </c>
    </row>
    <row r="27" spans="1:33" x14ac:dyDescent="0.2">
      <c r="A27">
        <v>2</v>
      </c>
      <c r="B27">
        <v>26</v>
      </c>
      <c r="C27">
        <v>5</v>
      </c>
      <c r="D27">
        <v>5</v>
      </c>
      <c r="E27">
        <v>1</v>
      </c>
      <c r="F27">
        <v>10</v>
      </c>
      <c r="G2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7">
        <v>39</v>
      </c>
      <c r="I2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27" t="s">
        <v>30</v>
      </c>
      <c r="L27" t="str">
        <f t="shared" si="0"/>
        <v>R</v>
      </c>
      <c r="M27" t="s">
        <v>31</v>
      </c>
      <c r="N27">
        <v>5</v>
      </c>
      <c r="O27">
        <v>11</v>
      </c>
      <c r="R27" t="s">
        <v>125</v>
      </c>
      <c r="S27">
        <v>4</v>
      </c>
      <c r="T27" t="s">
        <v>131</v>
      </c>
      <c r="U27" t="s">
        <v>72</v>
      </c>
      <c r="W27" t="s">
        <v>80</v>
      </c>
      <c r="X27" t="s">
        <v>84</v>
      </c>
      <c r="Y27" t="s">
        <v>36</v>
      </c>
      <c r="Z27" t="s">
        <v>46</v>
      </c>
      <c r="AA27" t="s">
        <v>38</v>
      </c>
      <c r="AB27" t="s">
        <v>38</v>
      </c>
      <c r="AC27">
        <v>12</v>
      </c>
      <c r="AG27" t="s">
        <v>126</v>
      </c>
    </row>
    <row r="28" spans="1:33" x14ac:dyDescent="0.2">
      <c r="A28">
        <v>2</v>
      </c>
      <c r="B28">
        <v>27</v>
      </c>
      <c r="C28">
        <v>5</v>
      </c>
      <c r="D28">
        <v>6</v>
      </c>
      <c r="E28">
        <v>2</v>
      </c>
      <c r="F28">
        <v>5</v>
      </c>
      <c r="G2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28">
        <v>34</v>
      </c>
      <c r="I2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28" t="s">
        <v>48</v>
      </c>
      <c r="L28" t="str">
        <f t="shared" si="0"/>
        <v>P</v>
      </c>
      <c r="M28" t="s">
        <v>70</v>
      </c>
      <c r="N28">
        <v>0</v>
      </c>
      <c r="O28">
        <v>11</v>
      </c>
      <c r="R28" t="s">
        <v>125</v>
      </c>
      <c r="S28">
        <v>4</v>
      </c>
      <c r="T28" t="s">
        <v>89</v>
      </c>
      <c r="U28" t="s">
        <v>43</v>
      </c>
      <c r="W28" t="s">
        <v>51</v>
      </c>
      <c r="X28">
        <v>76</v>
      </c>
      <c r="Y28" t="s">
        <v>30</v>
      </c>
      <c r="Z28" t="s">
        <v>37</v>
      </c>
      <c r="AA28" t="s">
        <v>105</v>
      </c>
      <c r="AB28" t="s">
        <v>53</v>
      </c>
      <c r="AC28">
        <v>12</v>
      </c>
      <c r="AD28">
        <v>2</v>
      </c>
      <c r="AE28" t="s">
        <v>132</v>
      </c>
      <c r="AG28" t="s">
        <v>133</v>
      </c>
    </row>
    <row r="29" spans="1:33" x14ac:dyDescent="0.2">
      <c r="A29">
        <v>2</v>
      </c>
      <c r="B29">
        <v>28</v>
      </c>
      <c r="C29">
        <v>6</v>
      </c>
      <c r="D29">
        <v>1</v>
      </c>
      <c r="E29">
        <v>1</v>
      </c>
      <c r="F29">
        <v>10</v>
      </c>
      <c r="G2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29">
        <v>-35</v>
      </c>
      <c r="I2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29" t="s">
        <v>48</v>
      </c>
      <c r="L29" t="str">
        <f t="shared" si="0"/>
        <v>P</v>
      </c>
      <c r="M29" t="s">
        <v>40</v>
      </c>
      <c r="N29">
        <v>15</v>
      </c>
      <c r="O29">
        <v>10</v>
      </c>
      <c r="Q29" t="s">
        <v>49</v>
      </c>
      <c r="R29" t="s">
        <v>32</v>
      </c>
      <c r="T29" t="s">
        <v>134</v>
      </c>
      <c r="U29" t="s">
        <v>98</v>
      </c>
      <c r="W29" t="s">
        <v>135</v>
      </c>
      <c r="X29" t="s">
        <v>91</v>
      </c>
      <c r="Y29" t="s">
        <v>36</v>
      </c>
      <c r="Z29" t="s">
        <v>37</v>
      </c>
      <c r="AA29" t="s">
        <v>136</v>
      </c>
      <c r="AB29" t="s">
        <v>53</v>
      </c>
      <c r="AC29">
        <v>12</v>
      </c>
      <c r="AD29">
        <v>80</v>
      </c>
      <c r="AE29" t="s">
        <v>112</v>
      </c>
      <c r="AG29" t="s">
        <v>76</v>
      </c>
    </row>
    <row r="30" spans="1:33" x14ac:dyDescent="0.2">
      <c r="A30">
        <v>2</v>
      </c>
      <c r="B30">
        <v>29</v>
      </c>
      <c r="C30">
        <v>6</v>
      </c>
      <c r="D30">
        <v>2</v>
      </c>
      <c r="E30">
        <v>1</v>
      </c>
      <c r="F30">
        <v>10</v>
      </c>
      <c r="G3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0">
        <v>-50</v>
      </c>
      <c r="I3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30" t="s">
        <v>48</v>
      </c>
      <c r="L30" t="str">
        <f t="shared" si="0"/>
        <v>P</v>
      </c>
      <c r="M30" t="s">
        <v>40</v>
      </c>
      <c r="N30">
        <v>9</v>
      </c>
      <c r="O30">
        <v>10</v>
      </c>
      <c r="R30" t="s">
        <v>32</v>
      </c>
      <c r="U30" t="s">
        <v>50</v>
      </c>
      <c r="W30" t="s">
        <v>51</v>
      </c>
      <c r="X30">
        <v>61</v>
      </c>
      <c r="Y30" t="s">
        <v>36</v>
      </c>
      <c r="Z30" t="s">
        <v>46</v>
      </c>
      <c r="AA30" t="s">
        <v>52</v>
      </c>
      <c r="AB30" t="s">
        <v>53</v>
      </c>
      <c r="AC30">
        <v>12</v>
      </c>
      <c r="AD30">
        <v>88</v>
      </c>
      <c r="AE30" t="s">
        <v>108</v>
      </c>
      <c r="AG30" t="s">
        <v>76</v>
      </c>
    </row>
    <row r="31" spans="1:33" x14ac:dyDescent="0.2">
      <c r="A31">
        <v>2</v>
      </c>
      <c r="B31">
        <v>30</v>
      </c>
      <c r="C31">
        <v>6</v>
      </c>
      <c r="D31">
        <v>3</v>
      </c>
      <c r="E31">
        <v>2</v>
      </c>
      <c r="F31">
        <v>1</v>
      </c>
      <c r="G3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31">
        <v>51</v>
      </c>
      <c r="I3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31" t="s">
        <v>48</v>
      </c>
      <c r="L31" t="str">
        <f t="shared" si="0"/>
        <v>P</v>
      </c>
      <c r="M31" t="s">
        <v>40</v>
      </c>
      <c r="N31">
        <v>5</v>
      </c>
      <c r="O31">
        <v>10</v>
      </c>
      <c r="R31" t="s">
        <v>32</v>
      </c>
      <c r="U31" t="s">
        <v>50</v>
      </c>
      <c r="W31" t="s">
        <v>51</v>
      </c>
      <c r="X31">
        <v>61</v>
      </c>
      <c r="Y31" t="s">
        <v>36</v>
      </c>
      <c r="Z31" t="s">
        <v>46</v>
      </c>
      <c r="AA31" t="s">
        <v>100</v>
      </c>
      <c r="AB31" t="s">
        <v>129</v>
      </c>
      <c r="AC31">
        <v>12</v>
      </c>
      <c r="AD31">
        <v>88</v>
      </c>
      <c r="AE31" t="s">
        <v>75</v>
      </c>
      <c r="AG31" t="s">
        <v>96</v>
      </c>
    </row>
    <row r="32" spans="1:33" x14ac:dyDescent="0.2">
      <c r="A32">
        <v>2</v>
      </c>
      <c r="B32">
        <v>31</v>
      </c>
      <c r="C32">
        <v>6</v>
      </c>
      <c r="D32">
        <v>4</v>
      </c>
      <c r="E32">
        <v>1</v>
      </c>
      <c r="F32">
        <v>10</v>
      </c>
      <c r="G3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2">
        <v>46</v>
      </c>
      <c r="I3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32" t="s">
        <v>48</v>
      </c>
      <c r="L32" t="str">
        <f t="shared" si="0"/>
        <v>P</v>
      </c>
      <c r="M32" t="s">
        <v>40</v>
      </c>
      <c r="N32">
        <v>45</v>
      </c>
      <c r="O32">
        <v>10</v>
      </c>
      <c r="R32" t="s">
        <v>32</v>
      </c>
      <c r="T32" t="s">
        <v>137</v>
      </c>
      <c r="U32" t="s">
        <v>50</v>
      </c>
      <c r="W32" t="s">
        <v>51</v>
      </c>
      <c r="X32">
        <v>73</v>
      </c>
      <c r="Y32" t="s">
        <v>30</v>
      </c>
      <c r="Z32" t="s">
        <v>37</v>
      </c>
      <c r="AA32" t="s">
        <v>124</v>
      </c>
      <c r="AB32" t="s">
        <v>124</v>
      </c>
      <c r="AC32">
        <v>12</v>
      </c>
      <c r="AD32">
        <v>1</v>
      </c>
      <c r="AE32" t="s">
        <v>115</v>
      </c>
      <c r="AG32" t="s">
        <v>138</v>
      </c>
    </row>
    <row r="33" spans="1:33" x14ac:dyDescent="0.2">
      <c r="A33">
        <v>2</v>
      </c>
      <c r="B33">
        <v>32</v>
      </c>
      <c r="C33">
        <v>6</v>
      </c>
      <c r="D33">
        <v>5</v>
      </c>
      <c r="E33">
        <v>1</v>
      </c>
      <c r="F33">
        <v>1</v>
      </c>
      <c r="G3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3">
        <v>1</v>
      </c>
      <c r="I3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3" t="s">
        <v>30</v>
      </c>
      <c r="L33" t="str">
        <f t="shared" si="0"/>
        <v>R</v>
      </c>
      <c r="M33" t="s">
        <v>31</v>
      </c>
      <c r="N33" t="s">
        <v>139</v>
      </c>
      <c r="P33" t="s">
        <v>56</v>
      </c>
      <c r="S33" t="s">
        <v>57</v>
      </c>
      <c r="T33">
        <v>2</v>
      </c>
      <c r="U33">
        <v>3</v>
      </c>
      <c r="W33">
        <v>5</v>
      </c>
      <c r="X33" t="s">
        <v>58</v>
      </c>
      <c r="Y33" t="s">
        <v>140</v>
      </c>
      <c r="Z33" t="s">
        <v>60</v>
      </c>
      <c r="AA33" t="s">
        <v>61</v>
      </c>
      <c r="AB33" t="s">
        <v>36</v>
      </c>
      <c r="AC33" t="s">
        <v>46</v>
      </c>
      <c r="AD33" t="s">
        <v>38</v>
      </c>
      <c r="AE33" t="s">
        <v>38</v>
      </c>
    </row>
    <row r="34" spans="1:33" x14ac:dyDescent="0.2">
      <c r="A34">
        <v>3</v>
      </c>
      <c r="B34">
        <v>33</v>
      </c>
      <c r="C34">
        <v>7</v>
      </c>
      <c r="D34">
        <v>1</v>
      </c>
      <c r="E34">
        <v>1</v>
      </c>
      <c r="F34">
        <v>10</v>
      </c>
      <c r="G3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4">
        <v>-5</v>
      </c>
      <c r="I3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4" t="s">
        <v>48</v>
      </c>
      <c r="L34" t="str">
        <f t="shared" si="0"/>
        <v>P</v>
      </c>
      <c r="M34" t="s">
        <v>40</v>
      </c>
      <c r="N34">
        <v>1</v>
      </c>
      <c r="O34">
        <v>10</v>
      </c>
      <c r="R34" t="s">
        <v>125</v>
      </c>
      <c r="T34" t="s">
        <v>141</v>
      </c>
      <c r="U34" t="s">
        <v>50</v>
      </c>
      <c r="W34" t="s">
        <v>142</v>
      </c>
      <c r="X34">
        <v>51</v>
      </c>
      <c r="Y34" t="s">
        <v>36</v>
      </c>
      <c r="Z34" t="s">
        <v>46</v>
      </c>
      <c r="AA34" t="s">
        <v>143</v>
      </c>
      <c r="AB34" t="s">
        <v>144</v>
      </c>
      <c r="AC34">
        <v>12</v>
      </c>
      <c r="AD34">
        <v>15</v>
      </c>
      <c r="AE34" t="s">
        <v>106</v>
      </c>
      <c r="AG34" t="s">
        <v>96</v>
      </c>
    </row>
    <row r="35" spans="1:33" x14ac:dyDescent="0.2">
      <c r="A35">
        <v>3</v>
      </c>
      <c r="B35">
        <v>34</v>
      </c>
      <c r="C35">
        <v>7</v>
      </c>
      <c r="D35">
        <v>2</v>
      </c>
      <c r="E35">
        <v>2</v>
      </c>
      <c r="F35">
        <v>9</v>
      </c>
      <c r="G3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35">
        <v>-5</v>
      </c>
      <c r="I3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5" t="s">
        <v>48</v>
      </c>
      <c r="L35" t="str">
        <f t="shared" si="0"/>
        <v>P</v>
      </c>
      <c r="M35" t="s">
        <v>40</v>
      </c>
      <c r="N35" t="s">
        <v>87</v>
      </c>
      <c r="P35">
        <v>11</v>
      </c>
      <c r="S35" t="s">
        <v>32</v>
      </c>
      <c r="T35">
        <v>3</v>
      </c>
      <c r="U35" t="s">
        <v>137</v>
      </c>
      <c r="W35" t="s">
        <v>72</v>
      </c>
      <c r="X35" t="s">
        <v>51</v>
      </c>
      <c r="Y35">
        <v>71</v>
      </c>
      <c r="Z35" t="s">
        <v>36</v>
      </c>
      <c r="AA35" t="s">
        <v>46</v>
      </c>
      <c r="AB35" t="s">
        <v>124</v>
      </c>
      <c r="AC35" t="s">
        <v>124</v>
      </c>
      <c r="AD35">
        <v>12</v>
      </c>
      <c r="AE35">
        <v>3</v>
      </c>
    </row>
    <row r="36" spans="1:33" x14ac:dyDescent="0.2">
      <c r="A36">
        <v>3</v>
      </c>
      <c r="B36">
        <v>35</v>
      </c>
      <c r="C36">
        <v>7</v>
      </c>
      <c r="D36">
        <v>3</v>
      </c>
      <c r="E36">
        <v>2</v>
      </c>
      <c r="F36">
        <v>12</v>
      </c>
      <c r="G3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36">
        <v>-2</v>
      </c>
      <c r="I3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6" t="s">
        <v>48</v>
      </c>
      <c r="L36" t="str">
        <f t="shared" si="0"/>
        <v>P</v>
      </c>
      <c r="M36" t="s">
        <v>40</v>
      </c>
      <c r="N36">
        <v>12</v>
      </c>
      <c r="O36">
        <v>11</v>
      </c>
      <c r="R36" t="s">
        <v>32</v>
      </c>
      <c r="S36">
        <v>3</v>
      </c>
      <c r="T36" t="s">
        <v>137</v>
      </c>
      <c r="U36" t="s">
        <v>72</v>
      </c>
      <c r="W36" t="s">
        <v>51</v>
      </c>
      <c r="X36">
        <v>71</v>
      </c>
      <c r="Y36" t="s">
        <v>36</v>
      </c>
      <c r="Z36" t="s">
        <v>46</v>
      </c>
      <c r="AA36" t="s">
        <v>101</v>
      </c>
      <c r="AB36" t="s">
        <v>145</v>
      </c>
      <c r="AC36">
        <v>12</v>
      </c>
      <c r="AD36">
        <v>1</v>
      </c>
      <c r="AE36" t="s">
        <v>146</v>
      </c>
      <c r="AG36" t="s">
        <v>147</v>
      </c>
    </row>
    <row r="37" spans="1:33" x14ac:dyDescent="0.2">
      <c r="A37">
        <v>3</v>
      </c>
      <c r="B37">
        <v>36</v>
      </c>
      <c r="C37">
        <v>7</v>
      </c>
      <c r="D37">
        <v>4</v>
      </c>
      <c r="E37">
        <v>1</v>
      </c>
      <c r="F37">
        <v>10</v>
      </c>
      <c r="G3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7">
        <v>-14</v>
      </c>
      <c r="I3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7" t="s">
        <v>77</v>
      </c>
      <c r="L37" t="str">
        <f t="shared" si="0"/>
        <v>O</v>
      </c>
      <c r="M37" t="s">
        <v>70</v>
      </c>
      <c r="N37">
        <v>0</v>
      </c>
      <c r="O37">
        <v>11</v>
      </c>
      <c r="R37" t="s">
        <v>32</v>
      </c>
      <c r="S37">
        <v>5</v>
      </c>
      <c r="U37" t="s">
        <v>33</v>
      </c>
      <c r="W37" t="s">
        <v>142</v>
      </c>
      <c r="X37" t="s">
        <v>91</v>
      </c>
      <c r="Y37" t="s">
        <v>36</v>
      </c>
      <c r="Z37" t="s">
        <v>37</v>
      </c>
      <c r="AA37" t="s">
        <v>117</v>
      </c>
      <c r="AB37" t="s">
        <v>38</v>
      </c>
      <c r="AC37">
        <v>12</v>
      </c>
      <c r="AD37">
        <v>15</v>
      </c>
      <c r="AE37" t="s">
        <v>106</v>
      </c>
      <c r="AG37" t="s">
        <v>104</v>
      </c>
    </row>
    <row r="38" spans="1:33" x14ac:dyDescent="0.2">
      <c r="A38">
        <v>3</v>
      </c>
      <c r="B38">
        <v>37</v>
      </c>
      <c r="C38">
        <v>7</v>
      </c>
      <c r="D38">
        <v>5</v>
      </c>
      <c r="E38">
        <v>2</v>
      </c>
      <c r="F38">
        <v>10</v>
      </c>
      <c r="G3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38">
        <v>-14</v>
      </c>
      <c r="I3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8" t="s">
        <v>48</v>
      </c>
      <c r="L38" t="str">
        <f t="shared" si="0"/>
        <v>P</v>
      </c>
      <c r="M38" t="s">
        <v>40</v>
      </c>
      <c r="N38">
        <v>8</v>
      </c>
      <c r="O38">
        <v>10</v>
      </c>
      <c r="R38" t="s">
        <v>32</v>
      </c>
      <c r="U38" t="s">
        <v>98</v>
      </c>
      <c r="W38" t="s">
        <v>51</v>
      </c>
      <c r="X38">
        <v>60</v>
      </c>
      <c r="AA38" t="s">
        <v>148</v>
      </c>
      <c r="AB38" t="s">
        <v>73</v>
      </c>
      <c r="AC38">
        <v>12</v>
      </c>
      <c r="AD38">
        <v>4</v>
      </c>
      <c r="AE38" t="s">
        <v>108</v>
      </c>
      <c r="AG38" t="s">
        <v>118</v>
      </c>
    </row>
    <row r="39" spans="1:33" x14ac:dyDescent="0.2">
      <c r="A39">
        <v>3</v>
      </c>
      <c r="B39">
        <v>38</v>
      </c>
      <c r="C39">
        <v>8</v>
      </c>
      <c r="D39">
        <v>1</v>
      </c>
      <c r="E39">
        <v>1</v>
      </c>
      <c r="F39">
        <v>10</v>
      </c>
      <c r="G3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39">
        <v>-10</v>
      </c>
      <c r="I3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39" t="s">
        <v>149</v>
      </c>
      <c r="L39" t="str">
        <f t="shared" si="0"/>
        <v>A</v>
      </c>
      <c r="M39" t="s">
        <v>78</v>
      </c>
      <c r="N39">
        <v>34</v>
      </c>
      <c r="P39">
        <v>10</v>
      </c>
      <c r="S39" t="s">
        <v>49</v>
      </c>
      <c r="W39" t="s">
        <v>98</v>
      </c>
      <c r="X39" t="s">
        <v>150</v>
      </c>
      <c r="Y39" t="s">
        <v>110</v>
      </c>
      <c r="Z39" t="s">
        <v>30</v>
      </c>
      <c r="AA39" t="s">
        <v>37</v>
      </c>
      <c r="AB39" t="s">
        <v>151</v>
      </c>
      <c r="AC39" t="s">
        <v>152</v>
      </c>
      <c r="AD39">
        <v>12</v>
      </c>
      <c r="AG39" t="s">
        <v>153</v>
      </c>
    </row>
    <row r="40" spans="1:33" x14ac:dyDescent="0.2">
      <c r="A40">
        <v>3</v>
      </c>
      <c r="B40">
        <v>39</v>
      </c>
      <c r="C40">
        <v>8</v>
      </c>
      <c r="D40">
        <v>2</v>
      </c>
      <c r="E40">
        <v>1</v>
      </c>
      <c r="F40">
        <v>10</v>
      </c>
      <c r="G4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0">
        <v>-45</v>
      </c>
      <c r="I4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40" t="s">
        <v>48</v>
      </c>
      <c r="L40" t="str">
        <f t="shared" si="0"/>
        <v>P</v>
      </c>
      <c r="M40" t="s">
        <v>40</v>
      </c>
      <c r="N40">
        <v>11</v>
      </c>
      <c r="O40">
        <v>10</v>
      </c>
      <c r="R40" t="s">
        <v>32</v>
      </c>
      <c r="U40" t="s">
        <v>98</v>
      </c>
      <c r="W40" t="s">
        <v>51</v>
      </c>
      <c r="X40">
        <v>61</v>
      </c>
      <c r="Y40" t="s">
        <v>36</v>
      </c>
      <c r="Z40" t="s">
        <v>37</v>
      </c>
      <c r="AA40" t="s">
        <v>73</v>
      </c>
      <c r="AB40" t="s">
        <v>52</v>
      </c>
      <c r="AC40">
        <v>12</v>
      </c>
      <c r="AD40">
        <v>4</v>
      </c>
      <c r="AE40" t="s">
        <v>54</v>
      </c>
      <c r="AG40" t="s">
        <v>96</v>
      </c>
    </row>
    <row r="41" spans="1:33" x14ac:dyDescent="0.2">
      <c r="A41">
        <v>3</v>
      </c>
      <c r="B41">
        <v>40</v>
      </c>
      <c r="C41">
        <v>8</v>
      </c>
      <c r="D41">
        <v>3</v>
      </c>
      <c r="E41">
        <v>1</v>
      </c>
      <c r="F41">
        <v>10</v>
      </c>
      <c r="G4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1">
        <v>54</v>
      </c>
      <c r="I4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41" t="s">
        <v>77</v>
      </c>
      <c r="L41" t="str">
        <f t="shared" si="0"/>
        <v>O</v>
      </c>
      <c r="M41" t="s">
        <v>40</v>
      </c>
      <c r="N41">
        <v>4</v>
      </c>
      <c r="O41">
        <v>11</v>
      </c>
      <c r="R41" t="s">
        <v>125</v>
      </c>
      <c r="S41">
        <v>4</v>
      </c>
      <c r="T41" t="s">
        <v>154</v>
      </c>
      <c r="U41" t="s">
        <v>43</v>
      </c>
      <c r="W41" t="s">
        <v>80</v>
      </c>
      <c r="X41" t="s">
        <v>155</v>
      </c>
      <c r="Y41" t="s">
        <v>30</v>
      </c>
      <c r="Z41" t="s">
        <v>37</v>
      </c>
      <c r="AA41" t="s">
        <v>117</v>
      </c>
      <c r="AB41" t="s">
        <v>38</v>
      </c>
      <c r="AC41">
        <v>12</v>
      </c>
      <c r="AD41">
        <v>2</v>
      </c>
      <c r="AE41" t="s">
        <v>106</v>
      </c>
      <c r="AG41" t="s">
        <v>85</v>
      </c>
    </row>
    <row r="42" spans="1:33" x14ac:dyDescent="0.2">
      <c r="A42">
        <v>3</v>
      </c>
      <c r="B42">
        <v>41</v>
      </c>
      <c r="C42">
        <v>8</v>
      </c>
      <c r="D42">
        <v>4</v>
      </c>
      <c r="E42">
        <v>2</v>
      </c>
      <c r="F42">
        <v>6</v>
      </c>
      <c r="G4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42">
        <v>50</v>
      </c>
      <c r="I4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42" t="s">
        <v>48</v>
      </c>
      <c r="L42" t="str">
        <f t="shared" si="0"/>
        <v>P</v>
      </c>
      <c r="M42" t="s">
        <v>40</v>
      </c>
      <c r="N42">
        <v>6</v>
      </c>
      <c r="O42">
        <v>10</v>
      </c>
      <c r="Q42" t="s">
        <v>32</v>
      </c>
      <c r="R42" t="s">
        <v>49</v>
      </c>
      <c r="U42" t="s">
        <v>50</v>
      </c>
      <c r="W42" t="s">
        <v>94</v>
      </c>
      <c r="X42">
        <v>61</v>
      </c>
      <c r="Y42" t="s">
        <v>36</v>
      </c>
      <c r="Z42" t="s">
        <v>37</v>
      </c>
      <c r="AA42" t="s">
        <v>105</v>
      </c>
      <c r="AB42" t="s">
        <v>156</v>
      </c>
      <c r="AC42">
        <v>12</v>
      </c>
      <c r="AD42">
        <v>88</v>
      </c>
      <c r="AE42" t="s">
        <v>108</v>
      </c>
      <c r="AG42" t="s">
        <v>55</v>
      </c>
    </row>
    <row r="43" spans="1:33" x14ac:dyDescent="0.2">
      <c r="A43">
        <v>3</v>
      </c>
      <c r="B43">
        <v>42</v>
      </c>
      <c r="C43">
        <v>8</v>
      </c>
      <c r="D43">
        <v>5</v>
      </c>
      <c r="E43">
        <v>1</v>
      </c>
      <c r="F43">
        <v>10</v>
      </c>
      <c r="G4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3">
        <v>44</v>
      </c>
      <c r="I4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43" t="s">
        <v>77</v>
      </c>
      <c r="L43" t="str">
        <f t="shared" si="0"/>
        <v>O</v>
      </c>
      <c r="M43" t="s">
        <v>31</v>
      </c>
      <c r="N43">
        <v>12</v>
      </c>
      <c r="O43">
        <v>11</v>
      </c>
      <c r="Q43" t="s">
        <v>49</v>
      </c>
      <c r="R43" t="s">
        <v>125</v>
      </c>
      <c r="S43">
        <v>4</v>
      </c>
      <c r="U43" t="s">
        <v>72</v>
      </c>
      <c r="W43" t="s">
        <v>34</v>
      </c>
      <c r="X43" t="s">
        <v>91</v>
      </c>
      <c r="Y43" t="s">
        <v>30</v>
      </c>
      <c r="Z43" t="s">
        <v>46</v>
      </c>
      <c r="AA43" t="s">
        <v>38</v>
      </c>
      <c r="AB43" t="s">
        <v>38</v>
      </c>
      <c r="AC43">
        <v>12</v>
      </c>
      <c r="AG43" t="s">
        <v>104</v>
      </c>
    </row>
    <row r="44" spans="1:33" x14ac:dyDescent="0.2">
      <c r="A44">
        <v>3</v>
      </c>
      <c r="B44">
        <v>43</v>
      </c>
      <c r="C44">
        <v>8</v>
      </c>
      <c r="D44">
        <v>6</v>
      </c>
      <c r="E44">
        <v>1</v>
      </c>
      <c r="F44">
        <v>10</v>
      </c>
      <c r="G4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4">
        <v>32</v>
      </c>
      <c r="I4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44" t="s">
        <v>48</v>
      </c>
      <c r="L44" t="str">
        <f t="shared" si="0"/>
        <v>P</v>
      </c>
      <c r="M44" t="s">
        <v>40</v>
      </c>
      <c r="N44">
        <v>9</v>
      </c>
      <c r="O44">
        <v>10</v>
      </c>
      <c r="Q44" t="s">
        <v>157</v>
      </c>
      <c r="R44" t="s">
        <v>125</v>
      </c>
      <c r="T44" t="s">
        <v>89</v>
      </c>
      <c r="U44" t="s">
        <v>98</v>
      </c>
      <c r="W44" t="s">
        <v>142</v>
      </c>
      <c r="X44">
        <v>67</v>
      </c>
      <c r="Y44" t="s">
        <v>36</v>
      </c>
      <c r="Z44" t="s">
        <v>37</v>
      </c>
      <c r="AA44" t="s">
        <v>158</v>
      </c>
      <c r="AB44" t="s">
        <v>128</v>
      </c>
      <c r="AC44">
        <v>12</v>
      </c>
      <c r="AD44">
        <v>4</v>
      </c>
      <c r="AE44" t="s">
        <v>106</v>
      </c>
      <c r="AG44" t="s">
        <v>127</v>
      </c>
    </row>
    <row r="45" spans="1:33" x14ac:dyDescent="0.2">
      <c r="A45">
        <v>3</v>
      </c>
      <c r="B45">
        <v>44</v>
      </c>
      <c r="C45">
        <v>8</v>
      </c>
      <c r="D45">
        <v>7</v>
      </c>
      <c r="E45">
        <v>2</v>
      </c>
      <c r="F45">
        <v>1</v>
      </c>
      <c r="G4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45">
        <v>23</v>
      </c>
      <c r="I4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45" t="s">
        <v>30</v>
      </c>
      <c r="L45" t="str">
        <f t="shared" si="0"/>
        <v>R</v>
      </c>
      <c r="M45" t="s">
        <v>31</v>
      </c>
      <c r="N45">
        <v>4</v>
      </c>
      <c r="O45">
        <v>11</v>
      </c>
      <c r="Q45" t="s">
        <v>125</v>
      </c>
      <c r="R45" t="s">
        <v>32</v>
      </c>
      <c r="S45">
        <v>3</v>
      </c>
      <c r="U45" t="s">
        <v>72</v>
      </c>
      <c r="W45" t="s">
        <v>80</v>
      </c>
      <c r="X45" t="s">
        <v>84</v>
      </c>
      <c r="Y45" t="s">
        <v>36</v>
      </c>
      <c r="Z45" t="s">
        <v>46</v>
      </c>
      <c r="AA45" t="s">
        <v>38</v>
      </c>
      <c r="AB45" t="s">
        <v>38</v>
      </c>
      <c r="AC45">
        <v>12</v>
      </c>
      <c r="AG45" t="s">
        <v>85</v>
      </c>
    </row>
    <row r="46" spans="1:33" x14ac:dyDescent="0.2">
      <c r="A46">
        <v>3</v>
      </c>
      <c r="B46">
        <v>45</v>
      </c>
      <c r="C46">
        <v>8</v>
      </c>
      <c r="D46">
        <v>8</v>
      </c>
      <c r="E46">
        <v>1</v>
      </c>
      <c r="F46">
        <v>10</v>
      </c>
      <c r="G4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6">
        <v>19</v>
      </c>
      <c r="I4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46" t="s">
        <v>48</v>
      </c>
      <c r="L46" t="str">
        <f t="shared" si="0"/>
        <v>P</v>
      </c>
      <c r="M46" t="s">
        <v>40</v>
      </c>
      <c r="N46" t="s">
        <v>139</v>
      </c>
      <c r="P46">
        <v>11</v>
      </c>
      <c r="S46" t="s">
        <v>49</v>
      </c>
      <c r="T46">
        <v>4</v>
      </c>
      <c r="U46" t="s">
        <v>159</v>
      </c>
      <c r="W46" t="s">
        <v>50</v>
      </c>
      <c r="X46" t="s">
        <v>94</v>
      </c>
      <c r="Y46">
        <v>70</v>
      </c>
      <c r="AB46" t="s">
        <v>73</v>
      </c>
      <c r="AC46" t="s">
        <v>101</v>
      </c>
      <c r="AD46">
        <v>12</v>
      </c>
      <c r="AE46">
        <v>1</v>
      </c>
      <c r="AG46" t="s">
        <v>47</v>
      </c>
    </row>
    <row r="47" spans="1:33" x14ac:dyDescent="0.2">
      <c r="A47">
        <v>3</v>
      </c>
      <c r="B47">
        <v>46</v>
      </c>
      <c r="C47">
        <v>9</v>
      </c>
      <c r="D47">
        <v>1</v>
      </c>
      <c r="E47">
        <v>1</v>
      </c>
      <c r="F47">
        <v>10</v>
      </c>
      <c r="G4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7">
        <v>-50</v>
      </c>
      <c r="I4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47" t="s">
        <v>30</v>
      </c>
      <c r="L47" t="str">
        <f t="shared" si="0"/>
        <v>R</v>
      </c>
      <c r="M47" t="s">
        <v>31</v>
      </c>
      <c r="N47">
        <v>4</v>
      </c>
      <c r="O47">
        <v>11</v>
      </c>
      <c r="R47" t="s">
        <v>49</v>
      </c>
      <c r="S47">
        <v>4</v>
      </c>
      <c r="T47" t="s">
        <v>160</v>
      </c>
      <c r="U47" t="s">
        <v>72</v>
      </c>
      <c r="W47" t="s">
        <v>34</v>
      </c>
      <c r="X47" t="s">
        <v>103</v>
      </c>
      <c r="Y47" t="s">
        <v>36</v>
      </c>
      <c r="Z47" t="s">
        <v>37</v>
      </c>
      <c r="AA47" t="s">
        <v>38</v>
      </c>
      <c r="AB47" t="s">
        <v>38</v>
      </c>
      <c r="AC47">
        <v>12</v>
      </c>
      <c r="AG47" t="s">
        <v>85</v>
      </c>
    </row>
    <row r="48" spans="1:33" x14ac:dyDescent="0.2">
      <c r="A48">
        <v>3</v>
      </c>
      <c r="B48">
        <v>47</v>
      </c>
      <c r="C48">
        <v>9</v>
      </c>
      <c r="D48">
        <v>2</v>
      </c>
      <c r="E48">
        <v>2</v>
      </c>
      <c r="F48">
        <v>6</v>
      </c>
      <c r="G4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48">
        <v>-54</v>
      </c>
      <c r="I4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48" t="s">
        <v>48</v>
      </c>
      <c r="L48" t="str">
        <f t="shared" si="0"/>
        <v>P</v>
      </c>
      <c r="M48" t="s">
        <v>40</v>
      </c>
      <c r="N48">
        <v>9</v>
      </c>
      <c r="O48">
        <v>11</v>
      </c>
      <c r="R48" t="s">
        <v>125</v>
      </c>
      <c r="S48">
        <v>4</v>
      </c>
      <c r="U48" t="s">
        <v>43</v>
      </c>
      <c r="W48" t="s">
        <v>94</v>
      </c>
      <c r="X48">
        <v>77</v>
      </c>
      <c r="Y48" t="s">
        <v>36</v>
      </c>
      <c r="Z48" t="s">
        <v>37</v>
      </c>
      <c r="AA48" t="s">
        <v>73</v>
      </c>
      <c r="AB48" t="s">
        <v>53</v>
      </c>
      <c r="AC48">
        <v>12</v>
      </c>
      <c r="AD48">
        <v>3</v>
      </c>
      <c r="AE48" t="s">
        <v>106</v>
      </c>
      <c r="AG48" t="s">
        <v>55</v>
      </c>
    </row>
    <row r="49" spans="1:33" x14ac:dyDescent="0.2">
      <c r="A49">
        <v>3</v>
      </c>
      <c r="B49">
        <v>48</v>
      </c>
      <c r="C49">
        <v>9</v>
      </c>
      <c r="D49">
        <v>3</v>
      </c>
      <c r="E49">
        <v>1</v>
      </c>
      <c r="F49">
        <v>10</v>
      </c>
      <c r="G4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49">
        <v>47</v>
      </c>
      <c r="I4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49" t="s">
        <v>48</v>
      </c>
      <c r="L49" t="str">
        <f t="shared" si="0"/>
        <v>P</v>
      </c>
      <c r="M49" t="s">
        <v>40</v>
      </c>
      <c r="N49">
        <v>8</v>
      </c>
      <c r="O49">
        <v>10</v>
      </c>
      <c r="R49" t="s">
        <v>32</v>
      </c>
      <c r="U49" t="s">
        <v>50</v>
      </c>
      <c r="W49" t="s">
        <v>94</v>
      </c>
      <c r="X49">
        <v>61</v>
      </c>
      <c r="Y49" t="s">
        <v>36</v>
      </c>
      <c r="Z49" t="s">
        <v>46</v>
      </c>
      <c r="AA49" t="s">
        <v>100</v>
      </c>
      <c r="AB49" t="s">
        <v>156</v>
      </c>
      <c r="AC49">
        <v>12</v>
      </c>
      <c r="AD49">
        <v>4</v>
      </c>
      <c r="AE49" t="s">
        <v>108</v>
      </c>
      <c r="AG49" t="s">
        <v>118</v>
      </c>
    </row>
    <row r="50" spans="1:33" x14ac:dyDescent="0.2">
      <c r="A50">
        <v>3</v>
      </c>
      <c r="B50">
        <v>49</v>
      </c>
      <c r="C50">
        <v>9</v>
      </c>
      <c r="D50">
        <v>4</v>
      </c>
      <c r="E50">
        <v>2</v>
      </c>
      <c r="F50">
        <v>2</v>
      </c>
      <c r="G5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50">
        <v>39</v>
      </c>
      <c r="I5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50" t="s">
        <v>161</v>
      </c>
      <c r="L50" t="str">
        <f t="shared" si="0"/>
        <v>A</v>
      </c>
    </row>
    <row r="51" spans="1:33" x14ac:dyDescent="0.2">
      <c r="A51">
        <v>3</v>
      </c>
      <c r="B51">
        <v>50</v>
      </c>
      <c r="C51">
        <v>9</v>
      </c>
      <c r="D51">
        <v>5</v>
      </c>
      <c r="E51">
        <v>2</v>
      </c>
      <c r="F51">
        <v>2</v>
      </c>
      <c r="G5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51">
        <v>39</v>
      </c>
      <c r="I5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51" t="s">
        <v>30</v>
      </c>
      <c r="L51" t="str">
        <f t="shared" si="0"/>
        <v>R</v>
      </c>
      <c r="M51" t="s">
        <v>31</v>
      </c>
      <c r="N51">
        <v>15</v>
      </c>
      <c r="O51">
        <v>11</v>
      </c>
      <c r="R51" t="s">
        <v>49</v>
      </c>
      <c r="S51">
        <v>4</v>
      </c>
      <c r="U51" t="s">
        <v>72</v>
      </c>
      <c r="W51" t="s">
        <v>34</v>
      </c>
      <c r="X51" t="s">
        <v>103</v>
      </c>
      <c r="Y51" t="s">
        <v>30</v>
      </c>
      <c r="Z51" t="s">
        <v>37</v>
      </c>
      <c r="AA51" t="s">
        <v>38</v>
      </c>
      <c r="AB51" t="s">
        <v>38</v>
      </c>
      <c r="AC51">
        <v>12</v>
      </c>
      <c r="AG51" t="s">
        <v>133</v>
      </c>
    </row>
    <row r="52" spans="1:33" x14ac:dyDescent="0.2">
      <c r="A52">
        <v>3</v>
      </c>
      <c r="B52">
        <v>51</v>
      </c>
      <c r="C52">
        <v>9</v>
      </c>
      <c r="D52">
        <v>6</v>
      </c>
      <c r="E52">
        <v>1</v>
      </c>
      <c r="F52">
        <v>10</v>
      </c>
      <c r="G5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52">
        <v>24</v>
      </c>
      <c r="I5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52" t="s">
        <v>77</v>
      </c>
      <c r="L52" t="str">
        <f t="shared" si="0"/>
        <v>O</v>
      </c>
      <c r="M52" t="s">
        <v>31</v>
      </c>
      <c r="N52" t="s">
        <v>87</v>
      </c>
      <c r="P52">
        <v>10</v>
      </c>
      <c r="R52" t="s">
        <v>125</v>
      </c>
      <c r="S52" t="s">
        <v>32</v>
      </c>
      <c r="U52" t="s">
        <v>134</v>
      </c>
      <c r="W52" t="s">
        <v>98</v>
      </c>
      <c r="X52" t="s">
        <v>34</v>
      </c>
      <c r="Y52" t="s">
        <v>91</v>
      </c>
      <c r="Z52" t="s">
        <v>30</v>
      </c>
      <c r="AA52" t="s">
        <v>37</v>
      </c>
      <c r="AB52" t="s">
        <v>136</v>
      </c>
      <c r="AC52" t="s">
        <v>38</v>
      </c>
      <c r="AD52">
        <v>12</v>
      </c>
      <c r="AG52" t="s">
        <v>162</v>
      </c>
    </row>
    <row r="53" spans="1:33" x14ac:dyDescent="0.2">
      <c r="A53">
        <v>3</v>
      </c>
      <c r="B53">
        <v>52</v>
      </c>
      <c r="C53">
        <v>9</v>
      </c>
      <c r="D53">
        <v>7</v>
      </c>
      <c r="E53">
        <v>2</v>
      </c>
      <c r="F53">
        <v>17</v>
      </c>
      <c r="G5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53">
        <v>31</v>
      </c>
      <c r="I5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53" t="s">
        <v>48</v>
      </c>
      <c r="L53" t="str">
        <f t="shared" si="0"/>
        <v>P</v>
      </c>
      <c r="M53" t="s">
        <v>70</v>
      </c>
      <c r="N53">
        <v>0</v>
      </c>
      <c r="O53">
        <v>11</v>
      </c>
      <c r="R53" t="s">
        <v>49</v>
      </c>
      <c r="S53">
        <v>4</v>
      </c>
      <c r="T53" t="s">
        <v>131</v>
      </c>
      <c r="U53" t="s">
        <v>72</v>
      </c>
      <c r="W53" t="s">
        <v>150</v>
      </c>
      <c r="X53">
        <v>77</v>
      </c>
      <c r="Y53" t="s">
        <v>36</v>
      </c>
      <c r="Z53" t="s">
        <v>46</v>
      </c>
      <c r="AA53" t="s">
        <v>163</v>
      </c>
      <c r="AB53" t="s">
        <v>164</v>
      </c>
      <c r="AC53">
        <v>12</v>
      </c>
      <c r="AD53">
        <v>2</v>
      </c>
      <c r="AE53" t="s">
        <v>75</v>
      </c>
      <c r="AG53" t="s">
        <v>76</v>
      </c>
    </row>
    <row r="54" spans="1:33" x14ac:dyDescent="0.2">
      <c r="A54">
        <v>4</v>
      </c>
      <c r="B54">
        <v>53</v>
      </c>
      <c r="C54">
        <v>10</v>
      </c>
      <c r="D54">
        <v>1</v>
      </c>
      <c r="E54">
        <v>1</v>
      </c>
      <c r="F54">
        <v>10</v>
      </c>
      <c r="G5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54">
        <v>28</v>
      </c>
      <c r="I5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54" t="s">
        <v>30</v>
      </c>
      <c r="L54" t="str">
        <f t="shared" si="0"/>
        <v>R</v>
      </c>
      <c r="M54" t="s">
        <v>31</v>
      </c>
      <c r="N54">
        <v>-1</v>
      </c>
      <c r="O54">
        <v>11</v>
      </c>
      <c r="Q54" t="s">
        <v>32</v>
      </c>
      <c r="R54" t="s">
        <v>125</v>
      </c>
      <c r="S54">
        <v>4</v>
      </c>
      <c r="U54" t="s">
        <v>72</v>
      </c>
      <c r="W54" t="s">
        <v>80</v>
      </c>
      <c r="X54" t="s">
        <v>81</v>
      </c>
      <c r="Y54" t="s">
        <v>30</v>
      </c>
      <c r="Z54" t="s">
        <v>46</v>
      </c>
      <c r="AA54" t="s">
        <v>38</v>
      </c>
      <c r="AB54" t="s">
        <v>38</v>
      </c>
      <c r="AC54">
        <v>12</v>
      </c>
      <c r="AG54" t="s">
        <v>85</v>
      </c>
    </row>
    <row r="55" spans="1:33" x14ac:dyDescent="0.2">
      <c r="A55">
        <v>4</v>
      </c>
      <c r="B55">
        <v>54</v>
      </c>
      <c r="C55">
        <v>10</v>
      </c>
      <c r="D55">
        <v>2</v>
      </c>
      <c r="E55">
        <v>2</v>
      </c>
      <c r="F55">
        <v>11</v>
      </c>
      <c r="G5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55">
        <v>28</v>
      </c>
      <c r="I5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55" t="s">
        <v>48</v>
      </c>
      <c r="L55" t="str">
        <f t="shared" si="0"/>
        <v>P</v>
      </c>
      <c r="M55" t="s">
        <v>70</v>
      </c>
      <c r="N55">
        <v>0</v>
      </c>
      <c r="O55">
        <v>10</v>
      </c>
      <c r="Q55" t="s">
        <v>32</v>
      </c>
      <c r="R55" t="s">
        <v>49</v>
      </c>
      <c r="T55" t="s">
        <v>165</v>
      </c>
      <c r="U55" t="s">
        <v>98</v>
      </c>
      <c r="W55" t="s">
        <v>142</v>
      </c>
      <c r="X55">
        <v>50</v>
      </c>
      <c r="AA55" t="s">
        <v>158</v>
      </c>
      <c r="AB55" t="s">
        <v>166</v>
      </c>
      <c r="AC55">
        <v>12</v>
      </c>
      <c r="AD55">
        <v>1</v>
      </c>
      <c r="AE55" t="s">
        <v>106</v>
      </c>
      <c r="AG55" t="s">
        <v>76</v>
      </c>
    </row>
    <row r="56" spans="1:33" x14ac:dyDescent="0.2">
      <c r="A56">
        <v>4</v>
      </c>
      <c r="B56">
        <v>55</v>
      </c>
      <c r="C56">
        <v>11</v>
      </c>
      <c r="D56">
        <v>1</v>
      </c>
      <c r="E56">
        <v>1</v>
      </c>
      <c r="F56">
        <v>10</v>
      </c>
      <c r="G5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56">
        <v>-48</v>
      </c>
      <c r="I5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56" t="s">
        <v>77</v>
      </c>
      <c r="L56" t="str">
        <f t="shared" si="0"/>
        <v>O</v>
      </c>
      <c r="M56" t="s">
        <v>40</v>
      </c>
      <c r="N56">
        <v>6</v>
      </c>
      <c r="O56">
        <v>10</v>
      </c>
      <c r="Q56" t="s">
        <v>49</v>
      </c>
      <c r="R56" t="s">
        <v>32</v>
      </c>
      <c r="T56" t="s">
        <v>167</v>
      </c>
      <c r="U56" t="s">
        <v>98</v>
      </c>
      <c r="W56" t="s">
        <v>34</v>
      </c>
      <c r="X56" t="s">
        <v>91</v>
      </c>
      <c r="Y56" t="s">
        <v>30</v>
      </c>
      <c r="Z56" t="s">
        <v>37</v>
      </c>
      <c r="AA56" t="s">
        <v>67</v>
      </c>
      <c r="AB56" t="s">
        <v>38</v>
      </c>
      <c r="AC56">
        <v>12</v>
      </c>
      <c r="AD56">
        <v>15</v>
      </c>
      <c r="AE56" t="s">
        <v>106</v>
      </c>
      <c r="AG56" t="s">
        <v>85</v>
      </c>
    </row>
    <row r="57" spans="1:33" x14ac:dyDescent="0.2">
      <c r="A57">
        <v>4</v>
      </c>
      <c r="B57">
        <v>56</v>
      </c>
      <c r="C57">
        <v>11</v>
      </c>
      <c r="D57">
        <v>2</v>
      </c>
      <c r="E57">
        <v>2</v>
      </c>
      <c r="F57">
        <v>4</v>
      </c>
      <c r="G5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57">
        <v>-54</v>
      </c>
      <c r="I5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1 (-1 to -20)</v>
      </c>
      <c r="K57" t="s">
        <v>48</v>
      </c>
      <c r="L57" t="str">
        <f t="shared" si="0"/>
        <v>P</v>
      </c>
      <c r="M57" t="s">
        <v>78</v>
      </c>
      <c r="N57">
        <v>5</v>
      </c>
      <c r="O57">
        <v>10</v>
      </c>
      <c r="R57" t="s">
        <v>32</v>
      </c>
      <c r="T57">
        <v>3</v>
      </c>
      <c r="U57" t="s">
        <v>97</v>
      </c>
      <c r="W57" t="s">
        <v>50</v>
      </c>
      <c r="X57" t="s">
        <v>94</v>
      </c>
      <c r="Y57">
        <v>60</v>
      </c>
      <c r="AB57" t="s">
        <v>168</v>
      </c>
      <c r="AC57" t="s">
        <v>111</v>
      </c>
      <c r="AD57">
        <v>12</v>
      </c>
    </row>
    <row r="58" spans="1:33" x14ac:dyDescent="0.2">
      <c r="A58">
        <v>4</v>
      </c>
      <c r="B58">
        <v>57</v>
      </c>
      <c r="C58">
        <v>11</v>
      </c>
      <c r="D58">
        <v>3</v>
      </c>
      <c r="E58">
        <v>1</v>
      </c>
      <c r="F58">
        <v>10</v>
      </c>
      <c r="G5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58">
        <v>51</v>
      </c>
      <c r="I5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58" t="s">
        <v>48</v>
      </c>
      <c r="L58" t="str">
        <f t="shared" si="0"/>
        <v>P</v>
      </c>
      <c r="M58" t="s">
        <v>40</v>
      </c>
      <c r="N58">
        <v>31</v>
      </c>
      <c r="O58">
        <v>12</v>
      </c>
      <c r="R58" t="s">
        <v>169</v>
      </c>
      <c r="S58">
        <v>3</v>
      </c>
      <c r="T58">
        <v>4</v>
      </c>
      <c r="U58" t="s">
        <v>159</v>
      </c>
      <c r="W58" t="s">
        <v>43</v>
      </c>
      <c r="X58" t="s">
        <v>51</v>
      </c>
      <c r="Y58">
        <v>76</v>
      </c>
      <c r="Z58" t="s">
        <v>30</v>
      </c>
      <c r="AA58" t="s">
        <v>37</v>
      </c>
      <c r="AB58" t="s">
        <v>74</v>
      </c>
      <c r="AC58" t="s">
        <v>53</v>
      </c>
      <c r="AD58">
        <v>12</v>
      </c>
      <c r="AE58">
        <v>80</v>
      </c>
      <c r="AG58" t="s">
        <v>120</v>
      </c>
    </row>
    <row r="59" spans="1:33" x14ac:dyDescent="0.2">
      <c r="A59">
        <v>4</v>
      </c>
      <c r="B59">
        <v>58</v>
      </c>
      <c r="C59">
        <v>11</v>
      </c>
      <c r="D59">
        <v>4</v>
      </c>
      <c r="E59">
        <v>1</v>
      </c>
      <c r="F59">
        <v>10</v>
      </c>
      <c r="G59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59">
        <v>20</v>
      </c>
      <c r="I59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59" t="s">
        <v>48</v>
      </c>
      <c r="L59" t="str">
        <f t="shared" si="0"/>
        <v>P</v>
      </c>
      <c r="M59" t="s">
        <v>40</v>
      </c>
      <c r="N59">
        <v>3</v>
      </c>
      <c r="O59">
        <v>11</v>
      </c>
      <c r="Q59" t="s">
        <v>32</v>
      </c>
      <c r="R59" t="s">
        <v>125</v>
      </c>
      <c r="S59">
        <v>4</v>
      </c>
      <c r="T59" t="s">
        <v>71</v>
      </c>
      <c r="U59" t="s">
        <v>72</v>
      </c>
      <c r="W59" t="s">
        <v>51</v>
      </c>
      <c r="X59">
        <v>61</v>
      </c>
      <c r="Y59" t="s">
        <v>36</v>
      </c>
      <c r="Z59" t="s">
        <v>37</v>
      </c>
      <c r="AA59" t="s">
        <v>73</v>
      </c>
      <c r="AB59" t="s">
        <v>53</v>
      </c>
      <c r="AC59">
        <v>12</v>
      </c>
      <c r="AD59">
        <v>88</v>
      </c>
      <c r="AE59" t="s">
        <v>106</v>
      </c>
      <c r="AG59" t="s">
        <v>85</v>
      </c>
    </row>
    <row r="60" spans="1:33" x14ac:dyDescent="0.2">
      <c r="A60">
        <v>4</v>
      </c>
      <c r="B60">
        <v>59</v>
      </c>
      <c r="C60">
        <v>11</v>
      </c>
      <c r="D60">
        <v>5</v>
      </c>
      <c r="E60">
        <v>2</v>
      </c>
      <c r="F60">
        <v>7</v>
      </c>
      <c r="G60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Long</v>
      </c>
      <c r="H60">
        <v>17</v>
      </c>
      <c r="I60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60" t="s">
        <v>48</v>
      </c>
      <c r="L60" t="str">
        <f t="shared" si="0"/>
        <v>P</v>
      </c>
      <c r="M60" t="s">
        <v>70</v>
      </c>
      <c r="N60">
        <v>0</v>
      </c>
      <c r="O60">
        <v>10</v>
      </c>
      <c r="R60" t="s">
        <v>32</v>
      </c>
      <c r="T60" t="s">
        <v>89</v>
      </c>
      <c r="U60" t="s">
        <v>50</v>
      </c>
      <c r="W60" t="s">
        <v>51</v>
      </c>
      <c r="X60">
        <v>62</v>
      </c>
      <c r="Y60" t="s">
        <v>30</v>
      </c>
      <c r="Z60" t="s">
        <v>170</v>
      </c>
      <c r="AA60" t="s">
        <v>52</v>
      </c>
      <c r="AB60" t="s">
        <v>53</v>
      </c>
      <c r="AC60">
        <v>12</v>
      </c>
      <c r="AD60">
        <v>1</v>
      </c>
      <c r="AE60" t="s">
        <v>171</v>
      </c>
      <c r="AG60" t="s">
        <v>118</v>
      </c>
    </row>
    <row r="61" spans="1:33" x14ac:dyDescent="0.2">
      <c r="A61">
        <v>4</v>
      </c>
      <c r="B61">
        <v>60</v>
      </c>
      <c r="C61">
        <v>12</v>
      </c>
      <c r="D61">
        <v>1</v>
      </c>
      <c r="E61">
        <v>1</v>
      </c>
      <c r="F61">
        <v>10</v>
      </c>
      <c r="G61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1">
        <v>38</v>
      </c>
      <c r="I61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61" t="s">
        <v>161</v>
      </c>
      <c r="L61" t="str">
        <f t="shared" si="0"/>
        <v>A</v>
      </c>
    </row>
    <row r="62" spans="1:33" x14ac:dyDescent="0.2">
      <c r="A62">
        <v>4</v>
      </c>
      <c r="B62">
        <v>61</v>
      </c>
      <c r="C62">
        <v>12</v>
      </c>
      <c r="D62">
        <v>2</v>
      </c>
      <c r="E62">
        <v>1</v>
      </c>
      <c r="F62">
        <v>10</v>
      </c>
      <c r="G62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2">
        <v>38</v>
      </c>
      <c r="I62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62" t="s">
        <v>77</v>
      </c>
      <c r="L62" t="str">
        <f t="shared" si="0"/>
        <v>O</v>
      </c>
      <c r="M62" t="s">
        <v>40</v>
      </c>
      <c r="N62">
        <v>15</v>
      </c>
      <c r="O62">
        <v>10</v>
      </c>
      <c r="Q62" t="s">
        <v>49</v>
      </c>
      <c r="R62" t="s">
        <v>32</v>
      </c>
      <c r="T62" t="s">
        <v>134</v>
      </c>
      <c r="U62" t="s">
        <v>98</v>
      </c>
      <c r="W62" t="s">
        <v>34</v>
      </c>
      <c r="X62" t="s">
        <v>116</v>
      </c>
      <c r="Y62" t="s">
        <v>30</v>
      </c>
      <c r="Z62" t="s">
        <v>37</v>
      </c>
      <c r="AA62" t="s">
        <v>136</v>
      </c>
      <c r="AB62" t="s">
        <v>38</v>
      </c>
      <c r="AC62">
        <v>12</v>
      </c>
      <c r="AD62">
        <v>2</v>
      </c>
      <c r="AE62" t="s">
        <v>112</v>
      </c>
      <c r="AG62" t="s">
        <v>96</v>
      </c>
    </row>
    <row r="63" spans="1:33" x14ac:dyDescent="0.2">
      <c r="A63">
        <v>4</v>
      </c>
      <c r="B63">
        <v>62</v>
      </c>
      <c r="C63">
        <v>12</v>
      </c>
      <c r="D63">
        <v>3</v>
      </c>
      <c r="E63">
        <v>1</v>
      </c>
      <c r="F63">
        <v>10</v>
      </c>
      <c r="G63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3">
        <v>23</v>
      </c>
      <c r="I63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63" t="s">
        <v>30</v>
      </c>
      <c r="L63" t="str">
        <f t="shared" si="0"/>
        <v>R</v>
      </c>
      <c r="M63" t="s">
        <v>31</v>
      </c>
      <c r="N63">
        <v>17</v>
      </c>
      <c r="O63">
        <v>11</v>
      </c>
      <c r="R63" t="s">
        <v>32</v>
      </c>
      <c r="S63">
        <v>3</v>
      </c>
      <c r="T63" t="s">
        <v>172</v>
      </c>
      <c r="U63" t="s">
        <v>72</v>
      </c>
      <c r="W63" t="s">
        <v>80</v>
      </c>
      <c r="X63" t="s">
        <v>155</v>
      </c>
      <c r="Y63" t="s">
        <v>36</v>
      </c>
      <c r="Z63" t="s">
        <v>37</v>
      </c>
      <c r="AA63" t="s">
        <v>38</v>
      </c>
      <c r="AB63" t="s">
        <v>38</v>
      </c>
      <c r="AC63">
        <v>12</v>
      </c>
      <c r="AG63" t="s">
        <v>85</v>
      </c>
    </row>
    <row r="64" spans="1:33" x14ac:dyDescent="0.2">
      <c r="A64">
        <v>4</v>
      </c>
      <c r="B64">
        <v>63</v>
      </c>
      <c r="C64">
        <v>12</v>
      </c>
      <c r="D64">
        <v>4</v>
      </c>
      <c r="E64">
        <v>1</v>
      </c>
      <c r="F64">
        <v>6</v>
      </c>
      <c r="G64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4">
        <v>6</v>
      </c>
      <c r="I64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64" t="s">
        <v>30</v>
      </c>
      <c r="L64" t="str">
        <f t="shared" si="0"/>
        <v>R</v>
      </c>
      <c r="M64" t="s">
        <v>31</v>
      </c>
      <c r="N64">
        <v>0</v>
      </c>
      <c r="O64">
        <v>12</v>
      </c>
      <c r="R64" t="s">
        <v>173</v>
      </c>
      <c r="S64">
        <v>2</v>
      </c>
      <c r="T64">
        <v>3</v>
      </c>
      <c r="W64" t="s">
        <v>43</v>
      </c>
      <c r="X64" t="s">
        <v>34</v>
      </c>
      <c r="Y64" t="s">
        <v>174</v>
      </c>
      <c r="Z64" t="s">
        <v>36</v>
      </c>
      <c r="AA64" t="s">
        <v>37</v>
      </c>
      <c r="AB64" t="s">
        <v>38</v>
      </c>
      <c r="AC64" t="s">
        <v>38</v>
      </c>
      <c r="AD64">
        <v>12</v>
      </c>
      <c r="AG64" t="s">
        <v>69</v>
      </c>
    </row>
    <row r="65" spans="1:33" x14ac:dyDescent="0.2">
      <c r="A65">
        <v>4</v>
      </c>
      <c r="B65">
        <v>64</v>
      </c>
      <c r="C65">
        <v>12</v>
      </c>
      <c r="D65">
        <v>5</v>
      </c>
      <c r="E65">
        <v>2</v>
      </c>
      <c r="F65">
        <v>6</v>
      </c>
      <c r="G65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65">
        <v>6</v>
      </c>
      <c r="I65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Zone 2 (-20 to +35)</v>
      </c>
      <c r="K65" t="s">
        <v>48</v>
      </c>
      <c r="L65" t="str">
        <f t="shared" si="0"/>
        <v>P</v>
      </c>
      <c r="M65" t="s">
        <v>40</v>
      </c>
      <c r="N65" t="s">
        <v>139</v>
      </c>
      <c r="P65">
        <v>12</v>
      </c>
      <c r="R65" t="s">
        <v>41</v>
      </c>
      <c r="S65" t="s">
        <v>175</v>
      </c>
      <c r="T65">
        <v>4</v>
      </c>
      <c r="U65">
        <v>6</v>
      </c>
      <c r="X65" t="s">
        <v>43</v>
      </c>
      <c r="Y65" t="s">
        <v>127</v>
      </c>
      <c r="Z65">
        <v>88</v>
      </c>
      <c r="AA65" t="s">
        <v>30</v>
      </c>
      <c r="AB65" t="s">
        <v>46</v>
      </c>
      <c r="AC65" t="s">
        <v>92</v>
      </c>
      <c r="AD65" t="s">
        <v>176</v>
      </c>
      <c r="AE65">
        <v>12</v>
      </c>
      <c r="AG65" t="s">
        <v>177</v>
      </c>
    </row>
    <row r="66" spans="1:33" x14ac:dyDescent="0.2">
      <c r="A66">
        <v>4</v>
      </c>
      <c r="B66">
        <v>65</v>
      </c>
      <c r="C66">
        <v>12</v>
      </c>
      <c r="D66">
        <v>1</v>
      </c>
      <c r="E66">
        <v>1</v>
      </c>
      <c r="F66">
        <v>10</v>
      </c>
      <c r="G66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1st Down</v>
      </c>
      <c r="H66">
        <v>49</v>
      </c>
      <c r="I66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66" t="s">
        <v>30</v>
      </c>
      <c r="L66" t="str">
        <f t="shared" si="0"/>
        <v>R</v>
      </c>
      <c r="M66" t="s">
        <v>31</v>
      </c>
      <c r="N66">
        <v>7</v>
      </c>
      <c r="O66">
        <v>11</v>
      </c>
      <c r="R66" t="s">
        <v>32</v>
      </c>
      <c r="S66">
        <v>3</v>
      </c>
      <c r="T66" t="s">
        <v>172</v>
      </c>
      <c r="U66" t="s">
        <v>72</v>
      </c>
      <c r="W66" t="s">
        <v>80</v>
      </c>
      <c r="X66" t="s">
        <v>155</v>
      </c>
      <c r="Y66" t="s">
        <v>30</v>
      </c>
      <c r="Z66" t="s">
        <v>37</v>
      </c>
      <c r="AA66" t="s">
        <v>38</v>
      </c>
      <c r="AB66" t="s">
        <v>38</v>
      </c>
      <c r="AC66">
        <v>14</v>
      </c>
      <c r="AG66" t="s">
        <v>133</v>
      </c>
    </row>
    <row r="67" spans="1:33" x14ac:dyDescent="0.2">
      <c r="A67">
        <v>4</v>
      </c>
      <c r="B67">
        <v>66</v>
      </c>
      <c r="C67">
        <v>12</v>
      </c>
      <c r="D67">
        <v>2</v>
      </c>
      <c r="E67">
        <v>2</v>
      </c>
      <c r="F67">
        <v>3</v>
      </c>
      <c r="G67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2nd &amp; Short</v>
      </c>
      <c r="H67">
        <v>54</v>
      </c>
      <c r="I67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67" t="s">
        <v>30</v>
      </c>
      <c r="L67" t="str">
        <f t="shared" ref="L67:L68" si="1">IF(OR(K67="R", K67="P", K67="O"), K67, "A")</f>
        <v>R</v>
      </c>
      <c r="M67" t="s">
        <v>31</v>
      </c>
      <c r="N67">
        <v>2</v>
      </c>
      <c r="O67">
        <v>11</v>
      </c>
      <c r="Q67" t="s">
        <v>125</v>
      </c>
      <c r="R67" t="s">
        <v>32</v>
      </c>
      <c r="S67">
        <v>3</v>
      </c>
      <c r="U67" t="s">
        <v>72</v>
      </c>
      <c r="W67" t="s">
        <v>80</v>
      </c>
      <c r="X67" t="s">
        <v>84</v>
      </c>
      <c r="Y67" t="s">
        <v>36</v>
      </c>
      <c r="Z67" t="s">
        <v>46</v>
      </c>
      <c r="AA67" t="s">
        <v>38</v>
      </c>
      <c r="AB67" t="s">
        <v>38</v>
      </c>
      <c r="AC67">
        <v>14</v>
      </c>
      <c r="AG67" t="s">
        <v>133</v>
      </c>
    </row>
    <row r="68" spans="1:33" x14ac:dyDescent="0.2">
      <c r="A68">
        <v>4</v>
      </c>
      <c r="B68">
        <v>67</v>
      </c>
      <c r="C68">
        <v>12</v>
      </c>
      <c r="D68">
        <v>3</v>
      </c>
      <c r="E68">
        <v>3</v>
      </c>
      <c r="F68">
        <v>1</v>
      </c>
      <c r="G68" t="str">
        <f>IF(GameData[[#This Row],[g DN]]=1,"1st Down",
 IF(AND(GameData[[#This Row],[g DN]]=2,GameData[[#This Row],[g DIST]]&gt;6),"2nd &amp; Long",
 IF(AND(GameData[[#This Row],[g DN]]=2,GameData[[#This Row],[g DIST]]&lt;=6),"2nd &amp; Short",
 IF(GameData[[#This Row],[g DN]]=3,"3rd Down",
 IF(GameData[[#This Row],[g DN]]=4,"4th Down","Other")))))</f>
        <v>3rd Down</v>
      </c>
      <c r="H68">
        <v>51</v>
      </c>
      <c r="I68" t="str">
        <f>IF(GameData[[#This Row],[g FPOS]]&lt;=-20, "Zone 1 (-1 to -20)",
 IF(GameData[[#This Row],[g FPOS]]&lt;=35, "Zone 2 (-20 to +35)",
 IF(GameData[[#This Row],[g FPOS]]&lt;=20, "Zone 3 (+35 to +20)",
 IF(GameData[[#This Row],[g FPOS]]&lt;=10, "Zone 4 (+20 to +10)",
 IF(GameData[[#This Row],[g FPOS]]&lt;=0, "Zone 5 (+10 to 0)", "Other")))))</f>
        <v>Other</v>
      </c>
      <c r="K68" t="s">
        <v>161</v>
      </c>
      <c r="L68" t="str">
        <f t="shared" si="1"/>
        <v>A</v>
      </c>
      <c r="M68" t="s">
        <v>31</v>
      </c>
      <c r="N68">
        <v>-1</v>
      </c>
      <c r="AG68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9424-DC08-7346-9210-C5380BFA259D}">
  <dimension ref="A1:AH39"/>
  <sheetViews>
    <sheetView workbookViewId="0">
      <selection activeCell="H16" sqref="H16"/>
    </sheetView>
  </sheetViews>
  <sheetFormatPr baseColWidth="10" defaultRowHeight="15" x14ac:dyDescent="0.2"/>
  <cols>
    <col min="31" max="31" width="12.5" bestFit="1" customWidth="1"/>
  </cols>
  <sheetData>
    <row r="1" spans="1:3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181</v>
      </c>
      <c r="H1" s="3" t="s">
        <v>6</v>
      </c>
      <c r="I1" s="3" t="s">
        <v>180</v>
      </c>
      <c r="J1" s="3" t="s">
        <v>7</v>
      </c>
      <c r="K1" s="3" t="s">
        <v>8</v>
      </c>
      <c r="L1" s="3" t="s">
        <v>179</v>
      </c>
      <c r="M1" s="3" t="s">
        <v>9</v>
      </c>
      <c r="N1" s="3" t="s">
        <v>10</v>
      </c>
      <c r="O1" s="11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8" t="s">
        <v>29</v>
      </c>
      <c r="AH1" s="13" t="s">
        <v>192</v>
      </c>
    </row>
    <row r="2" spans="1:34" x14ac:dyDescent="0.2">
      <c r="A2" s="4">
        <v>1</v>
      </c>
      <c r="B2" s="5">
        <v>2</v>
      </c>
      <c r="C2" s="5">
        <v>1</v>
      </c>
      <c r="D2" s="5">
        <v>2</v>
      </c>
      <c r="E2" s="5">
        <v>1</v>
      </c>
      <c r="F2" s="5">
        <v>10</v>
      </c>
      <c r="G2" s="5" t="s">
        <v>182</v>
      </c>
      <c r="H2" s="5">
        <v>-21</v>
      </c>
      <c r="I2" s="5" t="s">
        <v>183</v>
      </c>
      <c r="J2" s="5"/>
      <c r="K2" s="5" t="s">
        <v>30</v>
      </c>
      <c r="L2" s="5" t="s">
        <v>30</v>
      </c>
      <c r="M2" s="5" t="s">
        <v>40</v>
      </c>
      <c r="N2" s="5">
        <v>3</v>
      </c>
      <c r="O2" s="5">
        <v>12</v>
      </c>
      <c r="P2" s="5"/>
      <c r="Q2" s="5"/>
      <c r="R2" s="5" t="s">
        <v>41</v>
      </c>
      <c r="S2" s="5">
        <v>3</v>
      </c>
      <c r="T2" s="5">
        <v>5</v>
      </c>
      <c r="U2" s="5" t="s">
        <v>42</v>
      </c>
      <c r="V2" s="5"/>
      <c r="W2" s="5" t="s">
        <v>43</v>
      </c>
      <c r="X2" s="5" t="s">
        <v>44</v>
      </c>
      <c r="Y2" s="5" t="s">
        <v>45</v>
      </c>
      <c r="Z2" s="5" t="s">
        <v>30</v>
      </c>
      <c r="AA2" s="5" t="s">
        <v>46</v>
      </c>
      <c r="AB2" s="5" t="s">
        <v>38</v>
      </c>
      <c r="AC2" s="5" t="s">
        <v>38</v>
      </c>
      <c r="AD2" s="5">
        <v>12</v>
      </c>
      <c r="AE2" s="5"/>
      <c r="AF2" s="5"/>
      <c r="AG2" s="9" t="s">
        <v>47</v>
      </c>
      <c r="AH2">
        <f>IF(M2="Complete", 1, 0)</f>
        <v>1</v>
      </c>
    </row>
    <row r="3" spans="1:34" x14ac:dyDescent="0.2">
      <c r="A3" s="6">
        <v>1</v>
      </c>
      <c r="B3" s="7">
        <v>3</v>
      </c>
      <c r="C3" s="7">
        <v>1</v>
      </c>
      <c r="D3" s="7">
        <v>3</v>
      </c>
      <c r="E3" s="7">
        <v>2</v>
      </c>
      <c r="F3" s="7">
        <v>7</v>
      </c>
      <c r="G3" s="7" t="s">
        <v>184</v>
      </c>
      <c r="H3" s="7">
        <v>-24</v>
      </c>
      <c r="I3" s="7" t="s">
        <v>183</v>
      </c>
      <c r="J3" s="7"/>
      <c r="K3" s="7" t="s">
        <v>48</v>
      </c>
      <c r="L3" s="7" t="s">
        <v>48</v>
      </c>
      <c r="M3" s="7" t="s">
        <v>40</v>
      </c>
      <c r="N3" s="7">
        <v>6</v>
      </c>
      <c r="O3" s="7">
        <v>10</v>
      </c>
      <c r="P3" s="7"/>
      <c r="Q3" s="7" t="s">
        <v>49</v>
      </c>
      <c r="R3" s="7" t="s">
        <v>32</v>
      </c>
      <c r="S3" s="7"/>
      <c r="T3" s="7"/>
      <c r="U3" s="7" t="s">
        <v>50</v>
      </c>
      <c r="V3" s="7"/>
      <c r="W3" s="7" t="s">
        <v>51</v>
      </c>
      <c r="X3" s="7">
        <v>61</v>
      </c>
      <c r="Y3" s="7" t="s">
        <v>36</v>
      </c>
      <c r="Z3" s="7" t="s">
        <v>46</v>
      </c>
      <c r="AA3" s="7" t="s">
        <v>52</v>
      </c>
      <c r="AB3" s="7" t="s">
        <v>53</v>
      </c>
      <c r="AC3" s="7">
        <v>12</v>
      </c>
      <c r="AD3" s="7">
        <v>15</v>
      </c>
      <c r="AE3" s="7" t="s">
        <v>54</v>
      </c>
      <c r="AF3" s="7"/>
      <c r="AG3" s="10" t="s">
        <v>55</v>
      </c>
      <c r="AH3">
        <f t="shared" ref="AH3:AH39" si="0">IF(M3="Complete", 1, 0)</f>
        <v>1</v>
      </c>
    </row>
    <row r="4" spans="1:34" x14ac:dyDescent="0.2">
      <c r="A4" s="4">
        <v>1</v>
      </c>
      <c r="B4" s="5">
        <v>6</v>
      </c>
      <c r="C4" s="5">
        <v>1</v>
      </c>
      <c r="D4" s="5">
        <v>6</v>
      </c>
      <c r="E4" s="5">
        <v>2</v>
      </c>
      <c r="F4" s="5">
        <v>21</v>
      </c>
      <c r="G4" s="5" t="s">
        <v>184</v>
      </c>
      <c r="H4" s="5">
        <v>-22</v>
      </c>
      <c r="I4" s="5" t="s">
        <v>183</v>
      </c>
      <c r="J4" s="5"/>
      <c r="K4" s="5" t="s">
        <v>48</v>
      </c>
      <c r="L4" s="5" t="s">
        <v>48</v>
      </c>
      <c r="M4" s="5" t="s">
        <v>70</v>
      </c>
      <c r="N4" s="5">
        <v>0</v>
      </c>
      <c r="O4" s="5">
        <v>11</v>
      </c>
      <c r="P4" s="5"/>
      <c r="Q4" s="5"/>
      <c r="R4" s="5" t="s">
        <v>32</v>
      </c>
      <c r="S4" s="5">
        <v>3</v>
      </c>
      <c r="T4" s="5" t="s">
        <v>71</v>
      </c>
      <c r="U4" s="5" t="s">
        <v>72</v>
      </c>
      <c r="V4" s="5"/>
      <c r="W4" s="5" t="s">
        <v>51</v>
      </c>
      <c r="X4" s="5">
        <v>62</v>
      </c>
      <c r="Y4" s="5" t="s">
        <v>30</v>
      </c>
      <c r="Z4" s="5" t="s">
        <v>37</v>
      </c>
      <c r="AA4" s="5" t="s">
        <v>73</v>
      </c>
      <c r="AB4" s="5" t="s">
        <v>74</v>
      </c>
      <c r="AC4" s="5">
        <v>12</v>
      </c>
      <c r="AD4" s="5">
        <v>84</v>
      </c>
      <c r="AE4" s="5" t="s">
        <v>75</v>
      </c>
      <c r="AF4" s="5"/>
      <c r="AG4" s="9" t="s">
        <v>76</v>
      </c>
      <c r="AH4">
        <f t="shared" si="0"/>
        <v>0</v>
      </c>
    </row>
    <row r="5" spans="1:34" x14ac:dyDescent="0.2">
      <c r="A5" s="6">
        <v>1</v>
      </c>
      <c r="B5" s="7">
        <v>11</v>
      </c>
      <c r="C5" s="7">
        <v>2</v>
      </c>
      <c r="D5" s="7">
        <v>5</v>
      </c>
      <c r="E5" s="7">
        <v>2</v>
      </c>
      <c r="F5" s="7">
        <v>5</v>
      </c>
      <c r="G5" s="7" t="s">
        <v>185</v>
      </c>
      <c r="H5" s="7">
        <v>47</v>
      </c>
      <c r="I5" s="7" t="s">
        <v>186</v>
      </c>
      <c r="J5" s="7"/>
      <c r="K5" s="7" t="s">
        <v>48</v>
      </c>
      <c r="L5" s="7" t="s">
        <v>48</v>
      </c>
      <c r="M5" s="7" t="s">
        <v>40</v>
      </c>
      <c r="N5" s="7">
        <v>6</v>
      </c>
      <c r="O5" s="7">
        <v>10</v>
      </c>
      <c r="P5" s="7"/>
      <c r="Q5" s="7"/>
      <c r="R5" s="7" t="s">
        <v>32</v>
      </c>
      <c r="S5" s="7"/>
      <c r="T5" s="7">
        <v>3</v>
      </c>
      <c r="U5" s="7" t="s">
        <v>97</v>
      </c>
      <c r="V5" s="7"/>
      <c r="W5" s="7" t="s">
        <v>98</v>
      </c>
      <c r="X5" s="7" t="s">
        <v>94</v>
      </c>
      <c r="Y5" s="7" t="s">
        <v>99</v>
      </c>
      <c r="Z5" s="7" t="s">
        <v>36</v>
      </c>
      <c r="AA5" s="7" t="s">
        <v>46</v>
      </c>
      <c r="AB5" s="7" t="s">
        <v>100</v>
      </c>
      <c r="AC5" s="7" t="s">
        <v>101</v>
      </c>
      <c r="AD5" s="7">
        <v>12</v>
      </c>
      <c r="AE5" s="7">
        <v>1</v>
      </c>
      <c r="AF5" s="7"/>
      <c r="AG5" s="10" t="s">
        <v>102</v>
      </c>
      <c r="AH5">
        <f t="shared" si="0"/>
        <v>1</v>
      </c>
    </row>
    <row r="6" spans="1:34" x14ac:dyDescent="0.2">
      <c r="A6" s="4">
        <v>1</v>
      </c>
      <c r="B6" s="5">
        <v>13</v>
      </c>
      <c r="C6" s="5">
        <v>2</v>
      </c>
      <c r="D6" s="5">
        <v>7</v>
      </c>
      <c r="E6" s="5">
        <v>2</v>
      </c>
      <c r="F6" s="5">
        <v>5</v>
      </c>
      <c r="G6" s="5" t="s">
        <v>185</v>
      </c>
      <c r="H6" s="5">
        <v>32</v>
      </c>
      <c r="I6" s="5" t="s">
        <v>187</v>
      </c>
      <c r="J6" s="5"/>
      <c r="K6" s="5" t="s">
        <v>48</v>
      </c>
      <c r="L6" s="5" t="s">
        <v>48</v>
      </c>
      <c r="M6" s="5" t="s">
        <v>40</v>
      </c>
      <c r="N6" s="5">
        <v>4</v>
      </c>
      <c r="O6" s="5">
        <v>10</v>
      </c>
      <c r="P6" s="5"/>
      <c r="Q6" s="5"/>
      <c r="R6" s="5" t="s">
        <v>32</v>
      </c>
      <c r="S6" s="5"/>
      <c r="T6" s="5"/>
      <c r="U6" s="5" t="s">
        <v>50</v>
      </c>
      <c r="V6" s="5"/>
      <c r="W6" s="5" t="s">
        <v>94</v>
      </c>
      <c r="X6" s="5">
        <v>61</v>
      </c>
      <c r="Y6" s="5" t="s">
        <v>36</v>
      </c>
      <c r="Z6" s="5" t="s">
        <v>46</v>
      </c>
      <c r="AA6" s="5" t="s">
        <v>105</v>
      </c>
      <c r="AB6" s="5" t="s">
        <v>73</v>
      </c>
      <c r="AC6" s="5">
        <v>12</v>
      </c>
      <c r="AD6" s="5">
        <v>2</v>
      </c>
      <c r="AE6" s="5" t="s">
        <v>106</v>
      </c>
      <c r="AF6" s="5"/>
      <c r="AG6" s="9" t="s">
        <v>55</v>
      </c>
      <c r="AH6">
        <f t="shared" si="0"/>
        <v>1</v>
      </c>
    </row>
    <row r="7" spans="1:34" x14ac:dyDescent="0.2">
      <c r="A7" s="6">
        <v>1</v>
      </c>
      <c r="B7" s="7">
        <v>15</v>
      </c>
      <c r="C7" s="7">
        <v>2</v>
      </c>
      <c r="D7" s="7">
        <v>9</v>
      </c>
      <c r="E7" s="7">
        <v>1</v>
      </c>
      <c r="F7" s="7">
        <v>10</v>
      </c>
      <c r="G7" s="7" t="s">
        <v>182</v>
      </c>
      <c r="H7" s="7">
        <v>23</v>
      </c>
      <c r="I7" s="7" t="s">
        <v>187</v>
      </c>
      <c r="J7" s="7"/>
      <c r="K7" s="7" t="s">
        <v>48</v>
      </c>
      <c r="L7" s="7" t="s">
        <v>48</v>
      </c>
      <c r="M7" s="7" t="s">
        <v>40</v>
      </c>
      <c r="N7" s="7">
        <v>14</v>
      </c>
      <c r="O7" s="7">
        <v>11</v>
      </c>
      <c r="P7" s="7"/>
      <c r="Q7" s="7" t="s">
        <v>32</v>
      </c>
      <c r="R7" s="7" t="s">
        <v>49</v>
      </c>
      <c r="S7" s="7">
        <v>4</v>
      </c>
      <c r="T7" s="7" t="s">
        <v>71</v>
      </c>
      <c r="U7" s="7" t="s">
        <v>72</v>
      </c>
      <c r="V7" s="7"/>
      <c r="W7" s="7" t="s">
        <v>94</v>
      </c>
      <c r="X7" s="7">
        <v>62</v>
      </c>
      <c r="Y7" s="7" t="s">
        <v>30</v>
      </c>
      <c r="Z7" s="7" t="s">
        <v>46</v>
      </c>
      <c r="AA7" s="7" t="s">
        <v>53</v>
      </c>
      <c r="AB7" s="7" t="s">
        <v>100</v>
      </c>
      <c r="AC7" s="7">
        <v>12</v>
      </c>
      <c r="AD7" s="7">
        <v>4</v>
      </c>
      <c r="AE7" s="7" t="s">
        <v>108</v>
      </c>
      <c r="AF7" s="7"/>
      <c r="AG7" s="10" t="s">
        <v>85</v>
      </c>
      <c r="AH7">
        <f t="shared" si="0"/>
        <v>1</v>
      </c>
    </row>
    <row r="8" spans="1:34" x14ac:dyDescent="0.2">
      <c r="A8" s="4">
        <v>1</v>
      </c>
      <c r="B8" s="5">
        <v>16</v>
      </c>
      <c r="C8" s="5">
        <v>2</v>
      </c>
      <c r="D8" s="5">
        <v>10</v>
      </c>
      <c r="E8" s="5">
        <v>1</v>
      </c>
      <c r="F8" s="5">
        <v>9</v>
      </c>
      <c r="G8" s="5" t="s">
        <v>182</v>
      </c>
      <c r="H8" s="5">
        <v>9</v>
      </c>
      <c r="I8" s="5" t="s">
        <v>187</v>
      </c>
      <c r="J8" s="5"/>
      <c r="K8" s="5" t="s">
        <v>48</v>
      </c>
      <c r="L8" s="5" t="s">
        <v>48</v>
      </c>
      <c r="M8" s="5" t="s">
        <v>70</v>
      </c>
      <c r="N8" s="5">
        <v>0</v>
      </c>
      <c r="O8" s="5">
        <v>11</v>
      </c>
      <c r="P8" s="5"/>
      <c r="Q8" s="5"/>
      <c r="R8" s="5" t="s">
        <v>49</v>
      </c>
      <c r="S8" s="5">
        <v>4</v>
      </c>
      <c r="T8" s="5" t="s">
        <v>109</v>
      </c>
      <c r="U8" s="5" t="s">
        <v>98</v>
      </c>
      <c r="V8" s="5"/>
      <c r="W8" s="5" t="s">
        <v>94</v>
      </c>
      <c r="X8" s="5" t="s">
        <v>110</v>
      </c>
      <c r="Y8" s="5" t="s">
        <v>30</v>
      </c>
      <c r="Z8" s="5" t="s">
        <v>37</v>
      </c>
      <c r="AA8" s="5" t="s">
        <v>111</v>
      </c>
      <c r="AB8" s="5" t="s">
        <v>111</v>
      </c>
      <c r="AC8" s="5">
        <v>12</v>
      </c>
      <c r="AD8" s="5">
        <v>84</v>
      </c>
      <c r="AE8" s="5" t="s">
        <v>112</v>
      </c>
      <c r="AF8" s="5"/>
      <c r="AG8" s="9" t="s">
        <v>85</v>
      </c>
      <c r="AH8">
        <f t="shared" si="0"/>
        <v>0</v>
      </c>
    </row>
    <row r="9" spans="1:34" x14ac:dyDescent="0.2">
      <c r="A9" s="6">
        <v>1</v>
      </c>
      <c r="B9" s="7">
        <v>17</v>
      </c>
      <c r="C9" s="7">
        <v>2</v>
      </c>
      <c r="D9" s="7">
        <v>11</v>
      </c>
      <c r="E9" s="7">
        <v>2</v>
      </c>
      <c r="F9" s="7">
        <v>9</v>
      </c>
      <c r="G9" s="7" t="s">
        <v>184</v>
      </c>
      <c r="H9" s="7">
        <v>9</v>
      </c>
      <c r="I9" s="7" t="s">
        <v>187</v>
      </c>
      <c r="J9" s="7"/>
      <c r="K9" s="7" t="s">
        <v>48</v>
      </c>
      <c r="L9" s="7" t="s">
        <v>48</v>
      </c>
      <c r="M9" s="7" t="s">
        <v>70</v>
      </c>
      <c r="N9" s="7">
        <v>0</v>
      </c>
      <c r="O9" s="7">
        <v>11</v>
      </c>
      <c r="P9" s="7"/>
      <c r="Q9" s="7"/>
      <c r="R9" s="7" t="s">
        <v>113</v>
      </c>
      <c r="S9" s="7">
        <v>3</v>
      </c>
      <c r="T9" s="7"/>
      <c r="U9" s="7" t="s">
        <v>50</v>
      </c>
      <c r="V9" s="7"/>
      <c r="W9" s="7" t="s">
        <v>51</v>
      </c>
      <c r="X9" s="7" t="s">
        <v>114</v>
      </c>
      <c r="Y9" s="7" t="s">
        <v>30</v>
      </c>
      <c r="Z9" s="7" t="s">
        <v>37</v>
      </c>
      <c r="AA9" s="7" t="s">
        <v>73</v>
      </c>
      <c r="AB9" s="7" t="s">
        <v>101</v>
      </c>
      <c r="AC9" s="7">
        <v>12</v>
      </c>
      <c r="AD9" s="7">
        <v>84</v>
      </c>
      <c r="AE9" s="7" t="s">
        <v>115</v>
      </c>
      <c r="AF9" s="7"/>
      <c r="AG9" s="10" t="s">
        <v>85</v>
      </c>
      <c r="AH9">
        <f t="shared" si="0"/>
        <v>0</v>
      </c>
    </row>
    <row r="10" spans="1:34" x14ac:dyDescent="0.2">
      <c r="A10" s="4">
        <v>2</v>
      </c>
      <c r="B10" s="5">
        <v>18</v>
      </c>
      <c r="C10" s="5">
        <v>3</v>
      </c>
      <c r="D10" s="5">
        <v>1</v>
      </c>
      <c r="E10" s="5">
        <v>1</v>
      </c>
      <c r="F10" s="5">
        <v>10</v>
      </c>
      <c r="G10" s="5" t="s">
        <v>182</v>
      </c>
      <c r="H10" s="5">
        <v>-30</v>
      </c>
      <c r="I10" s="5" t="s">
        <v>183</v>
      </c>
      <c r="J10" s="5"/>
      <c r="K10" s="5" t="s">
        <v>77</v>
      </c>
      <c r="L10" s="5" t="s">
        <v>77</v>
      </c>
      <c r="M10" s="5" t="s">
        <v>40</v>
      </c>
      <c r="N10" s="5">
        <v>8</v>
      </c>
      <c r="O10" s="5">
        <v>10</v>
      </c>
      <c r="P10" s="5"/>
      <c r="Q10" s="5" t="s">
        <v>49</v>
      </c>
      <c r="R10" s="5" t="s">
        <v>32</v>
      </c>
      <c r="S10" s="5"/>
      <c r="T10" s="5"/>
      <c r="U10" s="5" t="s">
        <v>98</v>
      </c>
      <c r="V10" s="5"/>
      <c r="W10" s="5" t="s">
        <v>34</v>
      </c>
      <c r="X10" s="5" t="s">
        <v>116</v>
      </c>
      <c r="Y10" s="5" t="s">
        <v>36</v>
      </c>
      <c r="Z10" s="5" t="s">
        <v>37</v>
      </c>
      <c r="AA10" s="5" t="s">
        <v>117</v>
      </c>
      <c r="AB10" s="5" t="s">
        <v>38</v>
      </c>
      <c r="AC10" s="5">
        <v>12</v>
      </c>
      <c r="AD10" s="5">
        <v>1</v>
      </c>
      <c r="AE10" s="5" t="s">
        <v>106</v>
      </c>
      <c r="AF10" s="5"/>
      <c r="AG10" s="9" t="s">
        <v>118</v>
      </c>
      <c r="AH10">
        <f t="shared" si="0"/>
        <v>1</v>
      </c>
    </row>
    <row r="11" spans="1:34" x14ac:dyDescent="0.2">
      <c r="A11" s="6">
        <v>2</v>
      </c>
      <c r="B11" s="7">
        <v>20</v>
      </c>
      <c r="C11" s="7">
        <v>3</v>
      </c>
      <c r="D11" s="7">
        <v>3</v>
      </c>
      <c r="E11" s="7">
        <v>1</v>
      </c>
      <c r="F11" s="7">
        <v>10</v>
      </c>
      <c r="G11" s="7" t="s">
        <v>182</v>
      </c>
      <c r="H11" s="7">
        <v>-42</v>
      </c>
      <c r="I11" s="7" t="s">
        <v>183</v>
      </c>
      <c r="J11" s="7"/>
      <c r="K11" s="7" t="s">
        <v>48</v>
      </c>
      <c r="L11" s="7" t="s">
        <v>48</v>
      </c>
      <c r="M11" s="7" t="s">
        <v>121</v>
      </c>
      <c r="N11" s="7">
        <v>0</v>
      </c>
      <c r="O11" s="7">
        <v>20</v>
      </c>
      <c r="P11" s="7"/>
      <c r="Q11" s="7"/>
      <c r="R11" s="7" t="s">
        <v>122</v>
      </c>
      <c r="S11" s="7"/>
      <c r="T11" s="7"/>
      <c r="U11" s="7" t="s">
        <v>123</v>
      </c>
      <c r="V11" s="7"/>
      <c r="W11" s="7" t="s">
        <v>51</v>
      </c>
      <c r="X11" s="7">
        <v>71</v>
      </c>
      <c r="Y11" s="7" t="s">
        <v>36</v>
      </c>
      <c r="Z11" s="7" t="s">
        <v>46</v>
      </c>
      <c r="AA11" s="7" t="s">
        <v>124</v>
      </c>
      <c r="AB11" s="7" t="s">
        <v>124</v>
      </c>
      <c r="AC11" s="7">
        <v>12</v>
      </c>
      <c r="AD11" s="7">
        <v>88</v>
      </c>
      <c r="AE11" s="7" t="s">
        <v>115</v>
      </c>
      <c r="AF11" s="7"/>
      <c r="AG11" s="10" t="s">
        <v>85</v>
      </c>
      <c r="AH11">
        <f t="shared" si="0"/>
        <v>0</v>
      </c>
    </row>
    <row r="12" spans="1:34" x14ac:dyDescent="0.2">
      <c r="A12" s="4">
        <v>2</v>
      </c>
      <c r="B12" s="5">
        <v>23</v>
      </c>
      <c r="C12" s="5">
        <v>5</v>
      </c>
      <c r="D12" s="5">
        <v>2</v>
      </c>
      <c r="E12" s="5">
        <v>2</v>
      </c>
      <c r="F12" s="5">
        <v>2</v>
      </c>
      <c r="G12" s="5" t="s">
        <v>185</v>
      </c>
      <c r="H12" s="5">
        <v>-29</v>
      </c>
      <c r="I12" s="5" t="s">
        <v>183</v>
      </c>
      <c r="J12" s="5"/>
      <c r="K12" s="5" t="s">
        <v>48</v>
      </c>
      <c r="L12" s="5" t="s">
        <v>48</v>
      </c>
      <c r="M12" s="5" t="s">
        <v>40</v>
      </c>
      <c r="N12" s="5">
        <v>32</v>
      </c>
      <c r="O12" s="5">
        <v>10</v>
      </c>
      <c r="P12" s="5"/>
      <c r="Q12" s="5"/>
      <c r="R12" s="5" t="s">
        <v>32</v>
      </c>
      <c r="S12" s="5"/>
      <c r="T12" s="5" t="s">
        <v>89</v>
      </c>
      <c r="U12" s="5" t="s">
        <v>50</v>
      </c>
      <c r="V12" s="5"/>
      <c r="W12" s="5" t="s">
        <v>51</v>
      </c>
      <c r="X12" s="5">
        <v>61</v>
      </c>
      <c r="Y12" s="5" t="s">
        <v>36</v>
      </c>
      <c r="Z12" s="5" t="s">
        <v>46</v>
      </c>
      <c r="AA12" s="5" t="s">
        <v>52</v>
      </c>
      <c r="AB12" s="5" t="s">
        <v>53</v>
      </c>
      <c r="AC12" s="5">
        <v>12</v>
      </c>
      <c r="AD12" s="5">
        <v>2</v>
      </c>
      <c r="AE12" s="5" t="s">
        <v>75</v>
      </c>
      <c r="AF12" s="5"/>
      <c r="AG12" s="9" t="s">
        <v>55</v>
      </c>
      <c r="AH12">
        <f t="shared" si="0"/>
        <v>1</v>
      </c>
    </row>
    <row r="13" spans="1:34" x14ac:dyDescent="0.2">
      <c r="A13" s="6">
        <v>2</v>
      </c>
      <c r="B13" s="7">
        <v>24</v>
      </c>
      <c r="C13" s="7">
        <v>5</v>
      </c>
      <c r="D13" s="7">
        <v>3</v>
      </c>
      <c r="E13" s="7">
        <v>1</v>
      </c>
      <c r="F13" s="7">
        <v>10</v>
      </c>
      <c r="G13" s="7" t="s">
        <v>182</v>
      </c>
      <c r="H13" s="7">
        <v>51</v>
      </c>
      <c r="I13" s="7" t="s">
        <v>186</v>
      </c>
      <c r="J13" s="7"/>
      <c r="K13" s="7" t="s">
        <v>77</v>
      </c>
      <c r="L13" s="7" t="s">
        <v>77</v>
      </c>
      <c r="M13" s="7" t="s">
        <v>70</v>
      </c>
      <c r="N13" s="7">
        <v>0</v>
      </c>
      <c r="O13" s="7">
        <v>11</v>
      </c>
      <c r="P13" s="7"/>
      <c r="Q13" s="7"/>
      <c r="R13" s="7" t="s">
        <v>49</v>
      </c>
      <c r="S13" s="7">
        <v>4</v>
      </c>
      <c r="T13" s="7" t="s">
        <v>89</v>
      </c>
      <c r="U13" s="7" t="s">
        <v>72</v>
      </c>
      <c r="V13" s="7"/>
      <c r="W13" s="7" t="s">
        <v>80</v>
      </c>
      <c r="X13" s="7" t="s">
        <v>84</v>
      </c>
      <c r="Y13" s="7" t="s">
        <v>30</v>
      </c>
      <c r="Z13" s="7" t="s">
        <v>37</v>
      </c>
      <c r="AA13" s="7" t="s">
        <v>38</v>
      </c>
      <c r="AB13" s="7" t="s">
        <v>129</v>
      </c>
      <c r="AC13" s="7">
        <v>12</v>
      </c>
      <c r="AD13" s="7">
        <v>88</v>
      </c>
      <c r="AE13" s="7" t="s">
        <v>54</v>
      </c>
      <c r="AF13" s="7"/>
      <c r="AG13" s="10" t="s">
        <v>85</v>
      </c>
      <c r="AH13">
        <f t="shared" si="0"/>
        <v>0</v>
      </c>
    </row>
    <row r="14" spans="1:34" x14ac:dyDescent="0.2">
      <c r="A14" s="4">
        <v>2</v>
      </c>
      <c r="B14" s="5">
        <v>25</v>
      </c>
      <c r="C14" s="5">
        <v>5</v>
      </c>
      <c r="D14" s="5">
        <v>4</v>
      </c>
      <c r="E14" s="5">
        <v>2</v>
      </c>
      <c r="F14" s="5">
        <v>10</v>
      </c>
      <c r="G14" s="5" t="s">
        <v>184</v>
      </c>
      <c r="H14" s="5">
        <v>49</v>
      </c>
      <c r="I14" s="5" t="s">
        <v>186</v>
      </c>
      <c r="J14" s="5"/>
      <c r="K14" s="5" t="s">
        <v>48</v>
      </c>
      <c r="L14" s="5" t="s">
        <v>48</v>
      </c>
      <c r="M14" s="5" t="s">
        <v>70</v>
      </c>
      <c r="N14" s="5" t="s">
        <v>87</v>
      </c>
      <c r="O14" s="5"/>
      <c r="P14" s="5">
        <v>10</v>
      </c>
      <c r="Q14" s="5"/>
      <c r="R14" s="5" t="s">
        <v>49</v>
      </c>
      <c r="S14" s="5" t="s">
        <v>32</v>
      </c>
      <c r="T14" s="5"/>
      <c r="U14" s="5"/>
      <c r="V14" s="5"/>
      <c r="W14" s="5" t="s">
        <v>50</v>
      </c>
      <c r="X14" s="5" t="s">
        <v>51</v>
      </c>
      <c r="Y14" s="5">
        <v>61</v>
      </c>
      <c r="Z14" s="5" t="s">
        <v>36</v>
      </c>
      <c r="AA14" s="5" t="s">
        <v>46</v>
      </c>
      <c r="AB14" s="5" t="s">
        <v>124</v>
      </c>
      <c r="AC14" s="5" t="s">
        <v>124</v>
      </c>
      <c r="AD14" s="5">
        <v>12</v>
      </c>
      <c r="AE14" s="5">
        <v>4</v>
      </c>
      <c r="AF14" s="5"/>
      <c r="AG14" s="9" t="s">
        <v>130</v>
      </c>
      <c r="AH14">
        <f t="shared" si="0"/>
        <v>0</v>
      </c>
    </row>
    <row r="15" spans="1:34" x14ac:dyDescent="0.2">
      <c r="A15" s="6">
        <v>2</v>
      </c>
      <c r="B15" s="7">
        <v>27</v>
      </c>
      <c r="C15" s="7">
        <v>5</v>
      </c>
      <c r="D15" s="7">
        <v>6</v>
      </c>
      <c r="E15" s="7">
        <v>2</v>
      </c>
      <c r="F15" s="7">
        <v>5</v>
      </c>
      <c r="G15" s="7" t="s">
        <v>185</v>
      </c>
      <c r="H15" s="7">
        <v>34</v>
      </c>
      <c r="I15" s="7" t="s">
        <v>187</v>
      </c>
      <c r="J15" s="7"/>
      <c r="K15" s="7" t="s">
        <v>48</v>
      </c>
      <c r="L15" s="7" t="s">
        <v>48</v>
      </c>
      <c r="M15" s="7" t="s">
        <v>70</v>
      </c>
      <c r="N15" s="7">
        <v>0</v>
      </c>
      <c r="O15" s="7">
        <v>11</v>
      </c>
      <c r="P15" s="7"/>
      <c r="Q15" s="7"/>
      <c r="R15" s="7" t="s">
        <v>125</v>
      </c>
      <c r="S15" s="7">
        <v>4</v>
      </c>
      <c r="T15" s="7" t="s">
        <v>89</v>
      </c>
      <c r="U15" s="7" t="s">
        <v>43</v>
      </c>
      <c r="V15" s="7"/>
      <c r="W15" s="7" t="s">
        <v>51</v>
      </c>
      <c r="X15" s="7">
        <v>76</v>
      </c>
      <c r="Y15" s="7" t="s">
        <v>30</v>
      </c>
      <c r="Z15" s="7" t="s">
        <v>37</v>
      </c>
      <c r="AA15" s="7" t="s">
        <v>105</v>
      </c>
      <c r="AB15" s="7" t="s">
        <v>53</v>
      </c>
      <c r="AC15" s="7">
        <v>12</v>
      </c>
      <c r="AD15" s="7">
        <v>2</v>
      </c>
      <c r="AE15" s="7" t="s">
        <v>132</v>
      </c>
      <c r="AF15" s="7"/>
      <c r="AG15" s="10" t="s">
        <v>133</v>
      </c>
      <c r="AH15">
        <f t="shared" si="0"/>
        <v>0</v>
      </c>
    </row>
    <row r="16" spans="1:34" x14ac:dyDescent="0.2">
      <c r="A16" s="4">
        <v>2</v>
      </c>
      <c r="B16" s="5">
        <v>28</v>
      </c>
      <c r="C16" s="5">
        <v>6</v>
      </c>
      <c r="D16" s="5">
        <v>1</v>
      </c>
      <c r="E16" s="5">
        <v>1</v>
      </c>
      <c r="F16" s="5">
        <v>10</v>
      </c>
      <c r="G16" s="5" t="s">
        <v>182</v>
      </c>
      <c r="H16" s="5">
        <v>-35</v>
      </c>
      <c r="I16" s="5" t="s">
        <v>183</v>
      </c>
      <c r="J16" s="5"/>
      <c r="K16" s="5" t="s">
        <v>48</v>
      </c>
      <c r="L16" s="5" t="s">
        <v>48</v>
      </c>
      <c r="M16" s="5" t="s">
        <v>40</v>
      </c>
      <c r="N16" s="5">
        <v>15</v>
      </c>
      <c r="O16" s="5">
        <v>10</v>
      </c>
      <c r="P16" s="5"/>
      <c r="Q16" s="5" t="s">
        <v>49</v>
      </c>
      <c r="R16" s="5" t="s">
        <v>32</v>
      </c>
      <c r="S16" s="5"/>
      <c r="T16" s="5" t="s">
        <v>134</v>
      </c>
      <c r="U16" s="5" t="s">
        <v>98</v>
      </c>
      <c r="V16" s="5"/>
      <c r="W16" s="5" t="s">
        <v>135</v>
      </c>
      <c r="X16" s="5" t="s">
        <v>91</v>
      </c>
      <c r="Y16" s="5" t="s">
        <v>36</v>
      </c>
      <c r="Z16" s="5" t="s">
        <v>37</v>
      </c>
      <c r="AA16" s="5" t="s">
        <v>136</v>
      </c>
      <c r="AB16" s="5" t="s">
        <v>53</v>
      </c>
      <c r="AC16" s="5">
        <v>12</v>
      </c>
      <c r="AD16" s="5">
        <v>80</v>
      </c>
      <c r="AE16" s="5" t="s">
        <v>112</v>
      </c>
      <c r="AF16" s="5"/>
      <c r="AG16" s="9" t="s">
        <v>76</v>
      </c>
      <c r="AH16">
        <f t="shared" si="0"/>
        <v>1</v>
      </c>
    </row>
    <row r="17" spans="1:34" x14ac:dyDescent="0.2">
      <c r="A17" s="6">
        <v>2</v>
      </c>
      <c r="B17" s="7">
        <v>29</v>
      </c>
      <c r="C17" s="7">
        <v>6</v>
      </c>
      <c r="D17" s="7">
        <v>2</v>
      </c>
      <c r="E17" s="7">
        <v>1</v>
      </c>
      <c r="F17" s="7">
        <v>10</v>
      </c>
      <c r="G17" s="7" t="s">
        <v>182</v>
      </c>
      <c r="H17" s="7">
        <v>-50</v>
      </c>
      <c r="I17" s="7" t="s">
        <v>183</v>
      </c>
      <c r="J17" s="7"/>
      <c r="K17" s="7" t="s">
        <v>48</v>
      </c>
      <c r="L17" s="7" t="s">
        <v>48</v>
      </c>
      <c r="M17" s="7" t="s">
        <v>40</v>
      </c>
      <c r="N17" s="7">
        <v>9</v>
      </c>
      <c r="O17" s="7">
        <v>10</v>
      </c>
      <c r="P17" s="7"/>
      <c r="Q17" s="7"/>
      <c r="R17" s="7" t="s">
        <v>32</v>
      </c>
      <c r="S17" s="7"/>
      <c r="T17" s="7"/>
      <c r="U17" s="7" t="s">
        <v>50</v>
      </c>
      <c r="V17" s="7"/>
      <c r="W17" s="7" t="s">
        <v>51</v>
      </c>
      <c r="X17" s="7">
        <v>61</v>
      </c>
      <c r="Y17" s="7" t="s">
        <v>36</v>
      </c>
      <c r="Z17" s="7" t="s">
        <v>46</v>
      </c>
      <c r="AA17" s="7" t="s">
        <v>52</v>
      </c>
      <c r="AB17" s="7" t="s">
        <v>53</v>
      </c>
      <c r="AC17" s="7">
        <v>12</v>
      </c>
      <c r="AD17" s="7">
        <v>88</v>
      </c>
      <c r="AE17" s="7" t="s">
        <v>108</v>
      </c>
      <c r="AF17" s="7"/>
      <c r="AG17" s="10" t="s">
        <v>76</v>
      </c>
      <c r="AH17">
        <f t="shared" si="0"/>
        <v>1</v>
      </c>
    </row>
    <row r="18" spans="1:34" x14ac:dyDescent="0.2">
      <c r="A18" s="4">
        <v>2</v>
      </c>
      <c r="B18" s="5">
        <v>30</v>
      </c>
      <c r="C18" s="5">
        <v>6</v>
      </c>
      <c r="D18" s="5">
        <v>3</v>
      </c>
      <c r="E18" s="5">
        <v>2</v>
      </c>
      <c r="F18" s="5">
        <v>1</v>
      </c>
      <c r="G18" s="5" t="s">
        <v>185</v>
      </c>
      <c r="H18" s="5">
        <v>51</v>
      </c>
      <c r="I18" s="5" t="s">
        <v>186</v>
      </c>
      <c r="J18" s="5"/>
      <c r="K18" s="5" t="s">
        <v>48</v>
      </c>
      <c r="L18" s="5" t="s">
        <v>48</v>
      </c>
      <c r="M18" s="5" t="s">
        <v>40</v>
      </c>
      <c r="N18" s="5">
        <v>5</v>
      </c>
      <c r="O18" s="5">
        <v>10</v>
      </c>
      <c r="P18" s="5"/>
      <c r="Q18" s="5"/>
      <c r="R18" s="5" t="s">
        <v>32</v>
      </c>
      <c r="S18" s="5"/>
      <c r="T18" s="5"/>
      <c r="U18" s="5" t="s">
        <v>50</v>
      </c>
      <c r="V18" s="5"/>
      <c r="W18" s="5" t="s">
        <v>51</v>
      </c>
      <c r="X18" s="5">
        <v>61</v>
      </c>
      <c r="Y18" s="5" t="s">
        <v>36</v>
      </c>
      <c r="Z18" s="5" t="s">
        <v>46</v>
      </c>
      <c r="AA18" s="5" t="s">
        <v>100</v>
      </c>
      <c r="AB18" s="5" t="s">
        <v>129</v>
      </c>
      <c r="AC18" s="5">
        <v>12</v>
      </c>
      <c r="AD18" s="5">
        <v>88</v>
      </c>
      <c r="AE18" s="5" t="s">
        <v>75</v>
      </c>
      <c r="AF18" s="5"/>
      <c r="AG18" s="9" t="s">
        <v>96</v>
      </c>
      <c r="AH18">
        <f t="shared" si="0"/>
        <v>1</v>
      </c>
    </row>
    <row r="19" spans="1:34" x14ac:dyDescent="0.2">
      <c r="A19" s="6">
        <v>2</v>
      </c>
      <c r="B19" s="7">
        <v>31</v>
      </c>
      <c r="C19" s="7">
        <v>6</v>
      </c>
      <c r="D19" s="7">
        <v>4</v>
      </c>
      <c r="E19" s="7">
        <v>1</v>
      </c>
      <c r="F19" s="7">
        <v>10</v>
      </c>
      <c r="G19" s="7" t="s">
        <v>182</v>
      </c>
      <c r="H19" s="7">
        <v>46</v>
      </c>
      <c r="I19" s="7" t="s">
        <v>186</v>
      </c>
      <c r="J19" s="7"/>
      <c r="K19" s="7" t="s">
        <v>48</v>
      </c>
      <c r="L19" s="7" t="s">
        <v>48</v>
      </c>
      <c r="M19" s="7" t="s">
        <v>40</v>
      </c>
      <c r="N19" s="7">
        <v>45</v>
      </c>
      <c r="O19" s="7">
        <v>10</v>
      </c>
      <c r="P19" s="7"/>
      <c r="Q19" s="7"/>
      <c r="R19" s="7" t="s">
        <v>32</v>
      </c>
      <c r="S19" s="7"/>
      <c r="T19" s="7" t="s">
        <v>137</v>
      </c>
      <c r="U19" s="7" t="s">
        <v>50</v>
      </c>
      <c r="V19" s="7"/>
      <c r="W19" s="7" t="s">
        <v>51</v>
      </c>
      <c r="X19" s="7">
        <v>73</v>
      </c>
      <c r="Y19" s="7" t="s">
        <v>30</v>
      </c>
      <c r="Z19" s="7" t="s">
        <v>37</v>
      </c>
      <c r="AA19" s="7" t="s">
        <v>124</v>
      </c>
      <c r="AB19" s="7" t="s">
        <v>124</v>
      </c>
      <c r="AC19" s="7">
        <v>12</v>
      </c>
      <c r="AD19" s="7">
        <v>1</v>
      </c>
      <c r="AE19" s="7" t="s">
        <v>115</v>
      </c>
      <c r="AF19" s="7"/>
      <c r="AG19" s="10" t="s">
        <v>138</v>
      </c>
      <c r="AH19">
        <f t="shared" si="0"/>
        <v>1</v>
      </c>
    </row>
    <row r="20" spans="1:34" x14ac:dyDescent="0.2">
      <c r="A20" s="4">
        <v>3</v>
      </c>
      <c r="B20" s="5">
        <v>33</v>
      </c>
      <c r="C20" s="5">
        <v>7</v>
      </c>
      <c r="D20" s="5">
        <v>1</v>
      </c>
      <c r="E20" s="5">
        <v>1</v>
      </c>
      <c r="F20" s="5">
        <v>10</v>
      </c>
      <c r="G20" s="5" t="s">
        <v>182</v>
      </c>
      <c r="H20" s="5">
        <v>-5</v>
      </c>
      <c r="I20" s="5" t="s">
        <v>187</v>
      </c>
      <c r="J20" s="5"/>
      <c r="K20" s="5" t="s">
        <v>48</v>
      </c>
      <c r="L20" s="5" t="s">
        <v>48</v>
      </c>
      <c r="M20" s="5" t="s">
        <v>40</v>
      </c>
      <c r="N20" s="5">
        <v>1</v>
      </c>
      <c r="O20" s="5">
        <v>10</v>
      </c>
      <c r="P20" s="5"/>
      <c r="Q20" s="5"/>
      <c r="R20" s="5" t="s">
        <v>125</v>
      </c>
      <c r="S20" s="5"/>
      <c r="T20" s="5" t="s">
        <v>141</v>
      </c>
      <c r="U20" s="5" t="s">
        <v>50</v>
      </c>
      <c r="V20" s="5"/>
      <c r="W20" s="5" t="s">
        <v>142</v>
      </c>
      <c r="X20" s="5">
        <v>51</v>
      </c>
      <c r="Y20" s="5" t="s">
        <v>36</v>
      </c>
      <c r="Z20" s="5" t="s">
        <v>46</v>
      </c>
      <c r="AA20" s="5" t="s">
        <v>143</v>
      </c>
      <c r="AB20" s="5" t="s">
        <v>144</v>
      </c>
      <c r="AC20" s="5">
        <v>12</v>
      </c>
      <c r="AD20" s="5">
        <v>15</v>
      </c>
      <c r="AE20" s="5" t="s">
        <v>106</v>
      </c>
      <c r="AF20" s="5"/>
      <c r="AG20" s="9" t="s">
        <v>96</v>
      </c>
      <c r="AH20">
        <f t="shared" si="0"/>
        <v>1</v>
      </c>
    </row>
    <row r="21" spans="1:34" x14ac:dyDescent="0.2">
      <c r="A21" s="6">
        <v>3</v>
      </c>
      <c r="B21" s="7">
        <v>34</v>
      </c>
      <c r="C21" s="7">
        <v>7</v>
      </c>
      <c r="D21" s="7">
        <v>2</v>
      </c>
      <c r="E21" s="7">
        <v>2</v>
      </c>
      <c r="F21" s="7">
        <v>9</v>
      </c>
      <c r="G21" s="7" t="s">
        <v>184</v>
      </c>
      <c r="H21" s="7">
        <v>-5</v>
      </c>
      <c r="I21" s="7" t="s">
        <v>187</v>
      </c>
      <c r="J21" s="7"/>
      <c r="K21" s="7" t="s">
        <v>48</v>
      </c>
      <c r="L21" s="7" t="s">
        <v>48</v>
      </c>
      <c r="M21" s="7" t="s">
        <v>40</v>
      </c>
      <c r="N21" s="7" t="s">
        <v>87</v>
      </c>
      <c r="O21" s="7"/>
      <c r="P21" s="7">
        <v>11</v>
      </c>
      <c r="Q21" s="7"/>
      <c r="R21" s="7"/>
      <c r="S21" s="7" t="s">
        <v>32</v>
      </c>
      <c r="T21" s="7">
        <v>3</v>
      </c>
      <c r="U21" s="7" t="s">
        <v>137</v>
      </c>
      <c r="V21" s="7"/>
      <c r="W21" s="7" t="s">
        <v>72</v>
      </c>
      <c r="X21" s="7" t="s">
        <v>51</v>
      </c>
      <c r="Y21" s="7">
        <v>71</v>
      </c>
      <c r="Z21" s="7" t="s">
        <v>36</v>
      </c>
      <c r="AA21" s="7" t="s">
        <v>46</v>
      </c>
      <c r="AB21" s="7" t="s">
        <v>124</v>
      </c>
      <c r="AC21" s="7" t="s">
        <v>124</v>
      </c>
      <c r="AD21" s="7">
        <v>12</v>
      </c>
      <c r="AE21" s="7">
        <v>3</v>
      </c>
      <c r="AF21" s="7"/>
      <c r="AG21" s="10"/>
      <c r="AH21">
        <f t="shared" si="0"/>
        <v>1</v>
      </c>
    </row>
    <row r="22" spans="1:34" x14ac:dyDescent="0.2">
      <c r="A22" s="4">
        <v>3</v>
      </c>
      <c r="B22" s="5">
        <v>35</v>
      </c>
      <c r="C22" s="5">
        <v>7</v>
      </c>
      <c r="D22" s="5">
        <v>3</v>
      </c>
      <c r="E22" s="5">
        <v>2</v>
      </c>
      <c r="F22" s="5">
        <v>12</v>
      </c>
      <c r="G22" s="5" t="s">
        <v>184</v>
      </c>
      <c r="H22" s="5">
        <v>-2</v>
      </c>
      <c r="I22" s="5" t="s">
        <v>187</v>
      </c>
      <c r="J22" s="5"/>
      <c r="K22" s="5" t="s">
        <v>48</v>
      </c>
      <c r="L22" s="5" t="s">
        <v>48</v>
      </c>
      <c r="M22" s="5" t="s">
        <v>40</v>
      </c>
      <c r="N22" s="5">
        <v>12</v>
      </c>
      <c r="O22" s="5">
        <v>11</v>
      </c>
      <c r="P22" s="5"/>
      <c r="Q22" s="5"/>
      <c r="R22" s="5" t="s">
        <v>32</v>
      </c>
      <c r="S22" s="5">
        <v>3</v>
      </c>
      <c r="T22" s="5" t="s">
        <v>137</v>
      </c>
      <c r="U22" s="5" t="s">
        <v>72</v>
      </c>
      <c r="V22" s="5"/>
      <c r="W22" s="5" t="s">
        <v>51</v>
      </c>
      <c r="X22" s="5">
        <v>71</v>
      </c>
      <c r="Y22" s="5" t="s">
        <v>36</v>
      </c>
      <c r="Z22" s="5" t="s">
        <v>46</v>
      </c>
      <c r="AA22" s="5" t="s">
        <v>101</v>
      </c>
      <c r="AB22" s="5" t="s">
        <v>145</v>
      </c>
      <c r="AC22" s="5">
        <v>12</v>
      </c>
      <c r="AD22" s="5">
        <v>1</v>
      </c>
      <c r="AE22" s="5" t="s">
        <v>146</v>
      </c>
      <c r="AF22" s="5"/>
      <c r="AG22" s="9" t="s">
        <v>147</v>
      </c>
      <c r="AH22">
        <f t="shared" si="0"/>
        <v>1</v>
      </c>
    </row>
    <row r="23" spans="1:34" x14ac:dyDescent="0.2">
      <c r="A23" s="6">
        <v>3</v>
      </c>
      <c r="B23" s="7">
        <v>36</v>
      </c>
      <c r="C23" s="7">
        <v>7</v>
      </c>
      <c r="D23" s="7">
        <v>4</v>
      </c>
      <c r="E23" s="7">
        <v>1</v>
      </c>
      <c r="F23" s="7">
        <v>10</v>
      </c>
      <c r="G23" s="7" t="s">
        <v>182</v>
      </c>
      <c r="H23" s="7">
        <v>-14</v>
      </c>
      <c r="I23" s="7" t="s">
        <v>187</v>
      </c>
      <c r="J23" s="7"/>
      <c r="K23" s="7" t="s">
        <v>77</v>
      </c>
      <c r="L23" s="7" t="s">
        <v>77</v>
      </c>
      <c r="M23" s="7" t="s">
        <v>70</v>
      </c>
      <c r="N23" s="7">
        <v>0</v>
      </c>
      <c r="O23" s="7">
        <v>11</v>
      </c>
      <c r="P23" s="7"/>
      <c r="Q23" s="7"/>
      <c r="R23" s="7" t="s">
        <v>32</v>
      </c>
      <c r="S23" s="7">
        <v>5</v>
      </c>
      <c r="T23" s="7"/>
      <c r="U23" s="7" t="s">
        <v>33</v>
      </c>
      <c r="V23" s="7"/>
      <c r="W23" s="7" t="s">
        <v>142</v>
      </c>
      <c r="X23" s="7" t="s">
        <v>91</v>
      </c>
      <c r="Y23" s="7" t="s">
        <v>36</v>
      </c>
      <c r="Z23" s="7" t="s">
        <v>37</v>
      </c>
      <c r="AA23" s="7" t="s">
        <v>117</v>
      </c>
      <c r="AB23" s="7" t="s">
        <v>38</v>
      </c>
      <c r="AC23" s="7">
        <v>12</v>
      </c>
      <c r="AD23" s="7">
        <v>15</v>
      </c>
      <c r="AE23" s="7" t="s">
        <v>106</v>
      </c>
      <c r="AF23" s="7"/>
      <c r="AG23" s="10" t="s">
        <v>104</v>
      </c>
      <c r="AH23">
        <f t="shared" si="0"/>
        <v>0</v>
      </c>
    </row>
    <row r="24" spans="1:34" x14ac:dyDescent="0.2">
      <c r="A24" s="4">
        <v>3</v>
      </c>
      <c r="B24" s="5">
        <v>37</v>
      </c>
      <c r="C24" s="5">
        <v>7</v>
      </c>
      <c r="D24" s="5">
        <v>5</v>
      </c>
      <c r="E24" s="5">
        <v>2</v>
      </c>
      <c r="F24" s="5">
        <v>10</v>
      </c>
      <c r="G24" s="5" t="s">
        <v>184</v>
      </c>
      <c r="H24" s="5">
        <v>-14</v>
      </c>
      <c r="I24" s="5" t="s">
        <v>187</v>
      </c>
      <c r="J24" s="5"/>
      <c r="K24" s="5" t="s">
        <v>48</v>
      </c>
      <c r="L24" s="5" t="s">
        <v>48</v>
      </c>
      <c r="M24" s="5" t="s">
        <v>40</v>
      </c>
      <c r="N24" s="5">
        <v>8</v>
      </c>
      <c r="O24" s="5">
        <v>10</v>
      </c>
      <c r="P24" s="5"/>
      <c r="Q24" s="5"/>
      <c r="R24" s="5" t="s">
        <v>32</v>
      </c>
      <c r="S24" s="5"/>
      <c r="T24" s="5"/>
      <c r="U24" s="5" t="s">
        <v>98</v>
      </c>
      <c r="V24" s="5"/>
      <c r="W24" s="5" t="s">
        <v>51</v>
      </c>
      <c r="X24" s="5">
        <v>60</v>
      </c>
      <c r="Y24" s="5"/>
      <c r="Z24" s="5"/>
      <c r="AA24" s="5" t="s">
        <v>148</v>
      </c>
      <c r="AB24" s="5" t="s">
        <v>73</v>
      </c>
      <c r="AC24" s="5">
        <v>12</v>
      </c>
      <c r="AD24" s="5">
        <v>4</v>
      </c>
      <c r="AE24" s="5" t="s">
        <v>108</v>
      </c>
      <c r="AF24" s="5"/>
      <c r="AG24" s="9" t="s">
        <v>118</v>
      </c>
      <c r="AH24">
        <f t="shared" si="0"/>
        <v>1</v>
      </c>
    </row>
    <row r="25" spans="1:34" x14ac:dyDescent="0.2">
      <c r="A25" s="6">
        <v>3</v>
      </c>
      <c r="B25" s="7">
        <v>39</v>
      </c>
      <c r="C25" s="7">
        <v>8</v>
      </c>
      <c r="D25" s="7">
        <v>2</v>
      </c>
      <c r="E25" s="7">
        <v>1</v>
      </c>
      <c r="F25" s="7">
        <v>10</v>
      </c>
      <c r="G25" s="7" t="s">
        <v>182</v>
      </c>
      <c r="H25" s="7">
        <v>-45</v>
      </c>
      <c r="I25" s="7" t="s">
        <v>183</v>
      </c>
      <c r="J25" s="7"/>
      <c r="K25" s="7" t="s">
        <v>48</v>
      </c>
      <c r="L25" s="7" t="s">
        <v>48</v>
      </c>
      <c r="M25" s="7" t="s">
        <v>40</v>
      </c>
      <c r="N25" s="7">
        <v>11</v>
      </c>
      <c r="O25" s="7">
        <v>10</v>
      </c>
      <c r="P25" s="7"/>
      <c r="Q25" s="7"/>
      <c r="R25" s="7" t="s">
        <v>32</v>
      </c>
      <c r="S25" s="7"/>
      <c r="T25" s="7"/>
      <c r="U25" s="7" t="s">
        <v>98</v>
      </c>
      <c r="V25" s="7"/>
      <c r="W25" s="7" t="s">
        <v>51</v>
      </c>
      <c r="X25" s="7">
        <v>61</v>
      </c>
      <c r="Y25" s="7" t="s">
        <v>36</v>
      </c>
      <c r="Z25" s="7" t="s">
        <v>37</v>
      </c>
      <c r="AA25" s="7" t="s">
        <v>73</v>
      </c>
      <c r="AB25" s="7" t="s">
        <v>52</v>
      </c>
      <c r="AC25" s="7">
        <v>12</v>
      </c>
      <c r="AD25" s="7">
        <v>4</v>
      </c>
      <c r="AE25" s="7" t="s">
        <v>54</v>
      </c>
      <c r="AF25" s="7"/>
      <c r="AG25" s="10" t="s">
        <v>96</v>
      </c>
      <c r="AH25">
        <f t="shared" si="0"/>
        <v>1</v>
      </c>
    </row>
    <row r="26" spans="1:34" x14ac:dyDescent="0.2">
      <c r="A26" s="4">
        <v>3</v>
      </c>
      <c r="B26" s="5">
        <v>40</v>
      </c>
      <c r="C26" s="5">
        <v>8</v>
      </c>
      <c r="D26" s="5">
        <v>3</v>
      </c>
      <c r="E26" s="5">
        <v>1</v>
      </c>
      <c r="F26" s="5">
        <v>10</v>
      </c>
      <c r="G26" s="5" t="s">
        <v>182</v>
      </c>
      <c r="H26" s="5">
        <v>54</v>
      </c>
      <c r="I26" s="5" t="s">
        <v>186</v>
      </c>
      <c r="J26" s="5"/>
      <c r="K26" s="5" t="s">
        <v>77</v>
      </c>
      <c r="L26" s="5" t="s">
        <v>77</v>
      </c>
      <c r="M26" s="5" t="s">
        <v>40</v>
      </c>
      <c r="N26" s="5">
        <v>4</v>
      </c>
      <c r="O26" s="5">
        <v>11</v>
      </c>
      <c r="P26" s="5"/>
      <c r="Q26" s="5"/>
      <c r="R26" s="5" t="s">
        <v>125</v>
      </c>
      <c r="S26" s="5">
        <v>4</v>
      </c>
      <c r="T26" s="5" t="s">
        <v>154</v>
      </c>
      <c r="U26" s="5" t="s">
        <v>43</v>
      </c>
      <c r="V26" s="5"/>
      <c r="W26" s="5" t="s">
        <v>80</v>
      </c>
      <c r="X26" s="5" t="s">
        <v>155</v>
      </c>
      <c r="Y26" s="5" t="s">
        <v>30</v>
      </c>
      <c r="Z26" s="5" t="s">
        <v>37</v>
      </c>
      <c r="AA26" s="5" t="s">
        <v>117</v>
      </c>
      <c r="AB26" s="5" t="s">
        <v>38</v>
      </c>
      <c r="AC26" s="5">
        <v>12</v>
      </c>
      <c r="AD26" s="5">
        <v>2</v>
      </c>
      <c r="AE26" s="5" t="s">
        <v>106</v>
      </c>
      <c r="AF26" s="5"/>
      <c r="AG26" s="9" t="s">
        <v>85</v>
      </c>
      <c r="AH26">
        <f t="shared" si="0"/>
        <v>1</v>
      </c>
    </row>
    <row r="27" spans="1:34" x14ac:dyDescent="0.2">
      <c r="A27" s="6">
        <v>3</v>
      </c>
      <c r="B27" s="7">
        <v>41</v>
      </c>
      <c r="C27" s="7">
        <v>8</v>
      </c>
      <c r="D27" s="7">
        <v>4</v>
      </c>
      <c r="E27" s="7">
        <v>2</v>
      </c>
      <c r="F27" s="7">
        <v>6</v>
      </c>
      <c r="G27" s="7" t="s">
        <v>185</v>
      </c>
      <c r="H27" s="7">
        <v>50</v>
      </c>
      <c r="I27" s="7" t="s">
        <v>186</v>
      </c>
      <c r="J27" s="7"/>
      <c r="K27" s="7" t="s">
        <v>48</v>
      </c>
      <c r="L27" s="7" t="s">
        <v>48</v>
      </c>
      <c r="M27" s="7" t="s">
        <v>40</v>
      </c>
      <c r="N27" s="7">
        <v>6</v>
      </c>
      <c r="O27" s="7">
        <v>10</v>
      </c>
      <c r="P27" s="7"/>
      <c r="Q27" s="7" t="s">
        <v>32</v>
      </c>
      <c r="R27" s="7" t="s">
        <v>49</v>
      </c>
      <c r="S27" s="7"/>
      <c r="T27" s="7"/>
      <c r="U27" s="7" t="s">
        <v>50</v>
      </c>
      <c r="V27" s="7"/>
      <c r="W27" s="7" t="s">
        <v>94</v>
      </c>
      <c r="X27" s="7">
        <v>61</v>
      </c>
      <c r="Y27" s="7" t="s">
        <v>36</v>
      </c>
      <c r="Z27" s="7" t="s">
        <v>37</v>
      </c>
      <c r="AA27" s="7" t="s">
        <v>105</v>
      </c>
      <c r="AB27" s="7" t="s">
        <v>156</v>
      </c>
      <c r="AC27" s="7">
        <v>12</v>
      </c>
      <c r="AD27" s="7">
        <v>88</v>
      </c>
      <c r="AE27" s="7" t="s">
        <v>108</v>
      </c>
      <c r="AF27" s="7"/>
      <c r="AG27" s="10" t="s">
        <v>55</v>
      </c>
      <c r="AH27">
        <f t="shared" si="0"/>
        <v>1</v>
      </c>
    </row>
    <row r="28" spans="1:34" x14ac:dyDescent="0.2">
      <c r="A28" s="4">
        <v>3</v>
      </c>
      <c r="B28" s="5">
        <v>43</v>
      </c>
      <c r="C28" s="5">
        <v>8</v>
      </c>
      <c r="D28" s="5">
        <v>6</v>
      </c>
      <c r="E28" s="5">
        <v>1</v>
      </c>
      <c r="F28" s="5">
        <v>10</v>
      </c>
      <c r="G28" s="5" t="s">
        <v>182</v>
      </c>
      <c r="H28" s="5">
        <v>32</v>
      </c>
      <c r="I28" s="5" t="s">
        <v>187</v>
      </c>
      <c r="J28" s="5"/>
      <c r="K28" s="5" t="s">
        <v>48</v>
      </c>
      <c r="L28" s="5" t="s">
        <v>48</v>
      </c>
      <c r="M28" s="5" t="s">
        <v>40</v>
      </c>
      <c r="N28" s="5">
        <v>9</v>
      </c>
      <c r="O28" s="5">
        <v>10</v>
      </c>
      <c r="P28" s="5"/>
      <c r="Q28" s="5" t="s">
        <v>157</v>
      </c>
      <c r="R28" s="5" t="s">
        <v>125</v>
      </c>
      <c r="S28" s="5"/>
      <c r="T28" s="5" t="s">
        <v>89</v>
      </c>
      <c r="U28" s="5" t="s">
        <v>98</v>
      </c>
      <c r="V28" s="5"/>
      <c r="W28" s="5" t="s">
        <v>142</v>
      </c>
      <c r="X28" s="5">
        <v>67</v>
      </c>
      <c r="Y28" s="5" t="s">
        <v>36</v>
      </c>
      <c r="Z28" s="5" t="s">
        <v>37</v>
      </c>
      <c r="AA28" s="5" t="s">
        <v>158</v>
      </c>
      <c r="AB28" s="5" t="s">
        <v>128</v>
      </c>
      <c r="AC28" s="5">
        <v>12</v>
      </c>
      <c r="AD28" s="5">
        <v>4</v>
      </c>
      <c r="AE28" s="5" t="s">
        <v>106</v>
      </c>
      <c r="AF28" s="5"/>
      <c r="AG28" s="9" t="s">
        <v>127</v>
      </c>
      <c r="AH28">
        <f t="shared" si="0"/>
        <v>1</v>
      </c>
    </row>
    <row r="29" spans="1:34" x14ac:dyDescent="0.2">
      <c r="A29" s="6">
        <v>3</v>
      </c>
      <c r="B29" s="7">
        <v>45</v>
      </c>
      <c r="C29" s="7">
        <v>8</v>
      </c>
      <c r="D29" s="7">
        <v>8</v>
      </c>
      <c r="E29" s="7">
        <v>1</v>
      </c>
      <c r="F29" s="7">
        <v>10</v>
      </c>
      <c r="G29" s="7" t="s">
        <v>182</v>
      </c>
      <c r="H29" s="7">
        <v>19</v>
      </c>
      <c r="I29" s="7" t="s">
        <v>187</v>
      </c>
      <c r="J29" s="7"/>
      <c r="K29" s="7" t="s">
        <v>48</v>
      </c>
      <c r="L29" s="7" t="s">
        <v>48</v>
      </c>
      <c r="M29" s="7" t="s">
        <v>40</v>
      </c>
      <c r="N29" s="7" t="s">
        <v>139</v>
      </c>
      <c r="O29" s="7"/>
      <c r="P29" s="7">
        <v>11</v>
      </c>
      <c r="Q29" s="7"/>
      <c r="R29" s="7"/>
      <c r="S29" s="7" t="s">
        <v>49</v>
      </c>
      <c r="T29" s="7">
        <v>4</v>
      </c>
      <c r="U29" s="7" t="s">
        <v>159</v>
      </c>
      <c r="V29" s="7"/>
      <c r="W29" s="7" t="s">
        <v>50</v>
      </c>
      <c r="X29" s="7" t="s">
        <v>94</v>
      </c>
      <c r="Y29" s="7">
        <v>70</v>
      </c>
      <c r="Z29" s="7"/>
      <c r="AA29" s="7"/>
      <c r="AB29" s="7" t="s">
        <v>73</v>
      </c>
      <c r="AC29" s="7" t="s">
        <v>101</v>
      </c>
      <c r="AD29" s="7">
        <v>12</v>
      </c>
      <c r="AE29" s="7">
        <v>1</v>
      </c>
      <c r="AF29" s="7"/>
      <c r="AG29" s="10" t="s">
        <v>47</v>
      </c>
      <c r="AH29">
        <f t="shared" si="0"/>
        <v>1</v>
      </c>
    </row>
    <row r="30" spans="1:34" x14ac:dyDescent="0.2">
      <c r="A30" s="4">
        <v>3</v>
      </c>
      <c r="B30" s="5">
        <v>47</v>
      </c>
      <c r="C30" s="5">
        <v>9</v>
      </c>
      <c r="D30" s="5">
        <v>2</v>
      </c>
      <c r="E30" s="5">
        <v>2</v>
      </c>
      <c r="F30" s="5">
        <v>6</v>
      </c>
      <c r="G30" s="5" t="s">
        <v>185</v>
      </c>
      <c r="H30" s="5">
        <v>-54</v>
      </c>
      <c r="I30" s="5" t="s">
        <v>183</v>
      </c>
      <c r="J30" s="5"/>
      <c r="K30" s="5" t="s">
        <v>48</v>
      </c>
      <c r="L30" s="5" t="s">
        <v>48</v>
      </c>
      <c r="M30" s="5" t="s">
        <v>40</v>
      </c>
      <c r="N30" s="5">
        <v>9</v>
      </c>
      <c r="O30" s="5">
        <v>11</v>
      </c>
      <c r="P30" s="5"/>
      <c r="Q30" s="5"/>
      <c r="R30" s="5" t="s">
        <v>125</v>
      </c>
      <c r="S30" s="5">
        <v>4</v>
      </c>
      <c r="T30" s="5"/>
      <c r="U30" s="5" t="s">
        <v>43</v>
      </c>
      <c r="V30" s="5"/>
      <c r="W30" s="5" t="s">
        <v>94</v>
      </c>
      <c r="X30" s="5">
        <v>77</v>
      </c>
      <c r="Y30" s="5" t="s">
        <v>36</v>
      </c>
      <c r="Z30" s="5" t="s">
        <v>37</v>
      </c>
      <c r="AA30" s="5" t="s">
        <v>73</v>
      </c>
      <c r="AB30" s="5" t="s">
        <v>53</v>
      </c>
      <c r="AC30" s="5">
        <v>12</v>
      </c>
      <c r="AD30" s="5">
        <v>3</v>
      </c>
      <c r="AE30" s="5" t="s">
        <v>106</v>
      </c>
      <c r="AF30" s="5"/>
      <c r="AG30" s="9" t="s">
        <v>55</v>
      </c>
      <c r="AH30">
        <f t="shared" si="0"/>
        <v>1</v>
      </c>
    </row>
    <row r="31" spans="1:34" x14ac:dyDescent="0.2">
      <c r="A31" s="6">
        <v>3</v>
      </c>
      <c r="B31" s="7">
        <v>48</v>
      </c>
      <c r="C31" s="7">
        <v>9</v>
      </c>
      <c r="D31" s="7">
        <v>3</v>
      </c>
      <c r="E31" s="7">
        <v>1</v>
      </c>
      <c r="F31" s="7">
        <v>10</v>
      </c>
      <c r="G31" s="7" t="s">
        <v>182</v>
      </c>
      <c r="H31" s="7">
        <v>47</v>
      </c>
      <c r="I31" s="7" t="s">
        <v>186</v>
      </c>
      <c r="J31" s="7"/>
      <c r="K31" s="7" t="s">
        <v>48</v>
      </c>
      <c r="L31" s="7" t="s">
        <v>48</v>
      </c>
      <c r="M31" s="7" t="s">
        <v>40</v>
      </c>
      <c r="N31" s="7">
        <v>8</v>
      </c>
      <c r="O31" s="7">
        <v>10</v>
      </c>
      <c r="P31" s="7"/>
      <c r="Q31" s="7"/>
      <c r="R31" s="7" t="s">
        <v>32</v>
      </c>
      <c r="S31" s="7"/>
      <c r="T31" s="7"/>
      <c r="U31" s="7" t="s">
        <v>50</v>
      </c>
      <c r="V31" s="7"/>
      <c r="W31" s="7" t="s">
        <v>94</v>
      </c>
      <c r="X31" s="7">
        <v>61</v>
      </c>
      <c r="Y31" s="7" t="s">
        <v>36</v>
      </c>
      <c r="Z31" s="7" t="s">
        <v>46</v>
      </c>
      <c r="AA31" s="7" t="s">
        <v>100</v>
      </c>
      <c r="AB31" s="7" t="s">
        <v>156</v>
      </c>
      <c r="AC31" s="7">
        <v>12</v>
      </c>
      <c r="AD31" s="7">
        <v>4</v>
      </c>
      <c r="AE31" s="7" t="s">
        <v>108</v>
      </c>
      <c r="AF31" s="7"/>
      <c r="AG31" s="10" t="s">
        <v>118</v>
      </c>
      <c r="AH31">
        <f t="shared" si="0"/>
        <v>1</v>
      </c>
    </row>
    <row r="32" spans="1:34" x14ac:dyDescent="0.2">
      <c r="A32" s="4">
        <v>3</v>
      </c>
      <c r="B32" s="5">
        <v>52</v>
      </c>
      <c r="C32" s="5">
        <v>9</v>
      </c>
      <c r="D32" s="5">
        <v>7</v>
      </c>
      <c r="E32" s="5">
        <v>2</v>
      </c>
      <c r="F32" s="5">
        <v>17</v>
      </c>
      <c r="G32" s="5" t="s">
        <v>184</v>
      </c>
      <c r="H32" s="5">
        <v>31</v>
      </c>
      <c r="I32" s="5" t="s">
        <v>187</v>
      </c>
      <c r="J32" s="5"/>
      <c r="K32" s="5" t="s">
        <v>48</v>
      </c>
      <c r="L32" s="5" t="s">
        <v>48</v>
      </c>
      <c r="M32" s="5" t="s">
        <v>70</v>
      </c>
      <c r="N32" s="5">
        <v>0</v>
      </c>
      <c r="O32" s="5">
        <v>11</v>
      </c>
      <c r="P32" s="5"/>
      <c r="Q32" s="5"/>
      <c r="R32" s="5" t="s">
        <v>49</v>
      </c>
      <c r="S32" s="5">
        <v>4</v>
      </c>
      <c r="T32" s="5" t="s">
        <v>131</v>
      </c>
      <c r="U32" s="5" t="s">
        <v>72</v>
      </c>
      <c r="V32" s="5"/>
      <c r="W32" s="5" t="s">
        <v>150</v>
      </c>
      <c r="X32" s="5">
        <v>77</v>
      </c>
      <c r="Y32" s="5" t="s">
        <v>36</v>
      </c>
      <c r="Z32" s="5" t="s">
        <v>46</v>
      </c>
      <c r="AA32" s="5" t="s">
        <v>163</v>
      </c>
      <c r="AB32" s="5" t="s">
        <v>164</v>
      </c>
      <c r="AC32" s="5">
        <v>12</v>
      </c>
      <c r="AD32" s="5">
        <v>2</v>
      </c>
      <c r="AE32" s="5" t="s">
        <v>75</v>
      </c>
      <c r="AF32" s="5"/>
      <c r="AG32" s="9" t="s">
        <v>76</v>
      </c>
      <c r="AH32">
        <f t="shared" si="0"/>
        <v>0</v>
      </c>
    </row>
    <row r="33" spans="1:34" x14ac:dyDescent="0.2">
      <c r="A33" s="6">
        <v>4</v>
      </c>
      <c r="B33" s="7">
        <v>54</v>
      </c>
      <c r="C33" s="7">
        <v>10</v>
      </c>
      <c r="D33" s="7">
        <v>2</v>
      </c>
      <c r="E33" s="7">
        <v>2</v>
      </c>
      <c r="F33" s="7">
        <v>11</v>
      </c>
      <c r="G33" s="7" t="s">
        <v>184</v>
      </c>
      <c r="H33" s="7">
        <v>28</v>
      </c>
      <c r="I33" s="7" t="s">
        <v>187</v>
      </c>
      <c r="J33" s="7"/>
      <c r="K33" s="7" t="s">
        <v>48</v>
      </c>
      <c r="L33" s="7" t="s">
        <v>48</v>
      </c>
      <c r="M33" s="7" t="s">
        <v>70</v>
      </c>
      <c r="N33" s="7">
        <v>0</v>
      </c>
      <c r="O33" s="7">
        <v>10</v>
      </c>
      <c r="P33" s="7"/>
      <c r="Q33" s="7" t="s">
        <v>32</v>
      </c>
      <c r="R33" s="7" t="s">
        <v>49</v>
      </c>
      <c r="S33" s="7"/>
      <c r="T33" s="7" t="s">
        <v>165</v>
      </c>
      <c r="U33" s="7" t="s">
        <v>98</v>
      </c>
      <c r="V33" s="7"/>
      <c r="W33" s="7" t="s">
        <v>142</v>
      </c>
      <c r="X33" s="7">
        <v>50</v>
      </c>
      <c r="Y33" s="7"/>
      <c r="Z33" s="7"/>
      <c r="AA33" s="7" t="s">
        <v>158</v>
      </c>
      <c r="AB33" s="7" t="s">
        <v>166</v>
      </c>
      <c r="AC33" s="7">
        <v>12</v>
      </c>
      <c r="AD33" s="7">
        <v>1</v>
      </c>
      <c r="AE33" s="7" t="s">
        <v>106</v>
      </c>
      <c r="AF33" s="7"/>
      <c r="AG33" s="10" t="s">
        <v>76</v>
      </c>
      <c r="AH33">
        <f t="shared" si="0"/>
        <v>0</v>
      </c>
    </row>
    <row r="34" spans="1:34" x14ac:dyDescent="0.2">
      <c r="A34" s="4">
        <v>4</v>
      </c>
      <c r="B34" s="5">
        <v>55</v>
      </c>
      <c r="C34" s="5">
        <v>11</v>
      </c>
      <c r="D34" s="5">
        <v>1</v>
      </c>
      <c r="E34" s="5">
        <v>1</v>
      </c>
      <c r="F34" s="5">
        <v>10</v>
      </c>
      <c r="G34" s="5" t="s">
        <v>182</v>
      </c>
      <c r="H34" s="5">
        <v>-48</v>
      </c>
      <c r="I34" s="5" t="s">
        <v>183</v>
      </c>
      <c r="J34" s="5"/>
      <c r="K34" s="5" t="s">
        <v>77</v>
      </c>
      <c r="L34" s="5" t="s">
        <v>77</v>
      </c>
      <c r="M34" s="5" t="s">
        <v>40</v>
      </c>
      <c r="N34" s="5">
        <v>6</v>
      </c>
      <c r="O34" s="5">
        <v>10</v>
      </c>
      <c r="P34" s="5"/>
      <c r="Q34" s="5" t="s">
        <v>49</v>
      </c>
      <c r="R34" s="5" t="s">
        <v>32</v>
      </c>
      <c r="S34" s="5"/>
      <c r="T34" s="5" t="s">
        <v>167</v>
      </c>
      <c r="U34" s="5" t="s">
        <v>98</v>
      </c>
      <c r="V34" s="5"/>
      <c r="W34" s="5" t="s">
        <v>34</v>
      </c>
      <c r="X34" s="5" t="s">
        <v>91</v>
      </c>
      <c r="Y34" s="5" t="s">
        <v>30</v>
      </c>
      <c r="Z34" s="5" t="s">
        <v>37</v>
      </c>
      <c r="AA34" s="5" t="s">
        <v>67</v>
      </c>
      <c r="AB34" s="5" t="s">
        <v>38</v>
      </c>
      <c r="AC34" s="5">
        <v>12</v>
      </c>
      <c r="AD34" s="5">
        <v>15</v>
      </c>
      <c r="AE34" s="5" t="s">
        <v>106</v>
      </c>
      <c r="AF34" s="5"/>
      <c r="AG34" s="9" t="s">
        <v>85</v>
      </c>
      <c r="AH34">
        <f t="shared" si="0"/>
        <v>1</v>
      </c>
    </row>
    <row r="35" spans="1:34" x14ac:dyDescent="0.2">
      <c r="A35" s="6">
        <v>4</v>
      </c>
      <c r="B35" s="7">
        <v>57</v>
      </c>
      <c r="C35" s="7">
        <v>11</v>
      </c>
      <c r="D35" s="7">
        <v>3</v>
      </c>
      <c r="E35" s="7">
        <v>1</v>
      </c>
      <c r="F35" s="7">
        <v>10</v>
      </c>
      <c r="G35" s="7" t="s">
        <v>182</v>
      </c>
      <c r="H35" s="7">
        <v>51</v>
      </c>
      <c r="I35" s="7" t="s">
        <v>186</v>
      </c>
      <c r="J35" s="7"/>
      <c r="K35" s="7" t="s">
        <v>48</v>
      </c>
      <c r="L35" s="7" t="s">
        <v>48</v>
      </c>
      <c r="M35" s="7" t="s">
        <v>40</v>
      </c>
      <c r="N35" s="7">
        <v>31</v>
      </c>
      <c r="O35" s="7">
        <v>12</v>
      </c>
      <c r="P35" s="7"/>
      <c r="Q35" s="7"/>
      <c r="R35" s="7" t="s">
        <v>169</v>
      </c>
      <c r="S35" s="7">
        <v>3</v>
      </c>
      <c r="T35" s="7">
        <v>4</v>
      </c>
      <c r="U35" s="7" t="s">
        <v>159</v>
      </c>
      <c r="V35" s="7"/>
      <c r="W35" s="7" t="s">
        <v>43</v>
      </c>
      <c r="X35" s="7" t="s">
        <v>51</v>
      </c>
      <c r="Y35" s="7">
        <v>76</v>
      </c>
      <c r="Z35" s="7" t="s">
        <v>30</v>
      </c>
      <c r="AA35" s="7" t="s">
        <v>37</v>
      </c>
      <c r="AB35" s="7" t="s">
        <v>74</v>
      </c>
      <c r="AC35" s="7" t="s">
        <v>53</v>
      </c>
      <c r="AD35" s="7">
        <v>12</v>
      </c>
      <c r="AE35" s="7">
        <v>80</v>
      </c>
      <c r="AF35" s="7"/>
      <c r="AG35" s="10" t="s">
        <v>120</v>
      </c>
      <c r="AH35">
        <f t="shared" si="0"/>
        <v>1</v>
      </c>
    </row>
    <row r="36" spans="1:34" x14ac:dyDescent="0.2">
      <c r="A36" s="4">
        <v>4</v>
      </c>
      <c r="B36" s="5">
        <v>58</v>
      </c>
      <c r="C36" s="5">
        <v>11</v>
      </c>
      <c r="D36" s="5">
        <v>4</v>
      </c>
      <c r="E36" s="5">
        <v>1</v>
      </c>
      <c r="F36" s="5">
        <v>10</v>
      </c>
      <c r="G36" s="5" t="s">
        <v>182</v>
      </c>
      <c r="H36" s="5">
        <v>20</v>
      </c>
      <c r="I36" s="5" t="s">
        <v>187</v>
      </c>
      <c r="J36" s="5"/>
      <c r="K36" s="5" t="s">
        <v>48</v>
      </c>
      <c r="L36" s="5" t="s">
        <v>48</v>
      </c>
      <c r="M36" s="5" t="s">
        <v>40</v>
      </c>
      <c r="N36" s="5">
        <v>3</v>
      </c>
      <c r="O36" s="5">
        <v>11</v>
      </c>
      <c r="P36" s="5"/>
      <c r="Q36" s="5" t="s">
        <v>32</v>
      </c>
      <c r="R36" s="5" t="s">
        <v>125</v>
      </c>
      <c r="S36" s="5">
        <v>4</v>
      </c>
      <c r="T36" s="5" t="s">
        <v>71</v>
      </c>
      <c r="U36" s="5" t="s">
        <v>72</v>
      </c>
      <c r="V36" s="5"/>
      <c r="W36" s="5" t="s">
        <v>51</v>
      </c>
      <c r="X36" s="5">
        <v>61</v>
      </c>
      <c r="Y36" s="5" t="s">
        <v>36</v>
      </c>
      <c r="Z36" s="5" t="s">
        <v>37</v>
      </c>
      <c r="AA36" s="5" t="s">
        <v>73</v>
      </c>
      <c r="AB36" s="5" t="s">
        <v>53</v>
      </c>
      <c r="AC36" s="5">
        <v>12</v>
      </c>
      <c r="AD36" s="5">
        <v>88</v>
      </c>
      <c r="AE36" s="5" t="s">
        <v>106</v>
      </c>
      <c r="AF36" s="5"/>
      <c r="AG36" s="9" t="s">
        <v>85</v>
      </c>
      <c r="AH36">
        <f t="shared" si="0"/>
        <v>1</v>
      </c>
    </row>
    <row r="37" spans="1:34" x14ac:dyDescent="0.2">
      <c r="A37" s="6">
        <v>4</v>
      </c>
      <c r="B37" s="7">
        <v>59</v>
      </c>
      <c r="C37" s="7">
        <v>11</v>
      </c>
      <c r="D37" s="7">
        <v>5</v>
      </c>
      <c r="E37" s="7">
        <v>2</v>
      </c>
      <c r="F37" s="7">
        <v>7</v>
      </c>
      <c r="G37" s="7" t="s">
        <v>184</v>
      </c>
      <c r="H37" s="7">
        <v>17</v>
      </c>
      <c r="I37" s="7" t="s">
        <v>187</v>
      </c>
      <c r="J37" s="7"/>
      <c r="K37" s="7" t="s">
        <v>48</v>
      </c>
      <c r="L37" s="7" t="s">
        <v>48</v>
      </c>
      <c r="M37" s="7" t="s">
        <v>70</v>
      </c>
      <c r="N37" s="7">
        <v>0</v>
      </c>
      <c r="O37" s="7">
        <v>10</v>
      </c>
      <c r="P37" s="7"/>
      <c r="Q37" s="7"/>
      <c r="R37" s="7" t="s">
        <v>32</v>
      </c>
      <c r="S37" s="7"/>
      <c r="T37" s="7" t="s">
        <v>89</v>
      </c>
      <c r="U37" s="7" t="s">
        <v>50</v>
      </c>
      <c r="V37" s="7"/>
      <c r="W37" s="7" t="s">
        <v>51</v>
      </c>
      <c r="X37" s="7">
        <v>62</v>
      </c>
      <c r="Y37" s="7" t="s">
        <v>30</v>
      </c>
      <c r="Z37" s="7" t="s">
        <v>170</v>
      </c>
      <c r="AA37" s="7" t="s">
        <v>52</v>
      </c>
      <c r="AB37" s="7" t="s">
        <v>53</v>
      </c>
      <c r="AC37" s="7">
        <v>12</v>
      </c>
      <c r="AD37" s="7">
        <v>1</v>
      </c>
      <c r="AE37" s="7" t="s">
        <v>171</v>
      </c>
      <c r="AF37" s="7"/>
      <c r="AG37" s="10" t="s">
        <v>118</v>
      </c>
      <c r="AH37">
        <f t="shared" si="0"/>
        <v>0</v>
      </c>
    </row>
    <row r="38" spans="1:34" x14ac:dyDescent="0.2">
      <c r="A38" s="4">
        <v>4</v>
      </c>
      <c r="B38" s="5">
        <v>61</v>
      </c>
      <c r="C38" s="5">
        <v>12</v>
      </c>
      <c r="D38" s="5">
        <v>2</v>
      </c>
      <c r="E38" s="5">
        <v>1</v>
      </c>
      <c r="F38" s="5">
        <v>10</v>
      </c>
      <c r="G38" s="5" t="s">
        <v>182</v>
      </c>
      <c r="H38" s="5">
        <v>38</v>
      </c>
      <c r="I38" s="5" t="s">
        <v>186</v>
      </c>
      <c r="J38" s="5"/>
      <c r="K38" s="5" t="s">
        <v>77</v>
      </c>
      <c r="L38" s="5" t="s">
        <v>77</v>
      </c>
      <c r="M38" s="5" t="s">
        <v>40</v>
      </c>
      <c r="N38" s="5">
        <v>15</v>
      </c>
      <c r="O38" s="5">
        <v>10</v>
      </c>
      <c r="P38" s="5"/>
      <c r="Q38" s="5" t="s">
        <v>49</v>
      </c>
      <c r="R38" s="5" t="s">
        <v>32</v>
      </c>
      <c r="S38" s="5"/>
      <c r="T38" s="5" t="s">
        <v>134</v>
      </c>
      <c r="U38" s="5" t="s">
        <v>98</v>
      </c>
      <c r="V38" s="5"/>
      <c r="W38" s="5" t="s">
        <v>34</v>
      </c>
      <c r="X38" s="5" t="s">
        <v>116</v>
      </c>
      <c r="Y38" s="5" t="s">
        <v>30</v>
      </c>
      <c r="Z38" s="5" t="s">
        <v>37</v>
      </c>
      <c r="AA38" s="5" t="s">
        <v>136</v>
      </c>
      <c r="AB38" s="5" t="s">
        <v>38</v>
      </c>
      <c r="AC38" s="5">
        <v>12</v>
      </c>
      <c r="AD38" s="5">
        <v>2</v>
      </c>
      <c r="AE38" s="5" t="s">
        <v>112</v>
      </c>
      <c r="AF38" s="5"/>
      <c r="AG38" s="9" t="s">
        <v>96</v>
      </c>
      <c r="AH38">
        <f t="shared" si="0"/>
        <v>1</v>
      </c>
    </row>
    <row r="39" spans="1:34" x14ac:dyDescent="0.2">
      <c r="A39" s="6">
        <v>4</v>
      </c>
      <c r="B39" s="7">
        <v>64</v>
      </c>
      <c r="C39" s="7">
        <v>12</v>
      </c>
      <c r="D39" s="7">
        <v>5</v>
      </c>
      <c r="E39" s="7">
        <v>2</v>
      </c>
      <c r="F39" s="7">
        <v>6</v>
      </c>
      <c r="G39" s="7" t="s">
        <v>185</v>
      </c>
      <c r="H39" s="7">
        <v>6</v>
      </c>
      <c r="I39" s="7" t="s">
        <v>187</v>
      </c>
      <c r="J39" s="7"/>
      <c r="K39" s="7" t="s">
        <v>48</v>
      </c>
      <c r="L39" s="7" t="s">
        <v>48</v>
      </c>
      <c r="M39" s="7" t="s">
        <v>40</v>
      </c>
      <c r="N39" s="7" t="s">
        <v>139</v>
      </c>
      <c r="O39" s="7"/>
      <c r="P39" s="7">
        <v>12</v>
      </c>
      <c r="Q39" s="7"/>
      <c r="R39" s="7" t="s">
        <v>41</v>
      </c>
      <c r="S39" s="7" t="s">
        <v>175</v>
      </c>
      <c r="T39" s="7">
        <v>4</v>
      </c>
      <c r="U39" s="7">
        <v>6</v>
      </c>
      <c r="V39" s="7"/>
      <c r="W39" s="7"/>
      <c r="X39" s="7" t="s">
        <v>43</v>
      </c>
      <c r="Y39" s="7" t="s">
        <v>127</v>
      </c>
      <c r="Z39" s="7">
        <v>88</v>
      </c>
      <c r="AA39" s="7" t="s">
        <v>30</v>
      </c>
      <c r="AB39" s="7" t="s">
        <v>46</v>
      </c>
      <c r="AC39" s="7" t="s">
        <v>92</v>
      </c>
      <c r="AD39" s="7" t="s">
        <v>176</v>
      </c>
      <c r="AE39" s="7">
        <v>12</v>
      </c>
      <c r="AF39" s="7"/>
      <c r="AG39" s="10" t="s">
        <v>177</v>
      </c>
      <c r="AH39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C37C-6659-2B4D-BDD1-CF99086F24B3}">
  <dimension ref="A3:M42"/>
  <sheetViews>
    <sheetView topLeftCell="A2" workbookViewId="0">
      <selection activeCell="P25" sqref="P25"/>
    </sheetView>
  </sheetViews>
  <sheetFormatPr baseColWidth="10" defaultRowHeight="15" x14ac:dyDescent="0.2"/>
  <cols>
    <col min="1" max="1" width="18.33203125" bestFit="1" customWidth="1"/>
    <col min="2" max="2" width="14" bestFit="1" customWidth="1"/>
    <col min="3" max="3" width="16.83203125" bestFit="1" customWidth="1"/>
    <col min="4" max="4" width="13.6640625" bestFit="1" customWidth="1"/>
    <col min="5" max="5" width="14" bestFit="1" customWidth="1"/>
    <col min="6" max="6" width="16.83203125" bestFit="1" customWidth="1"/>
    <col min="7" max="7" width="11.6640625" bestFit="1" customWidth="1"/>
    <col min="8" max="8" width="13.6640625" customWidth="1"/>
    <col min="10" max="10" width="15" bestFit="1" customWidth="1"/>
    <col min="11" max="11" width="13.6640625" bestFit="1" customWidth="1"/>
    <col min="12" max="12" width="14" bestFit="1" customWidth="1"/>
    <col min="13" max="13" width="16.83203125" bestFit="1" customWidth="1"/>
  </cols>
  <sheetData>
    <row r="3" spans="1:13" x14ac:dyDescent="0.2">
      <c r="A3" s="17"/>
      <c r="B3" s="18"/>
      <c r="C3" s="18"/>
      <c r="D3" s="18"/>
      <c r="E3" s="19" t="s">
        <v>194</v>
      </c>
      <c r="F3" s="20"/>
      <c r="H3" s="17"/>
      <c r="I3" s="18"/>
      <c r="J3" s="18"/>
      <c r="K3" s="18"/>
      <c r="L3" s="19" t="s">
        <v>194</v>
      </c>
      <c r="M3" s="20"/>
    </row>
    <row r="4" spans="1:13" x14ac:dyDescent="0.2">
      <c r="A4" s="21" t="s">
        <v>25</v>
      </c>
      <c r="B4" s="12" t="s">
        <v>26</v>
      </c>
      <c r="C4" s="12" t="s">
        <v>27</v>
      </c>
      <c r="D4" s="12" t="s">
        <v>29</v>
      </c>
      <c r="E4" t="s">
        <v>191</v>
      </c>
      <c r="F4" s="22" t="s">
        <v>193</v>
      </c>
      <c r="H4" s="21" t="s">
        <v>25</v>
      </c>
      <c r="I4" s="12" t="s">
        <v>26</v>
      </c>
      <c r="J4" s="12" t="s">
        <v>27</v>
      </c>
      <c r="K4" s="12" t="s">
        <v>29</v>
      </c>
      <c r="L4" t="s">
        <v>191</v>
      </c>
      <c r="M4" s="22" t="s">
        <v>193</v>
      </c>
    </row>
    <row r="5" spans="1:13" x14ac:dyDescent="0.2">
      <c r="A5" s="23">
        <v>12</v>
      </c>
      <c r="B5">
        <v>1</v>
      </c>
      <c r="C5" t="s">
        <v>115</v>
      </c>
      <c r="D5" t="s">
        <v>138</v>
      </c>
      <c r="E5">
        <v>1</v>
      </c>
      <c r="F5" s="22">
        <v>1</v>
      </c>
      <c r="H5" s="23">
        <v>12</v>
      </c>
      <c r="I5">
        <v>1</v>
      </c>
      <c r="J5" t="s">
        <v>115</v>
      </c>
      <c r="K5" t="s">
        <v>138</v>
      </c>
      <c r="L5">
        <v>1</v>
      </c>
      <c r="M5" s="22">
        <v>1</v>
      </c>
    </row>
    <row r="6" spans="1:13" x14ac:dyDescent="0.2">
      <c r="A6" s="23"/>
      <c r="C6" t="s">
        <v>146</v>
      </c>
      <c r="D6" t="s">
        <v>147</v>
      </c>
      <c r="E6">
        <v>1</v>
      </c>
      <c r="F6" s="22">
        <v>1</v>
      </c>
      <c r="H6" s="23"/>
      <c r="J6" t="s">
        <v>146</v>
      </c>
      <c r="K6" t="s">
        <v>147</v>
      </c>
      <c r="L6">
        <v>1</v>
      </c>
      <c r="M6" s="22">
        <v>1</v>
      </c>
    </row>
    <row r="7" spans="1:13" x14ac:dyDescent="0.2">
      <c r="A7" s="23"/>
      <c r="C7" t="s">
        <v>106</v>
      </c>
      <c r="D7" t="s">
        <v>118</v>
      </c>
      <c r="E7">
        <v>1</v>
      </c>
      <c r="F7" s="22">
        <v>1</v>
      </c>
      <c r="H7" s="23"/>
      <c r="J7" t="s">
        <v>106</v>
      </c>
      <c r="K7" t="s">
        <v>118</v>
      </c>
      <c r="L7">
        <v>1</v>
      </c>
      <c r="M7" s="22">
        <v>1</v>
      </c>
    </row>
    <row r="8" spans="1:13" x14ac:dyDescent="0.2">
      <c r="A8" s="23"/>
      <c r="D8" t="s">
        <v>76</v>
      </c>
      <c r="E8">
        <v>1</v>
      </c>
      <c r="F8" s="22">
        <v>0</v>
      </c>
      <c r="H8" s="23"/>
      <c r="K8" t="s">
        <v>76</v>
      </c>
      <c r="L8">
        <v>1</v>
      </c>
      <c r="M8" s="22">
        <v>0</v>
      </c>
    </row>
    <row r="9" spans="1:13" x14ac:dyDescent="0.2">
      <c r="A9" s="23"/>
      <c r="C9" t="s">
        <v>171</v>
      </c>
      <c r="D9" t="s">
        <v>118</v>
      </c>
      <c r="E9">
        <v>1</v>
      </c>
      <c r="F9" s="22">
        <v>0</v>
      </c>
      <c r="H9" s="23"/>
      <c r="J9" t="s">
        <v>171</v>
      </c>
      <c r="K9" t="s">
        <v>118</v>
      </c>
      <c r="L9">
        <v>1</v>
      </c>
      <c r="M9" s="22">
        <v>0</v>
      </c>
    </row>
    <row r="10" spans="1:13" x14ac:dyDescent="0.2">
      <c r="A10" s="23"/>
      <c r="B10">
        <v>2</v>
      </c>
      <c r="C10" t="s">
        <v>132</v>
      </c>
      <c r="D10" t="s">
        <v>133</v>
      </c>
      <c r="E10">
        <v>1</v>
      </c>
      <c r="F10" s="22">
        <v>0</v>
      </c>
      <c r="H10" s="23"/>
      <c r="I10">
        <v>2</v>
      </c>
      <c r="J10" t="s">
        <v>132</v>
      </c>
      <c r="K10" t="s">
        <v>133</v>
      </c>
      <c r="L10">
        <v>1</v>
      </c>
      <c r="M10" s="22">
        <v>0</v>
      </c>
    </row>
    <row r="11" spans="1:13" x14ac:dyDescent="0.2">
      <c r="A11" s="23"/>
      <c r="C11" t="s">
        <v>112</v>
      </c>
      <c r="D11" t="s">
        <v>96</v>
      </c>
      <c r="E11">
        <v>1</v>
      </c>
      <c r="F11" s="22">
        <v>1</v>
      </c>
      <c r="H11" s="23"/>
      <c r="J11" t="s">
        <v>112</v>
      </c>
      <c r="K11" t="s">
        <v>96</v>
      </c>
      <c r="L11">
        <v>1</v>
      </c>
      <c r="M11" s="22">
        <v>1</v>
      </c>
    </row>
    <row r="12" spans="1:13" x14ac:dyDescent="0.2">
      <c r="A12" s="23"/>
      <c r="C12" t="s">
        <v>106</v>
      </c>
      <c r="D12" t="s">
        <v>85</v>
      </c>
      <c r="E12">
        <v>1</v>
      </c>
      <c r="F12" s="22">
        <v>1</v>
      </c>
      <c r="H12" s="23"/>
      <c r="J12" t="s">
        <v>106</v>
      </c>
      <c r="K12" t="s">
        <v>85</v>
      </c>
      <c r="L12">
        <v>1</v>
      </c>
      <c r="M12" s="22">
        <v>1</v>
      </c>
    </row>
    <row r="13" spans="1:13" x14ac:dyDescent="0.2">
      <c r="A13" s="23"/>
      <c r="D13" t="s">
        <v>55</v>
      </c>
      <c r="E13">
        <v>1</v>
      </c>
      <c r="F13" s="22">
        <v>1</v>
      </c>
      <c r="H13" s="23"/>
      <c r="K13" t="s">
        <v>55</v>
      </c>
      <c r="L13">
        <v>1</v>
      </c>
      <c r="M13" s="22">
        <v>1</v>
      </c>
    </row>
    <row r="14" spans="1:13" x14ac:dyDescent="0.2">
      <c r="A14" s="23"/>
      <c r="C14" t="s">
        <v>75</v>
      </c>
      <c r="D14" t="s">
        <v>76</v>
      </c>
      <c r="E14">
        <v>1</v>
      </c>
      <c r="F14" s="22">
        <v>0</v>
      </c>
      <c r="H14" s="23"/>
      <c r="J14" t="s">
        <v>75</v>
      </c>
      <c r="K14" t="s">
        <v>76</v>
      </c>
      <c r="L14">
        <v>1</v>
      </c>
      <c r="M14" s="22">
        <v>0</v>
      </c>
    </row>
    <row r="15" spans="1:13" x14ac:dyDescent="0.2">
      <c r="A15" s="23"/>
      <c r="D15" t="s">
        <v>55</v>
      </c>
      <c r="E15">
        <v>1</v>
      </c>
      <c r="F15" s="22">
        <v>1</v>
      </c>
      <c r="H15" s="23"/>
      <c r="K15" t="s">
        <v>55</v>
      </c>
      <c r="L15">
        <v>1</v>
      </c>
      <c r="M15" s="22">
        <v>1</v>
      </c>
    </row>
    <row r="16" spans="1:13" x14ac:dyDescent="0.2">
      <c r="A16" s="23"/>
      <c r="B16">
        <v>3</v>
      </c>
      <c r="C16" t="s">
        <v>106</v>
      </c>
      <c r="D16" t="s">
        <v>55</v>
      </c>
      <c r="E16">
        <v>1</v>
      </c>
      <c r="F16" s="22">
        <v>1</v>
      </c>
      <c r="H16" s="23"/>
      <c r="I16">
        <v>3</v>
      </c>
      <c r="J16" t="s">
        <v>106</v>
      </c>
      <c r="K16" t="s">
        <v>55</v>
      </c>
      <c r="L16">
        <v>1</v>
      </c>
      <c r="M16" s="22">
        <v>1</v>
      </c>
    </row>
    <row r="17" spans="1:13" x14ac:dyDescent="0.2">
      <c r="A17" s="23"/>
      <c r="B17">
        <v>4</v>
      </c>
      <c r="C17" t="s">
        <v>108</v>
      </c>
      <c r="D17" t="s">
        <v>118</v>
      </c>
      <c r="E17">
        <v>2</v>
      </c>
      <c r="F17" s="22">
        <v>2</v>
      </c>
      <c r="H17" s="23"/>
      <c r="I17">
        <v>4</v>
      </c>
      <c r="J17" t="s">
        <v>108</v>
      </c>
      <c r="K17" t="s">
        <v>118</v>
      </c>
      <c r="L17">
        <v>2</v>
      </c>
      <c r="M17" s="22">
        <v>2</v>
      </c>
    </row>
    <row r="18" spans="1:13" x14ac:dyDescent="0.2">
      <c r="A18" s="23"/>
      <c r="D18" t="s">
        <v>85</v>
      </c>
      <c r="E18">
        <v>1</v>
      </c>
      <c r="F18" s="22">
        <v>1</v>
      </c>
      <c r="H18" s="23"/>
      <c r="K18" t="s">
        <v>85</v>
      </c>
      <c r="L18">
        <v>1</v>
      </c>
      <c r="M18" s="22">
        <v>1</v>
      </c>
    </row>
    <row r="19" spans="1:13" x14ac:dyDescent="0.2">
      <c r="A19" s="23"/>
      <c r="C19" t="s">
        <v>106</v>
      </c>
      <c r="D19" t="s">
        <v>127</v>
      </c>
      <c r="E19">
        <v>1</v>
      </c>
      <c r="F19" s="22">
        <v>1</v>
      </c>
      <c r="H19" s="23"/>
      <c r="J19" t="s">
        <v>106</v>
      </c>
      <c r="K19" t="s">
        <v>127</v>
      </c>
      <c r="L19">
        <v>1</v>
      </c>
      <c r="M19" s="22">
        <v>1</v>
      </c>
    </row>
    <row r="20" spans="1:13" x14ac:dyDescent="0.2">
      <c r="A20" s="23"/>
      <c r="C20" t="s">
        <v>54</v>
      </c>
      <c r="D20" t="s">
        <v>96</v>
      </c>
      <c r="E20">
        <v>1</v>
      </c>
      <c r="F20" s="22">
        <v>1</v>
      </c>
      <c r="H20" s="23"/>
      <c r="J20" t="s">
        <v>54</v>
      </c>
      <c r="K20" t="s">
        <v>96</v>
      </c>
      <c r="L20">
        <v>1</v>
      </c>
      <c r="M20" s="22">
        <v>1</v>
      </c>
    </row>
    <row r="21" spans="1:13" x14ac:dyDescent="0.2">
      <c r="A21" s="23"/>
      <c r="B21">
        <v>15</v>
      </c>
      <c r="C21" t="s">
        <v>106</v>
      </c>
      <c r="D21" t="s">
        <v>85</v>
      </c>
      <c r="E21">
        <v>1</v>
      </c>
      <c r="F21" s="22">
        <v>1</v>
      </c>
      <c r="H21" s="23"/>
      <c r="I21">
        <v>15</v>
      </c>
      <c r="J21" t="s">
        <v>106</v>
      </c>
      <c r="K21" t="s">
        <v>85</v>
      </c>
      <c r="L21">
        <v>1</v>
      </c>
      <c r="M21" s="22">
        <v>1</v>
      </c>
    </row>
    <row r="22" spans="1:13" x14ac:dyDescent="0.2">
      <c r="A22" s="23"/>
      <c r="D22" t="s">
        <v>104</v>
      </c>
      <c r="E22">
        <v>1</v>
      </c>
      <c r="F22" s="22">
        <v>0</v>
      </c>
      <c r="H22" s="23"/>
      <c r="K22" t="s">
        <v>104</v>
      </c>
      <c r="L22">
        <v>1</v>
      </c>
      <c r="M22" s="22">
        <v>0</v>
      </c>
    </row>
    <row r="23" spans="1:13" x14ac:dyDescent="0.2">
      <c r="A23" s="23"/>
      <c r="D23" t="s">
        <v>96</v>
      </c>
      <c r="E23">
        <v>1</v>
      </c>
      <c r="F23" s="22">
        <v>1</v>
      </c>
      <c r="H23" s="23"/>
      <c r="K23" t="s">
        <v>96</v>
      </c>
      <c r="L23">
        <v>1</v>
      </c>
      <c r="M23" s="22">
        <v>1</v>
      </c>
    </row>
    <row r="24" spans="1:13" x14ac:dyDescent="0.2">
      <c r="A24" s="23"/>
      <c r="C24" t="s">
        <v>54</v>
      </c>
      <c r="D24" t="s">
        <v>55</v>
      </c>
      <c r="E24">
        <v>1</v>
      </c>
      <c r="F24" s="22">
        <v>1</v>
      </c>
      <c r="H24" s="23"/>
      <c r="J24" t="s">
        <v>54</v>
      </c>
      <c r="K24" t="s">
        <v>55</v>
      </c>
      <c r="L24">
        <v>1</v>
      </c>
      <c r="M24" s="22">
        <v>1</v>
      </c>
    </row>
    <row r="25" spans="1:13" x14ac:dyDescent="0.2">
      <c r="A25" s="23"/>
      <c r="B25">
        <v>80</v>
      </c>
      <c r="C25" t="s">
        <v>112</v>
      </c>
      <c r="D25" t="s">
        <v>76</v>
      </c>
      <c r="E25">
        <v>1</v>
      </c>
      <c r="F25" s="22">
        <v>1</v>
      </c>
      <c r="H25" s="23"/>
      <c r="I25">
        <v>80</v>
      </c>
      <c r="J25" t="s">
        <v>112</v>
      </c>
      <c r="K25" t="s">
        <v>76</v>
      </c>
      <c r="L25">
        <v>1</v>
      </c>
      <c r="M25" s="22">
        <v>1</v>
      </c>
    </row>
    <row r="26" spans="1:13" x14ac:dyDescent="0.2">
      <c r="A26" s="23"/>
      <c r="B26">
        <v>84</v>
      </c>
      <c r="C26" t="s">
        <v>115</v>
      </c>
      <c r="D26" t="s">
        <v>85</v>
      </c>
      <c r="E26">
        <v>1</v>
      </c>
      <c r="F26" s="22">
        <v>0</v>
      </c>
      <c r="H26" s="23"/>
      <c r="I26">
        <v>84</v>
      </c>
      <c r="J26" t="s">
        <v>115</v>
      </c>
      <c r="K26" t="s">
        <v>85</v>
      </c>
      <c r="L26">
        <v>1</v>
      </c>
      <c r="M26" s="22">
        <v>0</v>
      </c>
    </row>
    <row r="27" spans="1:13" x14ac:dyDescent="0.2">
      <c r="A27" s="23"/>
      <c r="C27" t="s">
        <v>112</v>
      </c>
      <c r="D27" t="s">
        <v>85</v>
      </c>
      <c r="E27">
        <v>1</v>
      </c>
      <c r="F27" s="22">
        <v>0</v>
      </c>
      <c r="H27" s="23"/>
      <c r="J27" t="s">
        <v>112</v>
      </c>
      <c r="K27" t="s">
        <v>85</v>
      </c>
      <c r="L27">
        <v>1</v>
      </c>
      <c r="M27" s="22">
        <v>0</v>
      </c>
    </row>
    <row r="28" spans="1:13" x14ac:dyDescent="0.2">
      <c r="A28" s="23"/>
      <c r="C28" t="s">
        <v>75</v>
      </c>
      <c r="D28" t="s">
        <v>76</v>
      </c>
      <c r="E28">
        <v>1</v>
      </c>
      <c r="F28" s="22">
        <v>0</v>
      </c>
      <c r="H28" s="23"/>
      <c r="J28" t="s">
        <v>75</v>
      </c>
      <c r="K28" t="s">
        <v>76</v>
      </c>
      <c r="L28">
        <v>1</v>
      </c>
      <c r="M28" s="22">
        <v>0</v>
      </c>
    </row>
    <row r="29" spans="1:13" x14ac:dyDescent="0.2">
      <c r="A29" s="23"/>
      <c r="B29">
        <v>88</v>
      </c>
      <c r="C29" t="s">
        <v>115</v>
      </c>
      <c r="D29" t="s">
        <v>85</v>
      </c>
      <c r="E29">
        <v>1</v>
      </c>
      <c r="F29" s="22">
        <v>0</v>
      </c>
      <c r="H29" s="23"/>
      <c r="I29">
        <v>88</v>
      </c>
      <c r="J29" t="s">
        <v>115</v>
      </c>
      <c r="K29" t="s">
        <v>85</v>
      </c>
      <c r="L29">
        <v>1</v>
      </c>
      <c r="M29" s="22">
        <v>0</v>
      </c>
    </row>
    <row r="30" spans="1:13" x14ac:dyDescent="0.2">
      <c r="A30" s="23"/>
      <c r="C30" t="s">
        <v>108</v>
      </c>
      <c r="D30" t="s">
        <v>76</v>
      </c>
      <c r="E30">
        <v>1</v>
      </c>
      <c r="F30" s="22">
        <v>1</v>
      </c>
      <c r="H30" s="23"/>
      <c r="J30" t="s">
        <v>108</v>
      </c>
      <c r="K30" t="s">
        <v>76</v>
      </c>
      <c r="L30">
        <v>1</v>
      </c>
      <c r="M30" s="22">
        <v>1</v>
      </c>
    </row>
    <row r="31" spans="1:13" x14ac:dyDescent="0.2">
      <c r="A31" s="23"/>
      <c r="D31" t="s">
        <v>55</v>
      </c>
      <c r="E31">
        <v>1</v>
      </c>
      <c r="F31" s="22">
        <v>1</v>
      </c>
      <c r="H31" s="23"/>
      <c r="K31" t="s">
        <v>55</v>
      </c>
      <c r="L31">
        <v>1</v>
      </c>
      <c r="M31" s="22">
        <v>1</v>
      </c>
    </row>
    <row r="32" spans="1:13" x14ac:dyDescent="0.2">
      <c r="A32" s="23"/>
      <c r="C32" t="s">
        <v>106</v>
      </c>
      <c r="D32" t="s">
        <v>85</v>
      </c>
      <c r="E32">
        <v>1</v>
      </c>
      <c r="F32" s="22">
        <v>1</v>
      </c>
      <c r="H32" s="23"/>
      <c r="J32" t="s">
        <v>106</v>
      </c>
      <c r="K32" t="s">
        <v>85</v>
      </c>
      <c r="L32">
        <v>1</v>
      </c>
      <c r="M32" s="22">
        <v>1</v>
      </c>
    </row>
    <row r="33" spans="1:13" x14ac:dyDescent="0.2">
      <c r="A33" s="23"/>
      <c r="C33" t="s">
        <v>75</v>
      </c>
      <c r="D33" t="s">
        <v>96</v>
      </c>
      <c r="E33">
        <v>1</v>
      </c>
      <c r="F33" s="22">
        <v>1</v>
      </c>
      <c r="H33" s="23"/>
      <c r="J33" t="s">
        <v>75</v>
      </c>
      <c r="K33" t="s">
        <v>96</v>
      </c>
      <c r="L33">
        <v>1</v>
      </c>
      <c r="M33" s="22">
        <v>1</v>
      </c>
    </row>
    <row r="34" spans="1:13" x14ac:dyDescent="0.2">
      <c r="A34" s="23"/>
      <c r="C34" t="s">
        <v>54</v>
      </c>
      <c r="D34" t="s">
        <v>85</v>
      </c>
      <c r="E34">
        <v>1</v>
      </c>
      <c r="F34" s="22">
        <v>0</v>
      </c>
      <c r="H34" s="23"/>
      <c r="J34" t="s">
        <v>54</v>
      </c>
      <c r="K34" t="s">
        <v>85</v>
      </c>
      <c r="L34">
        <v>1</v>
      </c>
      <c r="M34" s="22">
        <v>0</v>
      </c>
    </row>
    <row r="35" spans="1:13" x14ac:dyDescent="0.2">
      <c r="A35" s="23" t="s">
        <v>38</v>
      </c>
      <c r="B35">
        <v>12</v>
      </c>
      <c r="C35" t="s">
        <v>190</v>
      </c>
      <c r="D35" t="s">
        <v>47</v>
      </c>
      <c r="E35">
        <v>1</v>
      </c>
      <c r="F35" s="22">
        <v>1</v>
      </c>
      <c r="H35" s="23" t="s">
        <v>38</v>
      </c>
      <c r="I35">
        <v>12</v>
      </c>
      <c r="J35" t="s">
        <v>190</v>
      </c>
      <c r="K35" t="s">
        <v>47</v>
      </c>
      <c r="L35">
        <v>1</v>
      </c>
      <c r="M35" s="22">
        <v>1</v>
      </c>
    </row>
    <row r="36" spans="1:13" x14ac:dyDescent="0.2">
      <c r="A36" s="23" t="s">
        <v>101</v>
      </c>
      <c r="B36">
        <v>12</v>
      </c>
      <c r="C36">
        <v>1</v>
      </c>
      <c r="D36" t="s">
        <v>47</v>
      </c>
      <c r="E36">
        <v>1</v>
      </c>
      <c r="F36" s="22">
        <v>1</v>
      </c>
      <c r="H36" s="23" t="s">
        <v>101</v>
      </c>
      <c r="I36">
        <v>12</v>
      </c>
      <c r="J36">
        <v>1</v>
      </c>
      <c r="K36" t="s">
        <v>47</v>
      </c>
      <c r="L36">
        <v>1</v>
      </c>
      <c r="M36" s="22">
        <v>1</v>
      </c>
    </row>
    <row r="37" spans="1:13" x14ac:dyDescent="0.2">
      <c r="A37" s="23"/>
      <c r="D37" t="s">
        <v>102</v>
      </c>
      <c r="E37">
        <v>1</v>
      </c>
      <c r="F37" s="22">
        <v>1</v>
      </c>
      <c r="H37" s="23"/>
      <c r="K37" t="s">
        <v>102</v>
      </c>
      <c r="L37">
        <v>1</v>
      </c>
      <c r="M37" s="22">
        <v>1</v>
      </c>
    </row>
    <row r="38" spans="1:13" x14ac:dyDescent="0.2">
      <c r="A38" s="23" t="s">
        <v>124</v>
      </c>
      <c r="B38">
        <v>12</v>
      </c>
      <c r="C38">
        <v>3</v>
      </c>
      <c r="D38" t="s">
        <v>190</v>
      </c>
      <c r="E38">
        <v>1</v>
      </c>
      <c r="F38" s="22">
        <v>1</v>
      </c>
      <c r="H38" s="23" t="s">
        <v>124</v>
      </c>
      <c r="I38">
        <v>12</v>
      </c>
      <c r="J38">
        <v>3</v>
      </c>
      <c r="K38" t="s">
        <v>190</v>
      </c>
      <c r="L38">
        <v>1</v>
      </c>
      <c r="M38" s="22">
        <v>1</v>
      </c>
    </row>
    <row r="39" spans="1:13" x14ac:dyDescent="0.2">
      <c r="A39" s="23"/>
      <c r="C39">
        <v>4</v>
      </c>
      <c r="D39" t="s">
        <v>130</v>
      </c>
      <c r="E39">
        <v>1</v>
      </c>
      <c r="F39" s="22">
        <v>0</v>
      </c>
      <c r="H39" s="23"/>
      <c r="J39">
        <v>4</v>
      </c>
      <c r="K39" t="s">
        <v>130</v>
      </c>
      <c r="L39">
        <v>1</v>
      </c>
      <c r="M39" s="22">
        <v>0</v>
      </c>
    </row>
    <row r="40" spans="1:13" x14ac:dyDescent="0.2">
      <c r="A40" s="23" t="s">
        <v>92</v>
      </c>
      <c r="B40" t="s">
        <v>176</v>
      </c>
      <c r="C40">
        <v>12</v>
      </c>
      <c r="D40" t="s">
        <v>177</v>
      </c>
      <c r="E40">
        <v>1</v>
      </c>
      <c r="F40" s="22">
        <v>1</v>
      </c>
      <c r="H40" s="23" t="s">
        <v>92</v>
      </c>
      <c r="I40" t="s">
        <v>176</v>
      </c>
      <c r="J40">
        <v>12</v>
      </c>
      <c r="K40" t="s">
        <v>177</v>
      </c>
      <c r="L40">
        <v>1</v>
      </c>
      <c r="M40" s="22">
        <v>1</v>
      </c>
    </row>
    <row r="41" spans="1:13" x14ac:dyDescent="0.2">
      <c r="A41" s="23" t="s">
        <v>53</v>
      </c>
      <c r="B41">
        <v>12</v>
      </c>
      <c r="C41">
        <v>80</v>
      </c>
      <c r="D41" t="s">
        <v>120</v>
      </c>
      <c r="E41">
        <v>1</v>
      </c>
      <c r="F41" s="22">
        <v>1</v>
      </c>
      <c r="H41" s="23" t="s">
        <v>53</v>
      </c>
      <c r="I41">
        <v>12</v>
      </c>
      <c r="J41">
        <v>80</v>
      </c>
      <c r="K41" t="s">
        <v>120</v>
      </c>
      <c r="L41">
        <v>1</v>
      </c>
      <c r="M41" s="22">
        <v>1</v>
      </c>
    </row>
    <row r="42" spans="1:13" x14ac:dyDescent="0.2">
      <c r="A42" s="24" t="s">
        <v>189</v>
      </c>
      <c r="B42" s="14"/>
      <c r="C42" s="14"/>
      <c r="D42" s="14"/>
      <c r="E42" s="14">
        <v>38</v>
      </c>
      <c r="F42" s="25">
        <v>27</v>
      </c>
      <c r="H42" s="24" t="s">
        <v>189</v>
      </c>
      <c r="I42" s="14"/>
      <c r="J42" s="14"/>
      <c r="K42" s="14"/>
      <c r="L42" s="14">
        <v>38</v>
      </c>
      <c r="M42" s="25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0746-B0FA-5B44-B760-6C31CA317351}">
  <dimension ref="B1:Q35"/>
  <sheetViews>
    <sheetView workbookViewId="0">
      <selection activeCell="U23" sqref="U23"/>
    </sheetView>
  </sheetViews>
  <sheetFormatPr baseColWidth="10" defaultRowHeight="15" x14ac:dyDescent="0.2"/>
  <cols>
    <col min="3" max="3" width="14.1640625" bestFit="1" customWidth="1"/>
    <col min="8" max="8" width="12.1640625" bestFit="1" customWidth="1"/>
  </cols>
  <sheetData>
    <row r="1" spans="2:17" x14ac:dyDescent="0.2">
      <c r="B1" s="16" t="s">
        <v>208</v>
      </c>
      <c r="C1" t="s">
        <v>138</v>
      </c>
      <c r="D1" t="s">
        <v>147</v>
      </c>
      <c r="E1" t="s">
        <v>118</v>
      </c>
      <c r="F1" t="s">
        <v>76</v>
      </c>
      <c r="G1" t="s">
        <v>133</v>
      </c>
      <c r="H1" t="s">
        <v>96</v>
      </c>
      <c r="I1" t="s">
        <v>85</v>
      </c>
      <c r="J1" t="s">
        <v>55</v>
      </c>
      <c r="K1" t="s">
        <v>127</v>
      </c>
      <c r="L1" t="s">
        <v>104</v>
      </c>
      <c r="M1" t="s">
        <v>47</v>
      </c>
      <c r="N1" t="s">
        <v>102</v>
      </c>
      <c r="O1" t="s">
        <v>130</v>
      </c>
      <c r="P1" t="s">
        <v>177</v>
      </c>
      <c r="Q1" t="s">
        <v>120</v>
      </c>
    </row>
    <row r="2" spans="2:17" x14ac:dyDescent="0.2">
      <c r="B2" t="s">
        <v>115</v>
      </c>
      <c r="C2" cm="1">
        <f t="array" ref="C2">IFERROR(INDEX('Pivot Table for Report 9'!$F$5:$F$100, MATCH(1,
  ('Pivot Table for Report 9'!$C$5:$C$100=$B2) *
  ('Pivot Table for Report 9'!$D$5:$D$100=C$1), 0)), 0)</f>
        <v>1</v>
      </c>
      <c r="D2" cm="1">
        <f t="array" ref="D2">IFERROR(INDEX('Pivot Table for Report 9'!$F$5:$F$100, MATCH(1,
  ('Pivot Table for Report 9'!$C$5:$C$100=$B2) *
  ('Pivot Table for Report 9'!$D$5:$D$100=D$1), 0)), 0)</f>
        <v>0</v>
      </c>
      <c r="E2" cm="1">
        <f t="array" ref="E2">IFERROR(INDEX('Pivot Table for Report 9'!$F$5:$F$100, MATCH(1,
  ('Pivot Table for Report 9'!$C$5:$C$100=$B2) *
  ('Pivot Table for Report 9'!$D$5:$D$100=E$1), 0)), 0)</f>
        <v>0</v>
      </c>
      <c r="F2" cm="1">
        <f t="array" ref="F2">IFERROR(INDEX('Pivot Table for Report 9'!$F$5:$F$100, MATCH(1,
  ('Pivot Table for Report 9'!$C$5:$C$100=$B2) *
  ('Pivot Table for Report 9'!$D$5:$D$100=F$1), 0)), 0)</f>
        <v>0</v>
      </c>
      <c r="G2" cm="1">
        <f t="array" ref="G2">IFERROR(INDEX('Pivot Table for Report 9'!$F$5:$F$100, MATCH(1,
  ('Pivot Table for Report 9'!$C$5:$C$100=$B2) *
  ('Pivot Table for Report 9'!$D$5:$D$100=G$1), 0)), 0)</f>
        <v>0</v>
      </c>
      <c r="H2" cm="1">
        <f t="array" ref="H2">IFERROR(INDEX('Pivot Table for Report 9'!$F$5:$F$100, MATCH(1,
  ('Pivot Table for Report 9'!$C$5:$C$100=$B2) *
  ('Pivot Table for Report 9'!$D$5:$D$100=H$1), 0)), 0)</f>
        <v>0</v>
      </c>
      <c r="I2" cm="1">
        <f t="array" ref="I2">IFERROR(INDEX('Pivot Table for Report 9'!$F$5:$F$100, MATCH(1,
  ('Pivot Table for Report 9'!$C$5:$C$100=$B2) *
  ('Pivot Table for Report 9'!$D$5:$D$100=I$1), 0)), 0)</f>
        <v>0</v>
      </c>
      <c r="J2" cm="1">
        <f t="array" ref="J2">IFERROR(INDEX('Pivot Table for Report 9'!$F$5:$F$100, MATCH(1,
  ('Pivot Table for Report 9'!$C$5:$C$100=$B2) *
  ('Pivot Table for Report 9'!$D$5:$D$100=J$1), 0)), 0)</f>
        <v>0</v>
      </c>
      <c r="K2" cm="1">
        <f t="array" ref="K2">IFERROR(INDEX('Pivot Table for Report 9'!$F$5:$F$100, MATCH(1,
  ('Pivot Table for Report 9'!$C$5:$C$100=$B2) *
  ('Pivot Table for Report 9'!$D$5:$D$100=K$1), 0)), 0)</f>
        <v>0</v>
      </c>
      <c r="L2" cm="1">
        <f t="array" ref="L2">IFERROR(INDEX('Pivot Table for Report 9'!$F$5:$F$100, MATCH(1,
  ('Pivot Table for Report 9'!$C$5:$C$100=$B2) *
  ('Pivot Table for Report 9'!$D$5:$D$100=L$1), 0)), 0)</f>
        <v>0</v>
      </c>
      <c r="M2" cm="1">
        <f t="array" ref="M2">IFERROR(INDEX('Pivot Table for Report 9'!$F$5:$F$100, MATCH(1,
  ('Pivot Table for Report 9'!$C$5:$C$100=$B2) *
  ('Pivot Table for Report 9'!$D$5:$D$100=M$1), 0)), 0)</f>
        <v>0</v>
      </c>
      <c r="N2" cm="1">
        <f t="array" ref="N2">IFERROR(INDEX('Pivot Table for Report 9'!$F$5:$F$100, MATCH(1,
  ('Pivot Table for Report 9'!$C$5:$C$100=$B2) *
  ('Pivot Table for Report 9'!$D$5:$D$100=N$1), 0)), 0)</f>
        <v>0</v>
      </c>
      <c r="O2" cm="1">
        <f t="array" ref="O2">IFERROR(INDEX('Pivot Table for Report 9'!$F$5:$F$100, MATCH(1,
  ('Pivot Table for Report 9'!$C$5:$C$100=$B2) *
  ('Pivot Table for Report 9'!$D$5:$D$100=O$1), 0)), 0)</f>
        <v>0</v>
      </c>
      <c r="P2" cm="1">
        <f t="array" ref="P2">IFERROR(INDEX('Pivot Table for Report 9'!$F$5:$F$100, MATCH(1,
  ('Pivot Table for Report 9'!$C$5:$C$100=$B2) *
  ('Pivot Table for Report 9'!$D$5:$D$100=P$1), 0)), 0)</f>
        <v>0</v>
      </c>
      <c r="Q2" cm="1">
        <f t="array" ref="Q2">IFERROR(INDEX('Pivot Table for Report 9'!$F$5:$F$100, MATCH(1,
  ('Pivot Table for Report 9'!$C$5:$C$100=$B2) *
  ('Pivot Table for Report 9'!$D$5:$D$100=Q$1), 0)), 0)</f>
        <v>0</v>
      </c>
    </row>
    <row r="3" spans="2:17" x14ac:dyDescent="0.2">
      <c r="B3" t="s">
        <v>146</v>
      </c>
      <c r="C3" cm="1">
        <f t="array" ref="C3">IFERROR(INDEX('Pivot Table for Report 9'!$F$5:$F$100, MATCH(1,
  ('Pivot Table for Report 9'!$C$5:$C$100=$B3) *
  ('Pivot Table for Report 9'!$D$5:$D$100=C$1), 0)), 0)</f>
        <v>0</v>
      </c>
      <c r="D3" cm="1">
        <f t="array" ref="D3">IFERROR(INDEX('Pivot Table for Report 9'!$F$5:$F$100, MATCH(1,
  ('Pivot Table for Report 9'!$C$5:$C$100=$B3) *
  ('Pivot Table for Report 9'!$D$5:$D$100=D$1), 0)), 0)</f>
        <v>1</v>
      </c>
      <c r="E3" cm="1">
        <f t="array" ref="E3">IFERROR(INDEX('Pivot Table for Report 9'!$F$5:$F$100, MATCH(1,
  ('Pivot Table for Report 9'!$C$5:$C$100=$B3) *
  ('Pivot Table for Report 9'!$D$5:$D$100=E$1), 0)), 0)</f>
        <v>0</v>
      </c>
      <c r="F3" cm="1">
        <f t="array" ref="F3">IFERROR(INDEX('Pivot Table for Report 9'!$F$5:$F$100, MATCH(1,
  ('Pivot Table for Report 9'!$C$5:$C$100=$B3) *
  ('Pivot Table for Report 9'!$D$5:$D$100=F$1), 0)), 0)</f>
        <v>0</v>
      </c>
      <c r="G3" cm="1">
        <f t="array" ref="G3">IFERROR(INDEX('Pivot Table for Report 9'!$F$5:$F$100, MATCH(1,
  ('Pivot Table for Report 9'!$C$5:$C$100=$B3) *
  ('Pivot Table for Report 9'!$D$5:$D$100=G$1), 0)), 0)</f>
        <v>0</v>
      </c>
      <c r="H3" cm="1">
        <f t="array" ref="H3">IFERROR(INDEX('Pivot Table for Report 9'!$F$5:$F$100, MATCH(1,
  ('Pivot Table for Report 9'!$C$5:$C$100=$B3) *
  ('Pivot Table for Report 9'!$D$5:$D$100=H$1), 0)), 0)</f>
        <v>0</v>
      </c>
      <c r="I3" cm="1">
        <f t="array" ref="I3">IFERROR(INDEX('Pivot Table for Report 9'!$F$5:$F$100, MATCH(1,
  ('Pivot Table for Report 9'!$C$5:$C$100=$B3) *
  ('Pivot Table for Report 9'!$D$5:$D$100=I$1), 0)), 0)</f>
        <v>0</v>
      </c>
      <c r="J3" cm="1">
        <f t="array" ref="J3">IFERROR(INDEX('Pivot Table for Report 9'!$F$5:$F$100, MATCH(1,
  ('Pivot Table for Report 9'!$C$5:$C$100=$B3) *
  ('Pivot Table for Report 9'!$D$5:$D$100=J$1), 0)), 0)</f>
        <v>0</v>
      </c>
      <c r="K3" cm="1">
        <f t="array" ref="K3">IFERROR(INDEX('Pivot Table for Report 9'!$F$5:$F$100, MATCH(1,
  ('Pivot Table for Report 9'!$C$5:$C$100=$B3) *
  ('Pivot Table for Report 9'!$D$5:$D$100=K$1), 0)), 0)</f>
        <v>0</v>
      </c>
      <c r="L3" cm="1">
        <f t="array" ref="L3">IFERROR(INDEX('Pivot Table for Report 9'!$F$5:$F$100, MATCH(1,
  ('Pivot Table for Report 9'!$C$5:$C$100=$B3) *
  ('Pivot Table for Report 9'!$D$5:$D$100=L$1), 0)), 0)</f>
        <v>0</v>
      </c>
      <c r="M3" cm="1">
        <f t="array" ref="M3">IFERROR(INDEX('Pivot Table for Report 9'!$F$5:$F$100, MATCH(1,
  ('Pivot Table for Report 9'!$C$5:$C$100=$B3) *
  ('Pivot Table for Report 9'!$D$5:$D$100=M$1), 0)), 0)</f>
        <v>0</v>
      </c>
      <c r="N3" cm="1">
        <f t="array" ref="N3">IFERROR(INDEX('Pivot Table for Report 9'!$F$5:$F$100, MATCH(1,
  ('Pivot Table for Report 9'!$C$5:$C$100=$B3) *
  ('Pivot Table for Report 9'!$D$5:$D$100=N$1), 0)), 0)</f>
        <v>0</v>
      </c>
      <c r="O3" cm="1">
        <f t="array" ref="O3">IFERROR(INDEX('Pivot Table for Report 9'!$F$5:$F$100, MATCH(1,
  ('Pivot Table for Report 9'!$C$5:$C$100=$B3) *
  ('Pivot Table for Report 9'!$D$5:$D$100=O$1), 0)), 0)</f>
        <v>0</v>
      </c>
      <c r="P3" cm="1">
        <f t="array" ref="P3">IFERROR(INDEX('Pivot Table for Report 9'!$F$5:$F$100, MATCH(1,
  ('Pivot Table for Report 9'!$C$5:$C$100=$B3) *
  ('Pivot Table for Report 9'!$D$5:$D$100=P$1), 0)), 0)</f>
        <v>0</v>
      </c>
      <c r="Q3" cm="1">
        <f t="array" ref="Q3">IFERROR(INDEX('Pivot Table for Report 9'!$F$5:$F$100, MATCH(1,
  ('Pivot Table for Report 9'!$C$5:$C$100=$B3) *
  ('Pivot Table for Report 9'!$D$5:$D$100=Q$1), 0)), 0)</f>
        <v>0</v>
      </c>
    </row>
    <row r="4" spans="2:17" x14ac:dyDescent="0.2">
      <c r="B4" t="s">
        <v>106</v>
      </c>
      <c r="C4" cm="1">
        <f t="array" ref="C4">IFERROR(INDEX('Pivot Table for Report 9'!$F$5:$F$100, MATCH(1,
  ('Pivot Table for Report 9'!$C$5:$C$100=$B4) *
  ('Pivot Table for Report 9'!$D$5:$D$100=C$1), 0)), 0)</f>
        <v>0</v>
      </c>
      <c r="D4" cm="1">
        <f t="array" ref="D4">IFERROR(INDEX('Pivot Table for Report 9'!$F$5:$F$100, MATCH(1,
  ('Pivot Table for Report 9'!$C$5:$C$100=$B4) *
  ('Pivot Table for Report 9'!$D$5:$D$100=D$1), 0)), 0)</f>
        <v>0</v>
      </c>
      <c r="E4" cm="1">
        <f t="array" ref="E4">IFERROR(INDEX('Pivot Table for Report 9'!$F$5:$F$100, MATCH(1,
  ('Pivot Table for Report 9'!$C$5:$C$100=$B4) *
  ('Pivot Table for Report 9'!$D$5:$D$100=E$1), 0)), 0)</f>
        <v>1</v>
      </c>
      <c r="F4" cm="1">
        <f t="array" ref="F4">IFERROR(INDEX('Pivot Table for Report 9'!$F$5:$F$100, MATCH(1,
  ('Pivot Table for Report 9'!$C$5:$C$100=$B4) *
  ('Pivot Table for Report 9'!$D$5:$D$100=F$1), 0)), 0)</f>
        <v>0</v>
      </c>
      <c r="G4" cm="1">
        <f t="array" ref="G4">IFERROR(INDEX('Pivot Table for Report 9'!$F$5:$F$100, MATCH(1,
  ('Pivot Table for Report 9'!$C$5:$C$100=$B4) *
  ('Pivot Table for Report 9'!$D$5:$D$100=G$1), 0)), 0)</f>
        <v>0</v>
      </c>
      <c r="H4" cm="1">
        <f t="array" ref="H4">IFERROR(INDEX('Pivot Table for Report 9'!$F$5:$F$100, MATCH(1,
  ('Pivot Table for Report 9'!$C$5:$C$100=$B4) *
  ('Pivot Table for Report 9'!$D$5:$D$100=H$1), 0)), 0)</f>
        <v>0</v>
      </c>
      <c r="I4" cm="1">
        <f t="array" ref="I4">IFERROR(INDEX('Pivot Table for Report 9'!$F$5:$F$100, MATCH(1,
  ('Pivot Table for Report 9'!$C$5:$C$100=$B4) *
  ('Pivot Table for Report 9'!$D$5:$D$100=I$1), 0)), 0)</f>
        <v>1</v>
      </c>
      <c r="J4" cm="1">
        <f t="array" ref="J4">IFERROR(INDEX('Pivot Table for Report 9'!$F$5:$F$100, MATCH(1,
  ('Pivot Table for Report 9'!$C$5:$C$100=$B4) *
  ('Pivot Table for Report 9'!$D$5:$D$100=J$1), 0)), 0)</f>
        <v>1</v>
      </c>
      <c r="K4" cm="1">
        <f t="array" ref="K4">IFERROR(INDEX('Pivot Table for Report 9'!$F$5:$F$100, MATCH(1,
  ('Pivot Table for Report 9'!$C$5:$C$100=$B4) *
  ('Pivot Table for Report 9'!$D$5:$D$100=K$1), 0)), 0)</f>
        <v>1</v>
      </c>
      <c r="L4" cm="1">
        <f t="array" ref="L4">IFERROR(INDEX('Pivot Table for Report 9'!$F$5:$F$100, MATCH(1,
  ('Pivot Table for Report 9'!$C$5:$C$100=$B4) *
  ('Pivot Table for Report 9'!$D$5:$D$100=L$1), 0)), 0)</f>
        <v>0</v>
      </c>
      <c r="M4" cm="1">
        <f t="array" ref="M4">IFERROR(INDEX('Pivot Table for Report 9'!$F$5:$F$100, MATCH(1,
  ('Pivot Table for Report 9'!$C$5:$C$100=$B4) *
  ('Pivot Table for Report 9'!$D$5:$D$100=M$1), 0)), 0)</f>
        <v>0</v>
      </c>
      <c r="N4" cm="1">
        <f t="array" ref="N4">IFERROR(INDEX('Pivot Table for Report 9'!$F$5:$F$100, MATCH(1,
  ('Pivot Table for Report 9'!$C$5:$C$100=$B4) *
  ('Pivot Table for Report 9'!$D$5:$D$100=N$1), 0)), 0)</f>
        <v>0</v>
      </c>
      <c r="O4" cm="1">
        <f t="array" ref="O4">IFERROR(INDEX('Pivot Table for Report 9'!$F$5:$F$100, MATCH(1,
  ('Pivot Table for Report 9'!$C$5:$C$100=$B4) *
  ('Pivot Table for Report 9'!$D$5:$D$100=O$1), 0)), 0)</f>
        <v>0</v>
      </c>
      <c r="P4" cm="1">
        <f t="array" ref="P4">IFERROR(INDEX('Pivot Table for Report 9'!$F$5:$F$100, MATCH(1,
  ('Pivot Table for Report 9'!$C$5:$C$100=$B4) *
  ('Pivot Table for Report 9'!$D$5:$D$100=P$1), 0)), 0)</f>
        <v>0</v>
      </c>
      <c r="Q4" cm="1">
        <f t="array" ref="Q4">IFERROR(INDEX('Pivot Table for Report 9'!$F$5:$F$100, MATCH(1,
  ('Pivot Table for Report 9'!$C$5:$C$100=$B4) *
  ('Pivot Table for Report 9'!$D$5:$D$100=Q$1), 0)), 0)</f>
        <v>0</v>
      </c>
    </row>
    <row r="5" spans="2:17" x14ac:dyDescent="0.2">
      <c r="B5" t="s">
        <v>171</v>
      </c>
      <c r="C5" cm="1">
        <f t="array" ref="C5">IFERROR(INDEX('Pivot Table for Report 9'!$F$5:$F$100, MATCH(1,
  ('Pivot Table for Report 9'!$C$5:$C$100=$B5) *
  ('Pivot Table for Report 9'!$D$5:$D$100=C$1), 0)), 0)</f>
        <v>0</v>
      </c>
      <c r="D5" cm="1">
        <f t="array" ref="D5">IFERROR(INDEX('Pivot Table for Report 9'!$F$5:$F$100, MATCH(1,
  ('Pivot Table for Report 9'!$C$5:$C$100=$B5) *
  ('Pivot Table for Report 9'!$D$5:$D$100=D$1), 0)), 0)</f>
        <v>0</v>
      </c>
      <c r="E5" cm="1">
        <f t="array" ref="E5">IFERROR(INDEX('Pivot Table for Report 9'!$F$5:$F$100, MATCH(1,
  ('Pivot Table for Report 9'!$C$5:$C$100=$B5) *
  ('Pivot Table for Report 9'!$D$5:$D$100=E$1), 0)), 0)</f>
        <v>0</v>
      </c>
      <c r="F5" cm="1">
        <f t="array" ref="F5">IFERROR(INDEX('Pivot Table for Report 9'!$F$5:$F$100, MATCH(1,
  ('Pivot Table for Report 9'!$C$5:$C$100=$B5) *
  ('Pivot Table for Report 9'!$D$5:$D$100=F$1), 0)), 0)</f>
        <v>0</v>
      </c>
      <c r="G5" cm="1">
        <f t="array" ref="G5">IFERROR(INDEX('Pivot Table for Report 9'!$F$5:$F$100, MATCH(1,
  ('Pivot Table for Report 9'!$C$5:$C$100=$B5) *
  ('Pivot Table for Report 9'!$D$5:$D$100=G$1), 0)), 0)</f>
        <v>0</v>
      </c>
      <c r="H5" cm="1">
        <f t="array" ref="H5">IFERROR(INDEX('Pivot Table for Report 9'!$F$5:$F$100, MATCH(1,
  ('Pivot Table for Report 9'!$C$5:$C$100=$B5) *
  ('Pivot Table for Report 9'!$D$5:$D$100=H$1), 0)), 0)</f>
        <v>0</v>
      </c>
      <c r="I5" cm="1">
        <f t="array" ref="I5">IFERROR(INDEX('Pivot Table for Report 9'!$F$5:$F$100, MATCH(1,
  ('Pivot Table for Report 9'!$C$5:$C$100=$B5) *
  ('Pivot Table for Report 9'!$D$5:$D$100=I$1), 0)), 0)</f>
        <v>0</v>
      </c>
      <c r="J5" cm="1">
        <f t="array" ref="J5">IFERROR(INDEX('Pivot Table for Report 9'!$F$5:$F$100, MATCH(1,
  ('Pivot Table for Report 9'!$C$5:$C$100=$B5) *
  ('Pivot Table for Report 9'!$D$5:$D$100=J$1), 0)), 0)</f>
        <v>0</v>
      </c>
      <c r="K5" cm="1">
        <f t="array" ref="K5">IFERROR(INDEX('Pivot Table for Report 9'!$F$5:$F$100, MATCH(1,
  ('Pivot Table for Report 9'!$C$5:$C$100=$B5) *
  ('Pivot Table for Report 9'!$D$5:$D$100=K$1), 0)), 0)</f>
        <v>0</v>
      </c>
      <c r="L5" cm="1">
        <f t="array" ref="L5">IFERROR(INDEX('Pivot Table for Report 9'!$F$5:$F$100, MATCH(1,
  ('Pivot Table for Report 9'!$C$5:$C$100=$B5) *
  ('Pivot Table for Report 9'!$D$5:$D$100=L$1), 0)), 0)</f>
        <v>0</v>
      </c>
      <c r="M5" cm="1">
        <f t="array" ref="M5">IFERROR(INDEX('Pivot Table for Report 9'!$F$5:$F$100, MATCH(1,
  ('Pivot Table for Report 9'!$C$5:$C$100=$B5) *
  ('Pivot Table for Report 9'!$D$5:$D$100=M$1), 0)), 0)</f>
        <v>0</v>
      </c>
      <c r="N5" cm="1">
        <f t="array" ref="N5">IFERROR(INDEX('Pivot Table for Report 9'!$F$5:$F$100, MATCH(1,
  ('Pivot Table for Report 9'!$C$5:$C$100=$B5) *
  ('Pivot Table for Report 9'!$D$5:$D$100=N$1), 0)), 0)</f>
        <v>0</v>
      </c>
      <c r="O5" cm="1">
        <f t="array" ref="O5">IFERROR(INDEX('Pivot Table for Report 9'!$F$5:$F$100, MATCH(1,
  ('Pivot Table for Report 9'!$C$5:$C$100=$B5) *
  ('Pivot Table for Report 9'!$D$5:$D$100=O$1), 0)), 0)</f>
        <v>0</v>
      </c>
      <c r="P5" cm="1">
        <f t="array" ref="P5">IFERROR(INDEX('Pivot Table for Report 9'!$F$5:$F$100, MATCH(1,
  ('Pivot Table for Report 9'!$C$5:$C$100=$B5) *
  ('Pivot Table for Report 9'!$D$5:$D$100=P$1), 0)), 0)</f>
        <v>0</v>
      </c>
      <c r="Q5" cm="1">
        <f t="array" ref="Q5">IFERROR(INDEX('Pivot Table for Report 9'!$F$5:$F$100, MATCH(1,
  ('Pivot Table for Report 9'!$C$5:$C$100=$B5) *
  ('Pivot Table for Report 9'!$D$5:$D$100=Q$1), 0)), 0)</f>
        <v>0</v>
      </c>
    </row>
    <row r="6" spans="2:17" x14ac:dyDescent="0.2">
      <c r="B6" t="s">
        <v>132</v>
      </c>
      <c r="C6" cm="1">
        <f t="array" ref="C6">IFERROR(INDEX('Pivot Table for Report 9'!$F$5:$F$100, MATCH(1,
  ('Pivot Table for Report 9'!$C$5:$C$100=$B6) *
  ('Pivot Table for Report 9'!$D$5:$D$100=C$1), 0)), 0)</f>
        <v>0</v>
      </c>
      <c r="D6" cm="1">
        <f t="array" ref="D6">IFERROR(INDEX('Pivot Table for Report 9'!$F$5:$F$100, MATCH(1,
  ('Pivot Table for Report 9'!$C$5:$C$100=$B6) *
  ('Pivot Table for Report 9'!$D$5:$D$100=D$1), 0)), 0)</f>
        <v>0</v>
      </c>
      <c r="E6" cm="1">
        <f t="array" ref="E6">IFERROR(INDEX('Pivot Table for Report 9'!$F$5:$F$100, MATCH(1,
  ('Pivot Table for Report 9'!$C$5:$C$100=$B6) *
  ('Pivot Table for Report 9'!$D$5:$D$100=E$1), 0)), 0)</f>
        <v>0</v>
      </c>
      <c r="F6" cm="1">
        <f t="array" ref="F6">IFERROR(INDEX('Pivot Table for Report 9'!$F$5:$F$100, MATCH(1,
  ('Pivot Table for Report 9'!$C$5:$C$100=$B6) *
  ('Pivot Table for Report 9'!$D$5:$D$100=F$1), 0)), 0)</f>
        <v>0</v>
      </c>
      <c r="G6" cm="1">
        <f t="array" ref="G6">IFERROR(INDEX('Pivot Table for Report 9'!$F$5:$F$100, MATCH(1,
  ('Pivot Table for Report 9'!$C$5:$C$100=$B6) *
  ('Pivot Table for Report 9'!$D$5:$D$100=G$1), 0)), 0)</f>
        <v>0</v>
      </c>
      <c r="H6" cm="1">
        <f t="array" ref="H6">IFERROR(INDEX('Pivot Table for Report 9'!$F$5:$F$100, MATCH(1,
  ('Pivot Table for Report 9'!$C$5:$C$100=$B6) *
  ('Pivot Table for Report 9'!$D$5:$D$100=H$1), 0)), 0)</f>
        <v>0</v>
      </c>
      <c r="I6" cm="1">
        <f t="array" ref="I6">IFERROR(INDEX('Pivot Table for Report 9'!$F$5:$F$100, MATCH(1,
  ('Pivot Table for Report 9'!$C$5:$C$100=$B6) *
  ('Pivot Table for Report 9'!$D$5:$D$100=I$1), 0)), 0)</f>
        <v>0</v>
      </c>
      <c r="J6" cm="1">
        <f t="array" ref="J6">IFERROR(INDEX('Pivot Table for Report 9'!$F$5:$F$100, MATCH(1,
  ('Pivot Table for Report 9'!$C$5:$C$100=$B6) *
  ('Pivot Table for Report 9'!$D$5:$D$100=J$1), 0)), 0)</f>
        <v>0</v>
      </c>
      <c r="K6" cm="1">
        <f t="array" ref="K6">IFERROR(INDEX('Pivot Table for Report 9'!$F$5:$F$100, MATCH(1,
  ('Pivot Table for Report 9'!$C$5:$C$100=$B6) *
  ('Pivot Table for Report 9'!$D$5:$D$100=K$1), 0)), 0)</f>
        <v>0</v>
      </c>
      <c r="L6" cm="1">
        <f t="array" ref="L6">IFERROR(INDEX('Pivot Table for Report 9'!$F$5:$F$100, MATCH(1,
  ('Pivot Table for Report 9'!$C$5:$C$100=$B6) *
  ('Pivot Table for Report 9'!$D$5:$D$100=L$1), 0)), 0)</f>
        <v>0</v>
      </c>
      <c r="M6" cm="1">
        <f t="array" ref="M6">IFERROR(INDEX('Pivot Table for Report 9'!$F$5:$F$100, MATCH(1,
  ('Pivot Table for Report 9'!$C$5:$C$100=$B6) *
  ('Pivot Table for Report 9'!$D$5:$D$100=M$1), 0)), 0)</f>
        <v>0</v>
      </c>
      <c r="N6" cm="1">
        <f t="array" ref="N6">IFERROR(INDEX('Pivot Table for Report 9'!$F$5:$F$100, MATCH(1,
  ('Pivot Table for Report 9'!$C$5:$C$100=$B6) *
  ('Pivot Table for Report 9'!$D$5:$D$100=N$1), 0)), 0)</f>
        <v>0</v>
      </c>
      <c r="O6" cm="1">
        <f t="array" ref="O6">IFERROR(INDEX('Pivot Table for Report 9'!$F$5:$F$100, MATCH(1,
  ('Pivot Table for Report 9'!$C$5:$C$100=$B6) *
  ('Pivot Table for Report 9'!$D$5:$D$100=O$1), 0)), 0)</f>
        <v>0</v>
      </c>
      <c r="P6" cm="1">
        <f t="array" ref="P6">IFERROR(INDEX('Pivot Table for Report 9'!$F$5:$F$100, MATCH(1,
  ('Pivot Table for Report 9'!$C$5:$C$100=$B6) *
  ('Pivot Table for Report 9'!$D$5:$D$100=P$1), 0)), 0)</f>
        <v>0</v>
      </c>
      <c r="Q6" cm="1">
        <f t="array" ref="Q6">IFERROR(INDEX('Pivot Table for Report 9'!$F$5:$F$100, MATCH(1,
  ('Pivot Table for Report 9'!$C$5:$C$100=$B6) *
  ('Pivot Table for Report 9'!$D$5:$D$100=Q$1), 0)), 0)</f>
        <v>0</v>
      </c>
    </row>
    <row r="7" spans="2:17" x14ac:dyDescent="0.2">
      <c r="B7" t="s">
        <v>112</v>
      </c>
      <c r="C7" cm="1">
        <f t="array" ref="C7">IFERROR(INDEX('Pivot Table for Report 9'!$F$5:$F$100, MATCH(1,
  ('Pivot Table for Report 9'!$C$5:$C$100=$B7) *
  ('Pivot Table for Report 9'!$D$5:$D$100=C$1), 0)), 0)</f>
        <v>0</v>
      </c>
      <c r="D7" cm="1">
        <f t="array" ref="D7">IFERROR(INDEX('Pivot Table for Report 9'!$F$5:$F$100, MATCH(1,
  ('Pivot Table for Report 9'!$C$5:$C$100=$B7) *
  ('Pivot Table for Report 9'!$D$5:$D$100=D$1), 0)), 0)</f>
        <v>0</v>
      </c>
      <c r="E7" cm="1">
        <f t="array" ref="E7">IFERROR(INDEX('Pivot Table for Report 9'!$F$5:$F$100, MATCH(1,
  ('Pivot Table for Report 9'!$C$5:$C$100=$B7) *
  ('Pivot Table for Report 9'!$D$5:$D$100=E$1), 0)), 0)</f>
        <v>0</v>
      </c>
      <c r="F7" cm="1">
        <f t="array" ref="F7">IFERROR(INDEX('Pivot Table for Report 9'!$F$5:$F$100, MATCH(1,
  ('Pivot Table for Report 9'!$C$5:$C$100=$B7) *
  ('Pivot Table for Report 9'!$D$5:$D$100=F$1), 0)), 0)</f>
        <v>1</v>
      </c>
      <c r="G7" cm="1">
        <f t="array" ref="G7">IFERROR(INDEX('Pivot Table for Report 9'!$F$5:$F$100, MATCH(1,
  ('Pivot Table for Report 9'!$C$5:$C$100=$B7) *
  ('Pivot Table for Report 9'!$D$5:$D$100=G$1), 0)), 0)</f>
        <v>0</v>
      </c>
      <c r="H7" cm="1">
        <f t="array" ref="H7">IFERROR(INDEX('Pivot Table for Report 9'!$F$5:$F$100, MATCH(1,
  ('Pivot Table for Report 9'!$C$5:$C$100=$B7) *
  ('Pivot Table for Report 9'!$D$5:$D$100=H$1), 0)), 0)</f>
        <v>1</v>
      </c>
      <c r="I7" cm="1">
        <f t="array" ref="I7">IFERROR(INDEX('Pivot Table for Report 9'!$F$5:$F$100, MATCH(1,
  ('Pivot Table for Report 9'!$C$5:$C$100=$B7) *
  ('Pivot Table for Report 9'!$D$5:$D$100=I$1), 0)), 0)</f>
        <v>0</v>
      </c>
      <c r="J7" cm="1">
        <f t="array" ref="J7">IFERROR(INDEX('Pivot Table for Report 9'!$F$5:$F$100, MATCH(1,
  ('Pivot Table for Report 9'!$C$5:$C$100=$B7) *
  ('Pivot Table for Report 9'!$D$5:$D$100=J$1), 0)), 0)</f>
        <v>0</v>
      </c>
      <c r="K7" cm="1">
        <f t="array" ref="K7">IFERROR(INDEX('Pivot Table for Report 9'!$F$5:$F$100, MATCH(1,
  ('Pivot Table for Report 9'!$C$5:$C$100=$B7) *
  ('Pivot Table for Report 9'!$D$5:$D$100=K$1), 0)), 0)</f>
        <v>0</v>
      </c>
      <c r="L7" cm="1">
        <f t="array" ref="L7">IFERROR(INDEX('Pivot Table for Report 9'!$F$5:$F$100, MATCH(1,
  ('Pivot Table for Report 9'!$C$5:$C$100=$B7) *
  ('Pivot Table for Report 9'!$D$5:$D$100=L$1), 0)), 0)</f>
        <v>0</v>
      </c>
      <c r="M7" cm="1">
        <f t="array" ref="M7">IFERROR(INDEX('Pivot Table for Report 9'!$F$5:$F$100, MATCH(1,
  ('Pivot Table for Report 9'!$C$5:$C$100=$B7) *
  ('Pivot Table for Report 9'!$D$5:$D$100=M$1), 0)), 0)</f>
        <v>0</v>
      </c>
      <c r="N7" cm="1">
        <f t="array" ref="N7">IFERROR(INDEX('Pivot Table for Report 9'!$F$5:$F$100, MATCH(1,
  ('Pivot Table for Report 9'!$C$5:$C$100=$B7) *
  ('Pivot Table for Report 9'!$D$5:$D$100=N$1), 0)), 0)</f>
        <v>0</v>
      </c>
      <c r="O7" cm="1">
        <f t="array" ref="O7">IFERROR(INDEX('Pivot Table for Report 9'!$F$5:$F$100, MATCH(1,
  ('Pivot Table for Report 9'!$C$5:$C$100=$B7) *
  ('Pivot Table for Report 9'!$D$5:$D$100=O$1), 0)), 0)</f>
        <v>0</v>
      </c>
      <c r="P7" cm="1">
        <f t="array" ref="P7">IFERROR(INDEX('Pivot Table for Report 9'!$F$5:$F$100, MATCH(1,
  ('Pivot Table for Report 9'!$C$5:$C$100=$B7) *
  ('Pivot Table for Report 9'!$D$5:$D$100=P$1), 0)), 0)</f>
        <v>0</v>
      </c>
      <c r="Q7" cm="1">
        <f t="array" ref="Q7">IFERROR(INDEX('Pivot Table for Report 9'!$F$5:$F$100, MATCH(1,
  ('Pivot Table for Report 9'!$C$5:$C$100=$B7) *
  ('Pivot Table for Report 9'!$D$5:$D$100=Q$1), 0)), 0)</f>
        <v>0</v>
      </c>
    </row>
    <row r="8" spans="2:17" x14ac:dyDescent="0.2">
      <c r="B8" t="s">
        <v>75</v>
      </c>
      <c r="C8" cm="1">
        <f t="array" ref="C8">IFERROR(INDEX('Pivot Table for Report 9'!$F$5:$F$100, MATCH(1,
  ('Pivot Table for Report 9'!$C$5:$C$100=$B8) *
  ('Pivot Table for Report 9'!$D$5:$D$100=C$1), 0)), 0)</f>
        <v>0</v>
      </c>
      <c r="D8" cm="1">
        <f t="array" ref="D8">IFERROR(INDEX('Pivot Table for Report 9'!$F$5:$F$100, MATCH(1,
  ('Pivot Table for Report 9'!$C$5:$C$100=$B8) *
  ('Pivot Table for Report 9'!$D$5:$D$100=D$1), 0)), 0)</f>
        <v>0</v>
      </c>
      <c r="E8" cm="1">
        <f t="array" ref="E8">IFERROR(INDEX('Pivot Table for Report 9'!$F$5:$F$100, MATCH(1,
  ('Pivot Table for Report 9'!$C$5:$C$100=$B8) *
  ('Pivot Table for Report 9'!$D$5:$D$100=E$1), 0)), 0)</f>
        <v>0</v>
      </c>
      <c r="F8" cm="1">
        <f t="array" ref="F8">IFERROR(INDEX('Pivot Table for Report 9'!$F$5:$F$100, MATCH(1,
  ('Pivot Table for Report 9'!$C$5:$C$100=$B8) *
  ('Pivot Table for Report 9'!$D$5:$D$100=F$1), 0)), 0)</f>
        <v>0</v>
      </c>
      <c r="G8" cm="1">
        <f t="array" ref="G8">IFERROR(INDEX('Pivot Table for Report 9'!$F$5:$F$100, MATCH(1,
  ('Pivot Table for Report 9'!$C$5:$C$100=$B8) *
  ('Pivot Table for Report 9'!$D$5:$D$100=G$1), 0)), 0)</f>
        <v>0</v>
      </c>
      <c r="H8" cm="1">
        <f t="array" ref="H8">IFERROR(INDEX('Pivot Table for Report 9'!$F$5:$F$100, MATCH(1,
  ('Pivot Table for Report 9'!$C$5:$C$100=$B8) *
  ('Pivot Table for Report 9'!$D$5:$D$100=H$1), 0)), 0)</f>
        <v>1</v>
      </c>
      <c r="I8" cm="1">
        <f t="array" ref="I8">IFERROR(INDEX('Pivot Table for Report 9'!$F$5:$F$100, MATCH(1,
  ('Pivot Table for Report 9'!$C$5:$C$100=$B8) *
  ('Pivot Table for Report 9'!$D$5:$D$100=I$1), 0)), 0)</f>
        <v>0</v>
      </c>
      <c r="J8" cm="1">
        <f t="array" ref="J8">IFERROR(INDEX('Pivot Table for Report 9'!$F$5:$F$100, MATCH(1,
  ('Pivot Table for Report 9'!$C$5:$C$100=$B8) *
  ('Pivot Table for Report 9'!$D$5:$D$100=J$1), 0)), 0)</f>
        <v>0</v>
      </c>
      <c r="K8" cm="1">
        <f t="array" ref="K8">IFERROR(INDEX('Pivot Table for Report 9'!$F$5:$F$100, MATCH(1,
  ('Pivot Table for Report 9'!$C$5:$C$100=$B8) *
  ('Pivot Table for Report 9'!$D$5:$D$100=K$1), 0)), 0)</f>
        <v>0</v>
      </c>
      <c r="L8" cm="1">
        <f t="array" ref="L8">IFERROR(INDEX('Pivot Table for Report 9'!$F$5:$F$100, MATCH(1,
  ('Pivot Table for Report 9'!$C$5:$C$100=$B8) *
  ('Pivot Table for Report 9'!$D$5:$D$100=L$1), 0)), 0)</f>
        <v>0</v>
      </c>
      <c r="M8" cm="1">
        <f t="array" ref="M8">IFERROR(INDEX('Pivot Table for Report 9'!$F$5:$F$100, MATCH(1,
  ('Pivot Table for Report 9'!$C$5:$C$100=$B8) *
  ('Pivot Table for Report 9'!$D$5:$D$100=M$1), 0)), 0)</f>
        <v>0</v>
      </c>
      <c r="N8" cm="1">
        <f t="array" ref="N8">IFERROR(INDEX('Pivot Table for Report 9'!$F$5:$F$100, MATCH(1,
  ('Pivot Table for Report 9'!$C$5:$C$100=$B8) *
  ('Pivot Table for Report 9'!$D$5:$D$100=N$1), 0)), 0)</f>
        <v>0</v>
      </c>
      <c r="O8" cm="1">
        <f t="array" ref="O8">IFERROR(INDEX('Pivot Table for Report 9'!$F$5:$F$100, MATCH(1,
  ('Pivot Table for Report 9'!$C$5:$C$100=$B8) *
  ('Pivot Table for Report 9'!$D$5:$D$100=O$1), 0)), 0)</f>
        <v>0</v>
      </c>
      <c r="P8" cm="1">
        <f t="array" ref="P8">IFERROR(INDEX('Pivot Table for Report 9'!$F$5:$F$100, MATCH(1,
  ('Pivot Table for Report 9'!$C$5:$C$100=$B8) *
  ('Pivot Table for Report 9'!$D$5:$D$100=P$1), 0)), 0)</f>
        <v>0</v>
      </c>
      <c r="Q8" cm="1">
        <f t="array" ref="Q8">IFERROR(INDEX('Pivot Table for Report 9'!$F$5:$F$100, MATCH(1,
  ('Pivot Table for Report 9'!$C$5:$C$100=$B8) *
  ('Pivot Table for Report 9'!$D$5:$D$100=Q$1), 0)), 0)</f>
        <v>0</v>
      </c>
    </row>
    <row r="9" spans="2:17" x14ac:dyDescent="0.2">
      <c r="B9" t="s">
        <v>54</v>
      </c>
      <c r="C9" cm="1">
        <f t="array" ref="C9">IFERROR(INDEX('Pivot Table for Report 9'!$F$5:$F$100, MATCH(1,
  ('Pivot Table for Report 9'!$C$5:$C$100=$B9) *
  ('Pivot Table for Report 9'!$D$5:$D$100=C$1), 0)), 0)</f>
        <v>0</v>
      </c>
      <c r="D9" cm="1">
        <f t="array" ref="D9">IFERROR(INDEX('Pivot Table for Report 9'!$F$5:$F$100, MATCH(1,
  ('Pivot Table for Report 9'!$C$5:$C$100=$B9) *
  ('Pivot Table for Report 9'!$D$5:$D$100=D$1), 0)), 0)</f>
        <v>0</v>
      </c>
      <c r="E9" cm="1">
        <f t="array" ref="E9">IFERROR(INDEX('Pivot Table for Report 9'!$F$5:$F$100, MATCH(1,
  ('Pivot Table for Report 9'!$C$5:$C$100=$B9) *
  ('Pivot Table for Report 9'!$D$5:$D$100=E$1), 0)), 0)</f>
        <v>0</v>
      </c>
      <c r="F9" cm="1">
        <f t="array" ref="F9">IFERROR(INDEX('Pivot Table for Report 9'!$F$5:$F$100, MATCH(1,
  ('Pivot Table for Report 9'!$C$5:$C$100=$B9) *
  ('Pivot Table for Report 9'!$D$5:$D$100=F$1), 0)), 0)</f>
        <v>0</v>
      </c>
      <c r="G9" cm="1">
        <f t="array" ref="G9">IFERROR(INDEX('Pivot Table for Report 9'!$F$5:$F$100, MATCH(1,
  ('Pivot Table for Report 9'!$C$5:$C$100=$B9) *
  ('Pivot Table for Report 9'!$D$5:$D$100=G$1), 0)), 0)</f>
        <v>0</v>
      </c>
      <c r="H9" cm="1">
        <f t="array" ref="H9">IFERROR(INDEX('Pivot Table for Report 9'!$F$5:$F$100, MATCH(1,
  ('Pivot Table for Report 9'!$C$5:$C$100=$B9) *
  ('Pivot Table for Report 9'!$D$5:$D$100=H$1), 0)), 0)</f>
        <v>1</v>
      </c>
      <c r="I9" cm="1">
        <f t="array" ref="I9">IFERROR(INDEX('Pivot Table for Report 9'!$F$5:$F$100, MATCH(1,
  ('Pivot Table for Report 9'!$C$5:$C$100=$B9) *
  ('Pivot Table for Report 9'!$D$5:$D$100=I$1), 0)), 0)</f>
        <v>0</v>
      </c>
      <c r="J9" cm="1">
        <f t="array" ref="J9">IFERROR(INDEX('Pivot Table for Report 9'!$F$5:$F$100, MATCH(1,
  ('Pivot Table for Report 9'!$C$5:$C$100=$B9) *
  ('Pivot Table for Report 9'!$D$5:$D$100=J$1), 0)), 0)</f>
        <v>1</v>
      </c>
      <c r="K9" cm="1">
        <f t="array" ref="K9">IFERROR(INDEX('Pivot Table for Report 9'!$F$5:$F$100, MATCH(1,
  ('Pivot Table for Report 9'!$C$5:$C$100=$B9) *
  ('Pivot Table for Report 9'!$D$5:$D$100=K$1), 0)), 0)</f>
        <v>0</v>
      </c>
      <c r="L9" cm="1">
        <f t="array" ref="L9">IFERROR(INDEX('Pivot Table for Report 9'!$F$5:$F$100, MATCH(1,
  ('Pivot Table for Report 9'!$C$5:$C$100=$B9) *
  ('Pivot Table for Report 9'!$D$5:$D$100=L$1), 0)), 0)</f>
        <v>0</v>
      </c>
      <c r="M9" cm="1">
        <f t="array" ref="M9">IFERROR(INDEX('Pivot Table for Report 9'!$F$5:$F$100, MATCH(1,
  ('Pivot Table for Report 9'!$C$5:$C$100=$B9) *
  ('Pivot Table for Report 9'!$D$5:$D$100=M$1), 0)), 0)</f>
        <v>0</v>
      </c>
      <c r="N9" cm="1">
        <f t="array" ref="N9">IFERROR(INDEX('Pivot Table for Report 9'!$F$5:$F$100, MATCH(1,
  ('Pivot Table for Report 9'!$C$5:$C$100=$B9) *
  ('Pivot Table for Report 9'!$D$5:$D$100=N$1), 0)), 0)</f>
        <v>0</v>
      </c>
      <c r="O9" cm="1">
        <f t="array" ref="O9">IFERROR(INDEX('Pivot Table for Report 9'!$F$5:$F$100, MATCH(1,
  ('Pivot Table for Report 9'!$C$5:$C$100=$B9) *
  ('Pivot Table for Report 9'!$D$5:$D$100=O$1), 0)), 0)</f>
        <v>0</v>
      </c>
      <c r="P9" cm="1">
        <f t="array" ref="P9">IFERROR(INDEX('Pivot Table for Report 9'!$F$5:$F$100, MATCH(1,
  ('Pivot Table for Report 9'!$C$5:$C$100=$B9) *
  ('Pivot Table for Report 9'!$D$5:$D$100=P$1), 0)), 0)</f>
        <v>0</v>
      </c>
      <c r="Q9" cm="1">
        <f t="array" ref="Q9">IFERROR(INDEX('Pivot Table for Report 9'!$F$5:$F$100, MATCH(1,
  ('Pivot Table for Report 9'!$C$5:$C$100=$B9) *
  ('Pivot Table for Report 9'!$D$5:$D$100=Q$1), 0)), 0)</f>
        <v>0</v>
      </c>
    </row>
    <row r="10" spans="2:17" x14ac:dyDescent="0.2">
      <c r="B10" t="s">
        <v>108</v>
      </c>
      <c r="C10" cm="1">
        <f t="array" ref="C10">IFERROR(INDEX('Pivot Table for Report 9'!$F$5:$F$100, MATCH(1,
  ('Pivot Table for Report 9'!$C$5:$C$100=$B10) *
  ('Pivot Table for Report 9'!$D$5:$D$100=C$1), 0)), 0)</f>
        <v>0</v>
      </c>
      <c r="D10" cm="1">
        <f t="array" ref="D10">IFERROR(INDEX('Pivot Table for Report 9'!$F$5:$F$100, MATCH(1,
  ('Pivot Table for Report 9'!$C$5:$C$100=$B10) *
  ('Pivot Table for Report 9'!$D$5:$D$100=D$1), 0)), 0)</f>
        <v>0</v>
      </c>
      <c r="E10" cm="1">
        <f t="array" ref="E10">IFERROR(INDEX('Pivot Table for Report 9'!$F$5:$F$100, MATCH(1,
  ('Pivot Table for Report 9'!$C$5:$C$100=$B10) *
  ('Pivot Table for Report 9'!$D$5:$D$100=E$1), 0)), 0)</f>
        <v>2</v>
      </c>
      <c r="F10" cm="1">
        <f t="array" ref="F10">IFERROR(INDEX('Pivot Table for Report 9'!$F$5:$F$100, MATCH(1,
  ('Pivot Table for Report 9'!$C$5:$C$100=$B10) *
  ('Pivot Table for Report 9'!$D$5:$D$100=F$1), 0)), 0)</f>
        <v>1</v>
      </c>
      <c r="G10" cm="1">
        <f t="array" ref="G10">IFERROR(INDEX('Pivot Table for Report 9'!$F$5:$F$100, MATCH(1,
  ('Pivot Table for Report 9'!$C$5:$C$100=$B10) *
  ('Pivot Table for Report 9'!$D$5:$D$100=G$1), 0)), 0)</f>
        <v>0</v>
      </c>
      <c r="H10" cm="1">
        <f t="array" ref="H10">IFERROR(INDEX('Pivot Table for Report 9'!$F$5:$F$100, MATCH(1,
  ('Pivot Table for Report 9'!$C$5:$C$100=$B10) *
  ('Pivot Table for Report 9'!$D$5:$D$100=H$1), 0)), 0)</f>
        <v>0</v>
      </c>
      <c r="I10" cm="1">
        <f t="array" ref="I10">IFERROR(INDEX('Pivot Table for Report 9'!$F$5:$F$100, MATCH(1,
  ('Pivot Table for Report 9'!$C$5:$C$100=$B10) *
  ('Pivot Table for Report 9'!$D$5:$D$100=I$1), 0)), 0)</f>
        <v>0</v>
      </c>
      <c r="J10" cm="1">
        <f t="array" ref="J10">IFERROR(INDEX('Pivot Table for Report 9'!$F$5:$F$100, MATCH(1,
  ('Pivot Table for Report 9'!$C$5:$C$100=$B10) *
  ('Pivot Table for Report 9'!$D$5:$D$100=J$1), 0)), 0)</f>
        <v>0</v>
      </c>
      <c r="K10" cm="1">
        <f t="array" ref="K10">IFERROR(INDEX('Pivot Table for Report 9'!$F$5:$F$100, MATCH(1,
  ('Pivot Table for Report 9'!$C$5:$C$100=$B10) *
  ('Pivot Table for Report 9'!$D$5:$D$100=K$1), 0)), 0)</f>
        <v>0</v>
      </c>
      <c r="L10" cm="1">
        <f t="array" ref="L10">IFERROR(INDEX('Pivot Table for Report 9'!$F$5:$F$100, MATCH(1,
  ('Pivot Table for Report 9'!$C$5:$C$100=$B10) *
  ('Pivot Table for Report 9'!$D$5:$D$100=L$1), 0)), 0)</f>
        <v>0</v>
      </c>
      <c r="M10" cm="1">
        <f t="array" ref="M10">IFERROR(INDEX('Pivot Table for Report 9'!$F$5:$F$100, MATCH(1,
  ('Pivot Table for Report 9'!$C$5:$C$100=$B10) *
  ('Pivot Table for Report 9'!$D$5:$D$100=M$1), 0)), 0)</f>
        <v>0</v>
      </c>
      <c r="N10" cm="1">
        <f t="array" ref="N10">IFERROR(INDEX('Pivot Table for Report 9'!$F$5:$F$100, MATCH(1,
  ('Pivot Table for Report 9'!$C$5:$C$100=$B10) *
  ('Pivot Table for Report 9'!$D$5:$D$100=N$1), 0)), 0)</f>
        <v>0</v>
      </c>
      <c r="O10" cm="1">
        <f t="array" ref="O10">IFERROR(INDEX('Pivot Table for Report 9'!$F$5:$F$100, MATCH(1,
  ('Pivot Table for Report 9'!$C$5:$C$100=$B10) *
  ('Pivot Table for Report 9'!$D$5:$D$100=O$1), 0)), 0)</f>
        <v>0</v>
      </c>
      <c r="P10" cm="1">
        <f t="array" ref="P10">IFERROR(INDEX('Pivot Table for Report 9'!$F$5:$F$100, MATCH(1,
  ('Pivot Table for Report 9'!$C$5:$C$100=$B10) *
  ('Pivot Table for Report 9'!$D$5:$D$100=P$1), 0)), 0)</f>
        <v>0</v>
      </c>
      <c r="Q10" cm="1">
        <f t="array" ref="Q10">IFERROR(INDEX('Pivot Table for Report 9'!$F$5:$F$100, MATCH(1,
  ('Pivot Table for Report 9'!$C$5:$C$100=$B10) *
  ('Pivot Table for Report 9'!$D$5:$D$100=Q$1), 0)), 0)</f>
        <v>0</v>
      </c>
    </row>
    <row r="14" spans="2:17" x14ac:dyDescent="0.2">
      <c r="B14" s="15" t="s">
        <v>209</v>
      </c>
      <c r="C14" s="15" t="s">
        <v>210</v>
      </c>
    </row>
    <row r="15" spans="2:17" x14ac:dyDescent="0.2">
      <c r="B15" t="s">
        <v>214</v>
      </c>
      <c r="C15" t="s">
        <v>211</v>
      </c>
    </row>
    <row r="16" spans="2:17" x14ac:dyDescent="0.2">
      <c r="B16" t="s">
        <v>215</v>
      </c>
      <c r="C16" t="s">
        <v>212</v>
      </c>
    </row>
    <row r="17" spans="2:17" x14ac:dyDescent="0.2">
      <c r="B17" t="s">
        <v>216</v>
      </c>
      <c r="C17" t="s">
        <v>213</v>
      </c>
    </row>
    <row r="19" spans="2:17" x14ac:dyDescent="0.2">
      <c r="B19" s="26" t="s">
        <v>208</v>
      </c>
      <c r="C19" s="18" t="s">
        <v>138</v>
      </c>
      <c r="D19" s="18" t="s">
        <v>147</v>
      </c>
      <c r="E19" s="18" t="s">
        <v>118</v>
      </c>
      <c r="F19" s="18" t="s">
        <v>76</v>
      </c>
      <c r="G19" s="18" t="s">
        <v>133</v>
      </c>
      <c r="H19" s="18" t="s">
        <v>96</v>
      </c>
      <c r="I19" s="18" t="s">
        <v>85</v>
      </c>
      <c r="J19" s="18" t="s">
        <v>55</v>
      </c>
      <c r="K19" s="18" t="s">
        <v>127</v>
      </c>
      <c r="L19" s="18" t="s">
        <v>104</v>
      </c>
      <c r="M19" s="18" t="s">
        <v>47</v>
      </c>
      <c r="N19" s="18" t="s">
        <v>102</v>
      </c>
      <c r="O19" s="18" t="s">
        <v>130</v>
      </c>
      <c r="P19" s="18" t="s">
        <v>177</v>
      </c>
      <c r="Q19" s="20" t="s">
        <v>120</v>
      </c>
    </row>
    <row r="20" spans="2:17" x14ac:dyDescent="0.2">
      <c r="B20" s="23" t="s">
        <v>115</v>
      </c>
      <c r="C20" cm="1">
        <f t="array" ref="C20">IFERROR(INDEX('Pivot Table for Report 9'!$F$5:$F$100, MATCH(1,
  ('Pivot Table for Report 9'!$C$5:$C$100=$B20) *
  ('Pivot Table for Report 9'!$D$5:$D$100=C$1), 0)), 0)</f>
        <v>1</v>
      </c>
      <c r="D20" cm="1">
        <f t="array" ref="D20">IFERROR(INDEX('Pivot Table for Report 9'!$F$5:$F$100, MATCH(1,
  ('Pivot Table for Report 9'!$C$5:$C$100=$B20) *
  ('Pivot Table for Report 9'!$D$5:$D$100=D$1), 0)), 0)</f>
        <v>0</v>
      </c>
      <c r="E20" cm="1">
        <f t="array" ref="E20">IFERROR(INDEX('Pivot Table for Report 9'!$F$5:$F$100, MATCH(1,
  ('Pivot Table for Report 9'!$C$5:$C$100=$B20) *
  ('Pivot Table for Report 9'!$D$5:$D$100=E$1), 0)), 0)</f>
        <v>0</v>
      </c>
      <c r="F20" cm="1">
        <f t="array" ref="F20">IFERROR(INDEX('Pivot Table for Report 9'!$F$5:$F$100, MATCH(1,
  ('Pivot Table for Report 9'!$C$5:$C$100=$B20) *
  ('Pivot Table for Report 9'!$D$5:$D$100=F$1), 0)), 0)</f>
        <v>0</v>
      </c>
      <c r="G20" cm="1">
        <f t="array" ref="G20">IFERROR(INDEX('Pivot Table for Report 9'!$F$5:$F$100, MATCH(1,
  ('Pivot Table for Report 9'!$C$5:$C$100=$B20) *
  ('Pivot Table for Report 9'!$D$5:$D$100=G$1), 0)), 0)</f>
        <v>0</v>
      </c>
      <c r="H20" cm="1">
        <f t="array" ref="H20">IFERROR(INDEX('Pivot Table for Report 9'!$F$5:$F$100, MATCH(1,
  ('Pivot Table for Report 9'!$C$5:$C$100=$B20) *
  ('Pivot Table for Report 9'!$D$5:$D$100=H$1), 0)), 0)</f>
        <v>0</v>
      </c>
      <c r="I20" cm="1">
        <f t="array" ref="I20">IFERROR(INDEX('Pivot Table for Report 9'!$F$5:$F$100, MATCH(1,
  ('Pivot Table for Report 9'!$C$5:$C$100=$B20) *
  ('Pivot Table for Report 9'!$D$5:$D$100=I$1), 0)), 0)</f>
        <v>0</v>
      </c>
      <c r="J20" cm="1">
        <f t="array" ref="J20">IFERROR(INDEX('Pivot Table for Report 9'!$F$5:$F$100, MATCH(1,
  ('Pivot Table for Report 9'!$C$5:$C$100=$B20) *
  ('Pivot Table for Report 9'!$D$5:$D$100=J$1), 0)), 0)</f>
        <v>0</v>
      </c>
      <c r="K20" cm="1">
        <f t="array" ref="K20">IFERROR(INDEX('Pivot Table for Report 9'!$F$5:$F$100, MATCH(1,
  ('Pivot Table for Report 9'!$C$5:$C$100=$B20) *
  ('Pivot Table for Report 9'!$D$5:$D$100=K$1), 0)), 0)</f>
        <v>0</v>
      </c>
      <c r="L20" cm="1">
        <f t="array" ref="L20">IFERROR(INDEX('Pivot Table for Report 9'!$F$5:$F$100, MATCH(1,
  ('Pivot Table for Report 9'!$C$5:$C$100=$B20) *
  ('Pivot Table for Report 9'!$D$5:$D$100=L$1), 0)), 0)</f>
        <v>0</v>
      </c>
      <c r="M20" cm="1">
        <f t="array" ref="M20">IFERROR(INDEX('Pivot Table for Report 9'!$F$5:$F$100, MATCH(1,
  ('Pivot Table for Report 9'!$C$5:$C$100=$B20) *
  ('Pivot Table for Report 9'!$D$5:$D$100=M$1), 0)), 0)</f>
        <v>0</v>
      </c>
      <c r="N20" cm="1">
        <f t="array" ref="N20">IFERROR(INDEX('Pivot Table for Report 9'!$F$5:$F$100, MATCH(1,
  ('Pivot Table for Report 9'!$C$5:$C$100=$B20) *
  ('Pivot Table for Report 9'!$D$5:$D$100=N$1), 0)), 0)</f>
        <v>0</v>
      </c>
      <c r="O20" cm="1">
        <f t="array" ref="O20">IFERROR(INDEX('Pivot Table for Report 9'!$F$5:$F$100, MATCH(1,
  ('Pivot Table for Report 9'!$C$5:$C$100=$B20) *
  ('Pivot Table for Report 9'!$D$5:$D$100=O$1), 0)), 0)</f>
        <v>0</v>
      </c>
      <c r="P20" cm="1">
        <f t="array" ref="P20">IFERROR(INDEX('Pivot Table for Report 9'!$F$5:$F$100, MATCH(1,
  ('Pivot Table for Report 9'!$C$5:$C$100=$B20) *
  ('Pivot Table for Report 9'!$D$5:$D$100=P$1), 0)), 0)</f>
        <v>0</v>
      </c>
      <c r="Q20" s="22" cm="1">
        <f t="array" ref="Q20">IFERROR(INDEX('Pivot Table for Report 9'!$F$5:$F$100, MATCH(1,
  ('Pivot Table for Report 9'!$C$5:$C$100=$B20) *
  ('Pivot Table for Report 9'!$D$5:$D$100=Q$1), 0)), 0)</f>
        <v>0</v>
      </c>
    </row>
    <row r="21" spans="2:17" x14ac:dyDescent="0.2">
      <c r="B21" s="23" t="s">
        <v>146</v>
      </c>
      <c r="C21" cm="1">
        <f t="array" ref="C21">IFERROR(INDEX('Pivot Table for Report 9'!$F$5:$F$100, MATCH(1,
  ('Pivot Table for Report 9'!$C$5:$C$100=$B21) *
  ('Pivot Table for Report 9'!$D$5:$D$100=C$1), 0)), 0)</f>
        <v>0</v>
      </c>
      <c r="D21" cm="1">
        <f t="array" ref="D21">IFERROR(INDEX('Pivot Table for Report 9'!$F$5:$F$100, MATCH(1,
  ('Pivot Table for Report 9'!$C$5:$C$100=$B21) *
  ('Pivot Table for Report 9'!$D$5:$D$100=D$1), 0)), 0)</f>
        <v>1</v>
      </c>
      <c r="E21" cm="1">
        <f t="array" ref="E21">IFERROR(INDEX('Pivot Table for Report 9'!$F$5:$F$100, MATCH(1,
  ('Pivot Table for Report 9'!$C$5:$C$100=$B21) *
  ('Pivot Table for Report 9'!$D$5:$D$100=E$1), 0)), 0)</f>
        <v>0</v>
      </c>
      <c r="F21" cm="1">
        <f t="array" ref="F21">IFERROR(INDEX('Pivot Table for Report 9'!$F$5:$F$100, MATCH(1,
  ('Pivot Table for Report 9'!$C$5:$C$100=$B21) *
  ('Pivot Table for Report 9'!$D$5:$D$100=F$1), 0)), 0)</f>
        <v>0</v>
      </c>
      <c r="G21" cm="1">
        <f t="array" ref="G21">IFERROR(INDEX('Pivot Table for Report 9'!$F$5:$F$100, MATCH(1,
  ('Pivot Table for Report 9'!$C$5:$C$100=$B21) *
  ('Pivot Table for Report 9'!$D$5:$D$100=G$1), 0)), 0)</f>
        <v>0</v>
      </c>
      <c r="H21" cm="1">
        <f t="array" ref="H21">IFERROR(INDEX('Pivot Table for Report 9'!$F$5:$F$100, MATCH(1,
  ('Pivot Table for Report 9'!$C$5:$C$100=$B21) *
  ('Pivot Table for Report 9'!$D$5:$D$100=H$1), 0)), 0)</f>
        <v>0</v>
      </c>
      <c r="I21" cm="1">
        <f t="array" ref="I21">IFERROR(INDEX('Pivot Table for Report 9'!$F$5:$F$100, MATCH(1,
  ('Pivot Table for Report 9'!$C$5:$C$100=$B21) *
  ('Pivot Table for Report 9'!$D$5:$D$100=I$1), 0)), 0)</f>
        <v>0</v>
      </c>
      <c r="J21" cm="1">
        <f t="array" ref="J21">IFERROR(INDEX('Pivot Table for Report 9'!$F$5:$F$100, MATCH(1,
  ('Pivot Table for Report 9'!$C$5:$C$100=$B21) *
  ('Pivot Table for Report 9'!$D$5:$D$100=J$1), 0)), 0)</f>
        <v>0</v>
      </c>
      <c r="K21" cm="1">
        <f t="array" ref="K21">IFERROR(INDEX('Pivot Table for Report 9'!$F$5:$F$100, MATCH(1,
  ('Pivot Table for Report 9'!$C$5:$C$100=$B21) *
  ('Pivot Table for Report 9'!$D$5:$D$100=K$1), 0)), 0)</f>
        <v>0</v>
      </c>
      <c r="L21" cm="1">
        <f t="array" ref="L21">IFERROR(INDEX('Pivot Table for Report 9'!$F$5:$F$100, MATCH(1,
  ('Pivot Table for Report 9'!$C$5:$C$100=$B21) *
  ('Pivot Table for Report 9'!$D$5:$D$100=L$1), 0)), 0)</f>
        <v>0</v>
      </c>
      <c r="M21" cm="1">
        <f t="array" ref="M21">IFERROR(INDEX('Pivot Table for Report 9'!$F$5:$F$100, MATCH(1,
  ('Pivot Table for Report 9'!$C$5:$C$100=$B21) *
  ('Pivot Table for Report 9'!$D$5:$D$100=M$1), 0)), 0)</f>
        <v>0</v>
      </c>
      <c r="N21" cm="1">
        <f t="array" ref="N21">IFERROR(INDEX('Pivot Table for Report 9'!$F$5:$F$100, MATCH(1,
  ('Pivot Table for Report 9'!$C$5:$C$100=$B21) *
  ('Pivot Table for Report 9'!$D$5:$D$100=N$1), 0)), 0)</f>
        <v>0</v>
      </c>
      <c r="O21" cm="1">
        <f t="array" ref="O21">IFERROR(INDEX('Pivot Table for Report 9'!$F$5:$F$100, MATCH(1,
  ('Pivot Table for Report 9'!$C$5:$C$100=$B21) *
  ('Pivot Table for Report 9'!$D$5:$D$100=O$1), 0)), 0)</f>
        <v>0</v>
      </c>
      <c r="P21" cm="1">
        <f t="array" ref="P21">IFERROR(INDEX('Pivot Table for Report 9'!$F$5:$F$100, MATCH(1,
  ('Pivot Table for Report 9'!$C$5:$C$100=$B21) *
  ('Pivot Table for Report 9'!$D$5:$D$100=P$1), 0)), 0)</f>
        <v>0</v>
      </c>
      <c r="Q21" s="22" cm="1">
        <f t="array" ref="Q21">IFERROR(INDEX('Pivot Table for Report 9'!$F$5:$F$100, MATCH(1,
  ('Pivot Table for Report 9'!$C$5:$C$100=$B21) *
  ('Pivot Table for Report 9'!$D$5:$D$100=Q$1), 0)), 0)</f>
        <v>0</v>
      </c>
    </row>
    <row r="22" spans="2:17" x14ac:dyDescent="0.2">
      <c r="B22" s="23" t="s">
        <v>106</v>
      </c>
      <c r="C22" cm="1">
        <f t="array" ref="C22">IFERROR(INDEX('Pivot Table for Report 9'!$F$5:$F$100, MATCH(1,
  ('Pivot Table for Report 9'!$C$5:$C$100=$B22) *
  ('Pivot Table for Report 9'!$D$5:$D$100=C$1), 0)), 0)</f>
        <v>0</v>
      </c>
      <c r="D22" cm="1">
        <f t="array" ref="D22">IFERROR(INDEX('Pivot Table for Report 9'!$F$5:$F$100, MATCH(1,
  ('Pivot Table for Report 9'!$C$5:$C$100=$B22) *
  ('Pivot Table for Report 9'!$D$5:$D$100=D$1), 0)), 0)</f>
        <v>0</v>
      </c>
      <c r="E22" cm="1">
        <f t="array" ref="E22">IFERROR(INDEX('Pivot Table for Report 9'!$F$5:$F$100, MATCH(1,
  ('Pivot Table for Report 9'!$C$5:$C$100=$B22) *
  ('Pivot Table for Report 9'!$D$5:$D$100=E$1), 0)), 0)</f>
        <v>1</v>
      </c>
      <c r="F22" cm="1">
        <f t="array" ref="F22">IFERROR(INDEX('Pivot Table for Report 9'!$F$5:$F$100, MATCH(1,
  ('Pivot Table for Report 9'!$C$5:$C$100=$B22) *
  ('Pivot Table for Report 9'!$D$5:$D$100=F$1), 0)), 0)</f>
        <v>0</v>
      </c>
      <c r="G22" cm="1">
        <f t="array" ref="G22">IFERROR(INDEX('Pivot Table for Report 9'!$F$5:$F$100, MATCH(1,
  ('Pivot Table for Report 9'!$C$5:$C$100=$B22) *
  ('Pivot Table for Report 9'!$D$5:$D$100=G$1), 0)), 0)</f>
        <v>0</v>
      </c>
      <c r="H22" cm="1">
        <f t="array" ref="H22">IFERROR(INDEX('Pivot Table for Report 9'!$F$5:$F$100, MATCH(1,
  ('Pivot Table for Report 9'!$C$5:$C$100=$B22) *
  ('Pivot Table for Report 9'!$D$5:$D$100=H$1), 0)), 0)</f>
        <v>0</v>
      </c>
      <c r="I22" cm="1">
        <f t="array" ref="I22">IFERROR(INDEX('Pivot Table for Report 9'!$F$5:$F$100, MATCH(1,
  ('Pivot Table for Report 9'!$C$5:$C$100=$B22) *
  ('Pivot Table for Report 9'!$D$5:$D$100=I$1), 0)), 0)</f>
        <v>1</v>
      </c>
      <c r="J22" cm="1">
        <f t="array" ref="J22">IFERROR(INDEX('Pivot Table for Report 9'!$F$5:$F$100, MATCH(1,
  ('Pivot Table for Report 9'!$C$5:$C$100=$B22) *
  ('Pivot Table for Report 9'!$D$5:$D$100=J$1), 0)), 0)</f>
        <v>1</v>
      </c>
      <c r="K22" cm="1">
        <f t="array" ref="K22">IFERROR(INDEX('Pivot Table for Report 9'!$F$5:$F$100, MATCH(1,
  ('Pivot Table for Report 9'!$C$5:$C$100=$B22) *
  ('Pivot Table for Report 9'!$D$5:$D$100=K$1), 0)), 0)</f>
        <v>1</v>
      </c>
      <c r="L22" cm="1">
        <f t="array" ref="L22">IFERROR(INDEX('Pivot Table for Report 9'!$F$5:$F$100, MATCH(1,
  ('Pivot Table for Report 9'!$C$5:$C$100=$B22) *
  ('Pivot Table for Report 9'!$D$5:$D$100=L$1), 0)), 0)</f>
        <v>0</v>
      </c>
      <c r="M22" cm="1">
        <f t="array" ref="M22">IFERROR(INDEX('Pivot Table for Report 9'!$F$5:$F$100, MATCH(1,
  ('Pivot Table for Report 9'!$C$5:$C$100=$B22) *
  ('Pivot Table for Report 9'!$D$5:$D$100=M$1), 0)), 0)</f>
        <v>0</v>
      </c>
      <c r="N22" cm="1">
        <f t="array" ref="N22">IFERROR(INDEX('Pivot Table for Report 9'!$F$5:$F$100, MATCH(1,
  ('Pivot Table for Report 9'!$C$5:$C$100=$B22) *
  ('Pivot Table for Report 9'!$D$5:$D$100=N$1), 0)), 0)</f>
        <v>0</v>
      </c>
      <c r="O22" cm="1">
        <f t="array" ref="O22">IFERROR(INDEX('Pivot Table for Report 9'!$F$5:$F$100, MATCH(1,
  ('Pivot Table for Report 9'!$C$5:$C$100=$B22) *
  ('Pivot Table for Report 9'!$D$5:$D$100=O$1), 0)), 0)</f>
        <v>0</v>
      </c>
      <c r="P22" cm="1">
        <f t="array" ref="P22">IFERROR(INDEX('Pivot Table for Report 9'!$F$5:$F$100, MATCH(1,
  ('Pivot Table for Report 9'!$C$5:$C$100=$B22) *
  ('Pivot Table for Report 9'!$D$5:$D$100=P$1), 0)), 0)</f>
        <v>0</v>
      </c>
      <c r="Q22" s="22" cm="1">
        <f t="array" ref="Q22">IFERROR(INDEX('Pivot Table for Report 9'!$F$5:$F$100, MATCH(1,
  ('Pivot Table for Report 9'!$C$5:$C$100=$B22) *
  ('Pivot Table for Report 9'!$D$5:$D$100=Q$1), 0)), 0)</f>
        <v>0</v>
      </c>
    </row>
    <row r="23" spans="2:17" x14ac:dyDescent="0.2">
      <c r="B23" s="23" t="s">
        <v>171</v>
      </c>
      <c r="C23" cm="1">
        <f t="array" ref="C23">IFERROR(INDEX('Pivot Table for Report 9'!$F$5:$F$100, MATCH(1,
  ('Pivot Table for Report 9'!$C$5:$C$100=$B23) *
  ('Pivot Table for Report 9'!$D$5:$D$100=C$1), 0)), 0)</f>
        <v>0</v>
      </c>
      <c r="D23" cm="1">
        <f t="array" ref="D23">IFERROR(INDEX('Pivot Table for Report 9'!$F$5:$F$100, MATCH(1,
  ('Pivot Table for Report 9'!$C$5:$C$100=$B23) *
  ('Pivot Table for Report 9'!$D$5:$D$100=D$1), 0)), 0)</f>
        <v>0</v>
      </c>
      <c r="E23" cm="1">
        <f t="array" ref="E23">IFERROR(INDEX('Pivot Table for Report 9'!$F$5:$F$100, MATCH(1,
  ('Pivot Table for Report 9'!$C$5:$C$100=$B23) *
  ('Pivot Table for Report 9'!$D$5:$D$100=E$1), 0)), 0)</f>
        <v>0</v>
      </c>
      <c r="F23" cm="1">
        <f t="array" ref="F23">IFERROR(INDEX('Pivot Table for Report 9'!$F$5:$F$100, MATCH(1,
  ('Pivot Table for Report 9'!$C$5:$C$100=$B23) *
  ('Pivot Table for Report 9'!$D$5:$D$100=F$1), 0)), 0)</f>
        <v>0</v>
      </c>
      <c r="G23" cm="1">
        <f t="array" ref="G23">IFERROR(INDEX('Pivot Table for Report 9'!$F$5:$F$100, MATCH(1,
  ('Pivot Table for Report 9'!$C$5:$C$100=$B23) *
  ('Pivot Table for Report 9'!$D$5:$D$100=G$1), 0)), 0)</f>
        <v>0</v>
      </c>
      <c r="H23" cm="1">
        <f t="array" ref="H23">IFERROR(INDEX('Pivot Table for Report 9'!$F$5:$F$100, MATCH(1,
  ('Pivot Table for Report 9'!$C$5:$C$100=$B23) *
  ('Pivot Table for Report 9'!$D$5:$D$100=H$1), 0)), 0)</f>
        <v>0</v>
      </c>
      <c r="I23" cm="1">
        <f t="array" ref="I23">IFERROR(INDEX('Pivot Table for Report 9'!$F$5:$F$100, MATCH(1,
  ('Pivot Table for Report 9'!$C$5:$C$100=$B23) *
  ('Pivot Table for Report 9'!$D$5:$D$100=I$1), 0)), 0)</f>
        <v>0</v>
      </c>
      <c r="J23" cm="1">
        <f t="array" ref="J23">IFERROR(INDEX('Pivot Table for Report 9'!$F$5:$F$100, MATCH(1,
  ('Pivot Table for Report 9'!$C$5:$C$100=$B23) *
  ('Pivot Table for Report 9'!$D$5:$D$100=J$1), 0)), 0)</f>
        <v>0</v>
      </c>
      <c r="K23" cm="1">
        <f t="array" ref="K23">IFERROR(INDEX('Pivot Table for Report 9'!$F$5:$F$100, MATCH(1,
  ('Pivot Table for Report 9'!$C$5:$C$100=$B23) *
  ('Pivot Table for Report 9'!$D$5:$D$100=K$1), 0)), 0)</f>
        <v>0</v>
      </c>
      <c r="L23" cm="1">
        <f t="array" ref="L23">IFERROR(INDEX('Pivot Table for Report 9'!$F$5:$F$100, MATCH(1,
  ('Pivot Table for Report 9'!$C$5:$C$100=$B23) *
  ('Pivot Table for Report 9'!$D$5:$D$100=L$1), 0)), 0)</f>
        <v>0</v>
      </c>
      <c r="M23" cm="1">
        <f t="array" ref="M23">IFERROR(INDEX('Pivot Table for Report 9'!$F$5:$F$100, MATCH(1,
  ('Pivot Table for Report 9'!$C$5:$C$100=$B23) *
  ('Pivot Table for Report 9'!$D$5:$D$100=M$1), 0)), 0)</f>
        <v>0</v>
      </c>
      <c r="N23" cm="1">
        <f t="array" ref="N23">IFERROR(INDEX('Pivot Table for Report 9'!$F$5:$F$100, MATCH(1,
  ('Pivot Table for Report 9'!$C$5:$C$100=$B23) *
  ('Pivot Table for Report 9'!$D$5:$D$100=N$1), 0)), 0)</f>
        <v>0</v>
      </c>
      <c r="O23" cm="1">
        <f t="array" ref="O23">IFERROR(INDEX('Pivot Table for Report 9'!$F$5:$F$100, MATCH(1,
  ('Pivot Table for Report 9'!$C$5:$C$100=$B23) *
  ('Pivot Table for Report 9'!$D$5:$D$100=O$1), 0)), 0)</f>
        <v>0</v>
      </c>
      <c r="P23" cm="1">
        <f t="array" ref="P23">IFERROR(INDEX('Pivot Table for Report 9'!$F$5:$F$100, MATCH(1,
  ('Pivot Table for Report 9'!$C$5:$C$100=$B23) *
  ('Pivot Table for Report 9'!$D$5:$D$100=P$1), 0)), 0)</f>
        <v>0</v>
      </c>
      <c r="Q23" s="22" cm="1">
        <f t="array" ref="Q23">IFERROR(INDEX('Pivot Table for Report 9'!$F$5:$F$100, MATCH(1,
  ('Pivot Table for Report 9'!$C$5:$C$100=$B23) *
  ('Pivot Table for Report 9'!$D$5:$D$100=Q$1), 0)), 0)</f>
        <v>0</v>
      </c>
    </row>
    <row r="24" spans="2:17" x14ac:dyDescent="0.2">
      <c r="B24" s="23" t="s">
        <v>132</v>
      </c>
      <c r="C24" cm="1">
        <f t="array" ref="C24">IFERROR(INDEX('Pivot Table for Report 9'!$F$5:$F$100, MATCH(1,
  ('Pivot Table for Report 9'!$C$5:$C$100=$B24) *
  ('Pivot Table for Report 9'!$D$5:$D$100=C$1), 0)), 0)</f>
        <v>0</v>
      </c>
      <c r="D24" cm="1">
        <f t="array" ref="D24">IFERROR(INDEX('Pivot Table for Report 9'!$F$5:$F$100, MATCH(1,
  ('Pivot Table for Report 9'!$C$5:$C$100=$B24) *
  ('Pivot Table for Report 9'!$D$5:$D$100=D$1), 0)), 0)</f>
        <v>0</v>
      </c>
      <c r="E24" cm="1">
        <f t="array" ref="E24">IFERROR(INDEX('Pivot Table for Report 9'!$F$5:$F$100, MATCH(1,
  ('Pivot Table for Report 9'!$C$5:$C$100=$B24) *
  ('Pivot Table for Report 9'!$D$5:$D$100=E$1), 0)), 0)</f>
        <v>0</v>
      </c>
      <c r="F24" cm="1">
        <f t="array" ref="F24">IFERROR(INDEX('Pivot Table for Report 9'!$F$5:$F$100, MATCH(1,
  ('Pivot Table for Report 9'!$C$5:$C$100=$B24) *
  ('Pivot Table for Report 9'!$D$5:$D$100=F$1), 0)), 0)</f>
        <v>0</v>
      </c>
      <c r="G24" cm="1">
        <f t="array" ref="G24">IFERROR(INDEX('Pivot Table for Report 9'!$F$5:$F$100, MATCH(1,
  ('Pivot Table for Report 9'!$C$5:$C$100=$B24) *
  ('Pivot Table for Report 9'!$D$5:$D$100=G$1), 0)), 0)</f>
        <v>0</v>
      </c>
      <c r="H24" cm="1">
        <f t="array" ref="H24">IFERROR(INDEX('Pivot Table for Report 9'!$F$5:$F$100, MATCH(1,
  ('Pivot Table for Report 9'!$C$5:$C$100=$B24) *
  ('Pivot Table for Report 9'!$D$5:$D$100=H$1), 0)), 0)</f>
        <v>0</v>
      </c>
      <c r="I24" cm="1">
        <f t="array" ref="I24">IFERROR(INDEX('Pivot Table for Report 9'!$F$5:$F$100, MATCH(1,
  ('Pivot Table for Report 9'!$C$5:$C$100=$B24) *
  ('Pivot Table for Report 9'!$D$5:$D$100=I$1), 0)), 0)</f>
        <v>0</v>
      </c>
      <c r="J24" cm="1">
        <f t="array" ref="J24">IFERROR(INDEX('Pivot Table for Report 9'!$F$5:$F$100, MATCH(1,
  ('Pivot Table for Report 9'!$C$5:$C$100=$B24) *
  ('Pivot Table for Report 9'!$D$5:$D$100=J$1), 0)), 0)</f>
        <v>0</v>
      </c>
      <c r="K24" cm="1">
        <f t="array" ref="K24">IFERROR(INDEX('Pivot Table for Report 9'!$F$5:$F$100, MATCH(1,
  ('Pivot Table for Report 9'!$C$5:$C$100=$B24) *
  ('Pivot Table for Report 9'!$D$5:$D$100=K$1), 0)), 0)</f>
        <v>0</v>
      </c>
      <c r="L24" cm="1">
        <f t="array" ref="L24">IFERROR(INDEX('Pivot Table for Report 9'!$F$5:$F$100, MATCH(1,
  ('Pivot Table for Report 9'!$C$5:$C$100=$B24) *
  ('Pivot Table for Report 9'!$D$5:$D$100=L$1), 0)), 0)</f>
        <v>0</v>
      </c>
      <c r="M24" cm="1">
        <f t="array" ref="M24">IFERROR(INDEX('Pivot Table for Report 9'!$F$5:$F$100, MATCH(1,
  ('Pivot Table for Report 9'!$C$5:$C$100=$B24) *
  ('Pivot Table for Report 9'!$D$5:$D$100=M$1), 0)), 0)</f>
        <v>0</v>
      </c>
      <c r="N24" cm="1">
        <f t="array" ref="N24">IFERROR(INDEX('Pivot Table for Report 9'!$F$5:$F$100, MATCH(1,
  ('Pivot Table for Report 9'!$C$5:$C$100=$B24) *
  ('Pivot Table for Report 9'!$D$5:$D$100=N$1), 0)), 0)</f>
        <v>0</v>
      </c>
      <c r="O24" cm="1">
        <f t="array" ref="O24">IFERROR(INDEX('Pivot Table for Report 9'!$F$5:$F$100, MATCH(1,
  ('Pivot Table for Report 9'!$C$5:$C$100=$B24) *
  ('Pivot Table for Report 9'!$D$5:$D$100=O$1), 0)), 0)</f>
        <v>0</v>
      </c>
      <c r="P24" cm="1">
        <f t="array" ref="P24">IFERROR(INDEX('Pivot Table for Report 9'!$F$5:$F$100, MATCH(1,
  ('Pivot Table for Report 9'!$C$5:$C$100=$B24) *
  ('Pivot Table for Report 9'!$D$5:$D$100=P$1), 0)), 0)</f>
        <v>0</v>
      </c>
      <c r="Q24" s="22" cm="1">
        <f t="array" ref="Q24">IFERROR(INDEX('Pivot Table for Report 9'!$F$5:$F$100, MATCH(1,
  ('Pivot Table for Report 9'!$C$5:$C$100=$B24) *
  ('Pivot Table for Report 9'!$D$5:$D$100=Q$1), 0)), 0)</f>
        <v>0</v>
      </c>
    </row>
    <row r="25" spans="2:17" x14ac:dyDescent="0.2">
      <c r="B25" s="23" t="s">
        <v>112</v>
      </c>
      <c r="C25" cm="1">
        <f t="array" ref="C25">IFERROR(INDEX('Pivot Table for Report 9'!$F$5:$F$100, MATCH(1,
  ('Pivot Table for Report 9'!$C$5:$C$100=$B25) *
  ('Pivot Table for Report 9'!$D$5:$D$100=C$1), 0)), 0)</f>
        <v>0</v>
      </c>
      <c r="D25" cm="1">
        <f t="array" ref="D25">IFERROR(INDEX('Pivot Table for Report 9'!$F$5:$F$100, MATCH(1,
  ('Pivot Table for Report 9'!$C$5:$C$100=$B25) *
  ('Pivot Table for Report 9'!$D$5:$D$100=D$1), 0)), 0)</f>
        <v>0</v>
      </c>
      <c r="E25" cm="1">
        <f t="array" ref="E25">IFERROR(INDEX('Pivot Table for Report 9'!$F$5:$F$100, MATCH(1,
  ('Pivot Table for Report 9'!$C$5:$C$100=$B25) *
  ('Pivot Table for Report 9'!$D$5:$D$100=E$1), 0)), 0)</f>
        <v>0</v>
      </c>
      <c r="F25" cm="1">
        <f t="array" ref="F25">IFERROR(INDEX('Pivot Table for Report 9'!$F$5:$F$100, MATCH(1,
  ('Pivot Table for Report 9'!$C$5:$C$100=$B25) *
  ('Pivot Table for Report 9'!$D$5:$D$100=F$1), 0)), 0)</f>
        <v>1</v>
      </c>
      <c r="G25" cm="1">
        <f t="array" ref="G25">IFERROR(INDEX('Pivot Table for Report 9'!$F$5:$F$100, MATCH(1,
  ('Pivot Table for Report 9'!$C$5:$C$100=$B25) *
  ('Pivot Table for Report 9'!$D$5:$D$100=G$1), 0)), 0)</f>
        <v>0</v>
      </c>
      <c r="H25" cm="1">
        <f t="array" ref="H25">IFERROR(INDEX('Pivot Table for Report 9'!$F$5:$F$100, MATCH(1,
  ('Pivot Table for Report 9'!$C$5:$C$100=$B25) *
  ('Pivot Table for Report 9'!$D$5:$D$100=H$1), 0)), 0)</f>
        <v>1</v>
      </c>
      <c r="I25" cm="1">
        <f t="array" ref="I25">IFERROR(INDEX('Pivot Table for Report 9'!$F$5:$F$100, MATCH(1,
  ('Pivot Table for Report 9'!$C$5:$C$100=$B25) *
  ('Pivot Table for Report 9'!$D$5:$D$100=I$1), 0)), 0)</f>
        <v>0</v>
      </c>
      <c r="J25" cm="1">
        <f t="array" ref="J25">IFERROR(INDEX('Pivot Table for Report 9'!$F$5:$F$100, MATCH(1,
  ('Pivot Table for Report 9'!$C$5:$C$100=$B25) *
  ('Pivot Table for Report 9'!$D$5:$D$100=J$1), 0)), 0)</f>
        <v>0</v>
      </c>
      <c r="K25" cm="1">
        <f t="array" ref="K25">IFERROR(INDEX('Pivot Table for Report 9'!$F$5:$F$100, MATCH(1,
  ('Pivot Table for Report 9'!$C$5:$C$100=$B25) *
  ('Pivot Table for Report 9'!$D$5:$D$100=K$1), 0)), 0)</f>
        <v>0</v>
      </c>
      <c r="L25" cm="1">
        <f t="array" ref="L25">IFERROR(INDEX('Pivot Table for Report 9'!$F$5:$F$100, MATCH(1,
  ('Pivot Table for Report 9'!$C$5:$C$100=$B25) *
  ('Pivot Table for Report 9'!$D$5:$D$100=L$1), 0)), 0)</f>
        <v>0</v>
      </c>
      <c r="M25" cm="1">
        <f t="array" ref="M25">IFERROR(INDEX('Pivot Table for Report 9'!$F$5:$F$100, MATCH(1,
  ('Pivot Table for Report 9'!$C$5:$C$100=$B25) *
  ('Pivot Table for Report 9'!$D$5:$D$100=M$1), 0)), 0)</f>
        <v>0</v>
      </c>
      <c r="N25" cm="1">
        <f t="array" ref="N25">IFERROR(INDEX('Pivot Table for Report 9'!$F$5:$F$100, MATCH(1,
  ('Pivot Table for Report 9'!$C$5:$C$100=$B25) *
  ('Pivot Table for Report 9'!$D$5:$D$100=N$1), 0)), 0)</f>
        <v>0</v>
      </c>
      <c r="O25" cm="1">
        <f t="array" ref="O25">IFERROR(INDEX('Pivot Table for Report 9'!$F$5:$F$100, MATCH(1,
  ('Pivot Table for Report 9'!$C$5:$C$100=$B25) *
  ('Pivot Table for Report 9'!$D$5:$D$100=O$1), 0)), 0)</f>
        <v>0</v>
      </c>
      <c r="P25" cm="1">
        <f t="array" ref="P25">IFERROR(INDEX('Pivot Table for Report 9'!$F$5:$F$100, MATCH(1,
  ('Pivot Table for Report 9'!$C$5:$C$100=$B25) *
  ('Pivot Table for Report 9'!$D$5:$D$100=P$1), 0)), 0)</f>
        <v>0</v>
      </c>
      <c r="Q25" s="22" cm="1">
        <f t="array" ref="Q25">IFERROR(INDEX('Pivot Table for Report 9'!$F$5:$F$100, MATCH(1,
  ('Pivot Table for Report 9'!$C$5:$C$100=$B25) *
  ('Pivot Table for Report 9'!$D$5:$D$100=Q$1), 0)), 0)</f>
        <v>0</v>
      </c>
    </row>
    <row r="26" spans="2:17" x14ac:dyDescent="0.2">
      <c r="B26" s="23" t="s">
        <v>75</v>
      </c>
      <c r="C26" cm="1">
        <f t="array" ref="C26">IFERROR(INDEX('Pivot Table for Report 9'!$F$5:$F$100, MATCH(1,
  ('Pivot Table for Report 9'!$C$5:$C$100=$B26) *
  ('Pivot Table for Report 9'!$D$5:$D$100=C$1), 0)), 0)</f>
        <v>0</v>
      </c>
      <c r="D26" cm="1">
        <f t="array" ref="D26">IFERROR(INDEX('Pivot Table for Report 9'!$F$5:$F$100, MATCH(1,
  ('Pivot Table for Report 9'!$C$5:$C$100=$B26) *
  ('Pivot Table for Report 9'!$D$5:$D$100=D$1), 0)), 0)</f>
        <v>0</v>
      </c>
      <c r="E26" cm="1">
        <f t="array" ref="E26">IFERROR(INDEX('Pivot Table for Report 9'!$F$5:$F$100, MATCH(1,
  ('Pivot Table for Report 9'!$C$5:$C$100=$B26) *
  ('Pivot Table for Report 9'!$D$5:$D$100=E$1), 0)), 0)</f>
        <v>0</v>
      </c>
      <c r="F26" cm="1">
        <f t="array" ref="F26">IFERROR(INDEX('Pivot Table for Report 9'!$F$5:$F$100, MATCH(1,
  ('Pivot Table for Report 9'!$C$5:$C$100=$B26) *
  ('Pivot Table for Report 9'!$D$5:$D$100=F$1), 0)), 0)</f>
        <v>0</v>
      </c>
      <c r="G26" cm="1">
        <f t="array" ref="G26">IFERROR(INDEX('Pivot Table for Report 9'!$F$5:$F$100, MATCH(1,
  ('Pivot Table for Report 9'!$C$5:$C$100=$B26) *
  ('Pivot Table for Report 9'!$D$5:$D$100=G$1), 0)), 0)</f>
        <v>0</v>
      </c>
      <c r="H26" cm="1">
        <f t="array" ref="H26">IFERROR(INDEX('Pivot Table for Report 9'!$F$5:$F$100, MATCH(1,
  ('Pivot Table for Report 9'!$C$5:$C$100=$B26) *
  ('Pivot Table for Report 9'!$D$5:$D$100=H$1), 0)), 0)</f>
        <v>1</v>
      </c>
      <c r="I26" cm="1">
        <f t="array" ref="I26">IFERROR(INDEX('Pivot Table for Report 9'!$F$5:$F$100, MATCH(1,
  ('Pivot Table for Report 9'!$C$5:$C$100=$B26) *
  ('Pivot Table for Report 9'!$D$5:$D$100=I$1), 0)), 0)</f>
        <v>0</v>
      </c>
      <c r="J26" cm="1">
        <f t="array" ref="J26">IFERROR(INDEX('Pivot Table for Report 9'!$F$5:$F$100, MATCH(1,
  ('Pivot Table for Report 9'!$C$5:$C$100=$B26) *
  ('Pivot Table for Report 9'!$D$5:$D$100=J$1), 0)), 0)</f>
        <v>0</v>
      </c>
      <c r="K26" cm="1">
        <f t="array" ref="K26">IFERROR(INDEX('Pivot Table for Report 9'!$F$5:$F$100, MATCH(1,
  ('Pivot Table for Report 9'!$C$5:$C$100=$B26) *
  ('Pivot Table for Report 9'!$D$5:$D$100=K$1), 0)), 0)</f>
        <v>0</v>
      </c>
      <c r="L26" cm="1">
        <f t="array" ref="L26">IFERROR(INDEX('Pivot Table for Report 9'!$F$5:$F$100, MATCH(1,
  ('Pivot Table for Report 9'!$C$5:$C$100=$B26) *
  ('Pivot Table for Report 9'!$D$5:$D$100=L$1), 0)), 0)</f>
        <v>0</v>
      </c>
      <c r="M26" cm="1">
        <f t="array" ref="M26">IFERROR(INDEX('Pivot Table for Report 9'!$F$5:$F$100, MATCH(1,
  ('Pivot Table for Report 9'!$C$5:$C$100=$B26) *
  ('Pivot Table for Report 9'!$D$5:$D$100=M$1), 0)), 0)</f>
        <v>0</v>
      </c>
      <c r="N26" cm="1">
        <f t="array" ref="N26">IFERROR(INDEX('Pivot Table for Report 9'!$F$5:$F$100, MATCH(1,
  ('Pivot Table for Report 9'!$C$5:$C$100=$B26) *
  ('Pivot Table for Report 9'!$D$5:$D$100=N$1), 0)), 0)</f>
        <v>0</v>
      </c>
      <c r="O26" cm="1">
        <f t="array" ref="O26">IFERROR(INDEX('Pivot Table for Report 9'!$F$5:$F$100, MATCH(1,
  ('Pivot Table for Report 9'!$C$5:$C$100=$B26) *
  ('Pivot Table for Report 9'!$D$5:$D$100=O$1), 0)), 0)</f>
        <v>0</v>
      </c>
      <c r="P26" cm="1">
        <f t="array" ref="P26">IFERROR(INDEX('Pivot Table for Report 9'!$F$5:$F$100, MATCH(1,
  ('Pivot Table for Report 9'!$C$5:$C$100=$B26) *
  ('Pivot Table for Report 9'!$D$5:$D$100=P$1), 0)), 0)</f>
        <v>0</v>
      </c>
      <c r="Q26" s="22" cm="1">
        <f t="array" ref="Q26">IFERROR(INDEX('Pivot Table for Report 9'!$F$5:$F$100, MATCH(1,
  ('Pivot Table for Report 9'!$C$5:$C$100=$B26) *
  ('Pivot Table for Report 9'!$D$5:$D$100=Q$1), 0)), 0)</f>
        <v>0</v>
      </c>
    </row>
    <row r="27" spans="2:17" x14ac:dyDescent="0.2">
      <c r="B27" s="23" t="s">
        <v>54</v>
      </c>
      <c r="C27" cm="1">
        <f t="array" ref="C27">IFERROR(INDEX('Pivot Table for Report 9'!$F$5:$F$100, MATCH(1,
  ('Pivot Table for Report 9'!$C$5:$C$100=$B27) *
  ('Pivot Table for Report 9'!$D$5:$D$100=C$1), 0)), 0)</f>
        <v>0</v>
      </c>
      <c r="D27" cm="1">
        <f t="array" ref="D27">IFERROR(INDEX('Pivot Table for Report 9'!$F$5:$F$100, MATCH(1,
  ('Pivot Table for Report 9'!$C$5:$C$100=$B27) *
  ('Pivot Table for Report 9'!$D$5:$D$100=D$1), 0)), 0)</f>
        <v>0</v>
      </c>
      <c r="E27" cm="1">
        <f t="array" ref="E27">IFERROR(INDEX('Pivot Table for Report 9'!$F$5:$F$100, MATCH(1,
  ('Pivot Table for Report 9'!$C$5:$C$100=$B27) *
  ('Pivot Table for Report 9'!$D$5:$D$100=E$1), 0)), 0)</f>
        <v>0</v>
      </c>
      <c r="F27" cm="1">
        <f t="array" ref="F27">IFERROR(INDEX('Pivot Table for Report 9'!$F$5:$F$100, MATCH(1,
  ('Pivot Table for Report 9'!$C$5:$C$100=$B27) *
  ('Pivot Table for Report 9'!$D$5:$D$100=F$1), 0)), 0)</f>
        <v>0</v>
      </c>
      <c r="G27" cm="1">
        <f t="array" ref="G27">IFERROR(INDEX('Pivot Table for Report 9'!$F$5:$F$100, MATCH(1,
  ('Pivot Table for Report 9'!$C$5:$C$100=$B27) *
  ('Pivot Table for Report 9'!$D$5:$D$100=G$1), 0)), 0)</f>
        <v>0</v>
      </c>
      <c r="H27" cm="1">
        <f t="array" ref="H27">IFERROR(INDEX('Pivot Table for Report 9'!$F$5:$F$100, MATCH(1,
  ('Pivot Table for Report 9'!$C$5:$C$100=$B27) *
  ('Pivot Table for Report 9'!$D$5:$D$100=H$1), 0)), 0)</f>
        <v>1</v>
      </c>
      <c r="I27" cm="1">
        <f t="array" ref="I27">IFERROR(INDEX('Pivot Table for Report 9'!$F$5:$F$100, MATCH(1,
  ('Pivot Table for Report 9'!$C$5:$C$100=$B27) *
  ('Pivot Table for Report 9'!$D$5:$D$100=I$1), 0)), 0)</f>
        <v>0</v>
      </c>
      <c r="J27" cm="1">
        <f t="array" ref="J27">IFERROR(INDEX('Pivot Table for Report 9'!$F$5:$F$100, MATCH(1,
  ('Pivot Table for Report 9'!$C$5:$C$100=$B27) *
  ('Pivot Table for Report 9'!$D$5:$D$100=J$1), 0)), 0)</f>
        <v>1</v>
      </c>
      <c r="K27" cm="1">
        <f t="array" ref="K27">IFERROR(INDEX('Pivot Table for Report 9'!$F$5:$F$100, MATCH(1,
  ('Pivot Table for Report 9'!$C$5:$C$100=$B27) *
  ('Pivot Table for Report 9'!$D$5:$D$100=K$1), 0)), 0)</f>
        <v>0</v>
      </c>
      <c r="L27" cm="1">
        <f t="array" ref="L27">IFERROR(INDEX('Pivot Table for Report 9'!$F$5:$F$100, MATCH(1,
  ('Pivot Table for Report 9'!$C$5:$C$100=$B27) *
  ('Pivot Table for Report 9'!$D$5:$D$100=L$1), 0)), 0)</f>
        <v>0</v>
      </c>
      <c r="M27" cm="1">
        <f t="array" ref="M27">IFERROR(INDEX('Pivot Table for Report 9'!$F$5:$F$100, MATCH(1,
  ('Pivot Table for Report 9'!$C$5:$C$100=$B27) *
  ('Pivot Table for Report 9'!$D$5:$D$100=M$1), 0)), 0)</f>
        <v>0</v>
      </c>
      <c r="N27" cm="1">
        <f t="array" ref="N27">IFERROR(INDEX('Pivot Table for Report 9'!$F$5:$F$100, MATCH(1,
  ('Pivot Table for Report 9'!$C$5:$C$100=$B27) *
  ('Pivot Table for Report 9'!$D$5:$D$100=N$1), 0)), 0)</f>
        <v>0</v>
      </c>
      <c r="O27" cm="1">
        <f t="array" ref="O27">IFERROR(INDEX('Pivot Table for Report 9'!$F$5:$F$100, MATCH(1,
  ('Pivot Table for Report 9'!$C$5:$C$100=$B27) *
  ('Pivot Table for Report 9'!$D$5:$D$100=O$1), 0)), 0)</f>
        <v>0</v>
      </c>
      <c r="P27" cm="1">
        <f t="array" ref="P27">IFERROR(INDEX('Pivot Table for Report 9'!$F$5:$F$100, MATCH(1,
  ('Pivot Table for Report 9'!$C$5:$C$100=$B27) *
  ('Pivot Table for Report 9'!$D$5:$D$100=P$1), 0)), 0)</f>
        <v>0</v>
      </c>
      <c r="Q27" s="22" cm="1">
        <f t="array" ref="Q27">IFERROR(INDEX('Pivot Table for Report 9'!$F$5:$F$100, MATCH(1,
  ('Pivot Table for Report 9'!$C$5:$C$100=$B27) *
  ('Pivot Table for Report 9'!$D$5:$D$100=Q$1), 0)), 0)</f>
        <v>0</v>
      </c>
    </row>
    <row r="28" spans="2:17" x14ac:dyDescent="0.2">
      <c r="B28" s="23" t="s">
        <v>108</v>
      </c>
      <c r="C28" cm="1">
        <f t="array" ref="C28">IFERROR(INDEX('Pivot Table for Report 9'!$F$5:$F$100, MATCH(1,
  ('Pivot Table for Report 9'!$C$5:$C$100=$B28) *
  ('Pivot Table for Report 9'!$D$5:$D$100=C$1), 0)), 0)</f>
        <v>0</v>
      </c>
      <c r="D28" cm="1">
        <f t="array" ref="D28">IFERROR(INDEX('Pivot Table for Report 9'!$F$5:$F$100, MATCH(1,
  ('Pivot Table for Report 9'!$C$5:$C$100=$B28) *
  ('Pivot Table for Report 9'!$D$5:$D$100=D$1), 0)), 0)</f>
        <v>0</v>
      </c>
      <c r="E28" cm="1">
        <f t="array" ref="E28">IFERROR(INDEX('Pivot Table for Report 9'!$F$5:$F$100, MATCH(1,
  ('Pivot Table for Report 9'!$C$5:$C$100=$B28) *
  ('Pivot Table for Report 9'!$D$5:$D$100=E$1), 0)), 0)</f>
        <v>2</v>
      </c>
      <c r="F28" cm="1">
        <f t="array" ref="F28">IFERROR(INDEX('Pivot Table for Report 9'!$F$5:$F$100, MATCH(1,
  ('Pivot Table for Report 9'!$C$5:$C$100=$B28) *
  ('Pivot Table for Report 9'!$D$5:$D$100=F$1), 0)), 0)</f>
        <v>1</v>
      </c>
      <c r="G28" cm="1">
        <f t="array" ref="G28">IFERROR(INDEX('Pivot Table for Report 9'!$F$5:$F$100, MATCH(1,
  ('Pivot Table for Report 9'!$C$5:$C$100=$B28) *
  ('Pivot Table for Report 9'!$D$5:$D$100=G$1), 0)), 0)</f>
        <v>0</v>
      </c>
      <c r="H28" cm="1">
        <f t="array" ref="H28">IFERROR(INDEX('Pivot Table for Report 9'!$F$5:$F$100, MATCH(1,
  ('Pivot Table for Report 9'!$C$5:$C$100=$B28) *
  ('Pivot Table for Report 9'!$D$5:$D$100=H$1), 0)), 0)</f>
        <v>0</v>
      </c>
      <c r="I28" cm="1">
        <f t="array" ref="I28">IFERROR(INDEX('Pivot Table for Report 9'!$F$5:$F$100, MATCH(1,
  ('Pivot Table for Report 9'!$C$5:$C$100=$B28) *
  ('Pivot Table for Report 9'!$D$5:$D$100=I$1), 0)), 0)</f>
        <v>0</v>
      </c>
      <c r="J28" cm="1">
        <f t="array" ref="J28">IFERROR(INDEX('Pivot Table for Report 9'!$F$5:$F$100, MATCH(1,
  ('Pivot Table for Report 9'!$C$5:$C$100=$B28) *
  ('Pivot Table for Report 9'!$D$5:$D$100=J$1), 0)), 0)</f>
        <v>0</v>
      </c>
      <c r="K28" cm="1">
        <f t="array" ref="K28">IFERROR(INDEX('Pivot Table for Report 9'!$F$5:$F$100, MATCH(1,
  ('Pivot Table for Report 9'!$C$5:$C$100=$B28) *
  ('Pivot Table for Report 9'!$D$5:$D$100=K$1), 0)), 0)</f>
        <v>0</v>
      </c>
      <c r="L28" cm="1">
        <f t="array" ref="L28">IFERROR(INDEX('Pivot Table for Report 9'!$F$5:$F$100, MATCH(1,
  ('Pivot Table for Report 9'!$C$5:$C$100=$B28) *
  ('Pivot Table for Report 9'!$D$5:$D$100=L$1), 0)), 0)</f>
        <v>0</v>
      </c>
      <c r="M28" cm="1">
        <f t="array" ref="M28">IFERROR(INDEX('Pivot Table for Report 9'!$F$5:$F$100, MATCH(1,
  ('Pivot Table for Report 9'!$C$5:$C$100=$B28) *
  ('Pivot Table for Report 9'!$D$5:$D$100=M$1), 0)), 0)</f>
        <v>0</v>
      </c>
      <c r="N28" cm="1">
        <f t="array" ref="N28">IFERROR(INDEX('Pivot Table for Report 9'!$F$5:$F$100, MATCH(1,
  ('Pivot Table for Report 9'!$C$5:$C$100=$B28) *
  ('Pivot Table for Report 9'!$D$5:$D$100=N$1), 0)), 0)</f>
        <v>0</v>
      </c>
      <c r="O28" cm="1">
        <f t="array" ref="O28">IFERROR(INDEX('Pivot Table for Report 9'!$F$5:$F$100, MATCH(1,
  ('Pivot Table for Report 9'!$C$5:$C$100=$B28) *
  ('Pivot Table for Report 9'!$D$5:$D$100=O$1), 0)), 0)</f>
        <v>0</v>
      </c>
      <c r="P28" cm="1">
        <f t="array" ref="P28">IFERROR(INDEX('Pivot Table for Report 9'!$F$5:$F$100, MATCH(1,
  ('Pivot Table for Report 9'!$C$5:$C$100=$B28) *
  ('Pivot Table for Report 9'!$D$5:$D$100=P$1), 0)), 0)</f>
        <v>0</v>
      </c>
      <c r="Q28" s="22" cm="1">
        <f t="array" ref="Q28">IFERROR(INDEX('Pivot Table for Report 9'!$F$5:$F$100, MATCH(1,
  ('Pivot Table for Report 9'!$C$5:$C$100=$B28) *
  ('Pivot Table for Report 9'!$D$5:$D$100=Q$1), 0)), 0)</f>
        <v>0</v>
      </c>
    </row>
    <row r="29" spans="2:17" x14ac:dyDescent="0.2">
      <c r="B29" s="23"/>
      <c r="Q29" s="22"/>
    </row>
    <row r="30" spans="2:17" x14ac:dyDescent="0.2">
      <c r="B30" s="23"/>
      <c r="Q30" s="22"/>
    </row>
    <row r="31" spans="2:17" x14ac:dyDescent="0.2">
      <c r="B31" s="23"/>
      <c r="Q31" s="22"/>
    </row>
    <row r="32" spans="2:17" x14ac:dyDescent="0.2">
      <c r="B32" s="27" t="s">
        <v>209</v>
      </c>
      <c r="C32" s="15" t="s">
        <v>210</v>
      </c>
      <c r="Q32" s="22"/>
    </row>
    <row r="33" spans="2:17" x14ac:dyDescent="0.2">
      <c r="B33" s="23" t="s">
        <v>214</v>
      </c>
      <c r="C33" t="s">
        <v>211</v>
      </c>
      <c r="Q33" s="22"/>
    </row>
    <row r="34" spans="2:17" x14ac:dyDescent="0.2">
      <c r="B34" s="23" t="s">
        <v>215</v>
      </c>
      <c r="C34" t="s">
        <v>212</v>
      </c>
      <c r="Q34" s="22"/>
    </row>
    <row r="35" spans="2:17" x14ac:dyDescent="0.2">
      <c r="B35" s="24" t="s">
        <v>216</v>
      </c>
      <c r="C35" s="14" t="s">
        <v>213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25"/>
    </row>
  </sheetData>
  <conditionalFormatting sqref="C2:Q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Q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7833-66E3-1341-BC38-5415A745E0CD}">
  <dimension ref="A1:AJ25"/>
  <sheetViews>
    <sheetView topLeftCell="B1" workbookViewId="0">
      <selection activeCell="Q2" sqref="Q2"/>
    </sheetView>
  </sheetViews>
  <sheetFormatPr baseColWidth="10" defaultRowHeight="15" x14ac:dyDescent="0.2"/>
  <cols>
    <col min="5" max="5" width="12.33203125" bestFit="1" customWidth="1"/>
    <col min="12" max="12" width="15.1640625" bestFit="1" customWidth="1"/>
  </cols>
  <sheetData>
    <row r="1" spans="1:3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181</v>
      </c>
      <c r="H1" s="3" t="s">
        <v>6</v>
      </c>
      <c r="I1" s="3" t="s">
        <v>180</v>
      </c>
      <c r="J1" s="3" t="s">
        <v>7</v>
      </c>
      <c r="K1" s="3" t="s">
        <v>8</v>
      </c>
      <c r="L1" s="3" t="s">
        <v>179</v>
      </c>
      <c r="M1" s="3" t="s">
        <v>9</v>
      </c>
      <c r="N1" s="3" t="s">
        <v>10</v>
      </c>
      <c r="O1" s="3" t="s">
        <v>196</v>
      </c>
      <c r="P1" s="3" t="s">
        <v>202</v>
      </c>
      <c r="Q1" s="3" t="s">
        <v>203</v>
      </c>
      <c r="R1" s="11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8" t="s">
        <v>29</v>
      </c>
    </row>
    <row r="2" spans="1:36" x14ac:dyDescent="0.2">
      <c r="A2" s="4">
        <v>1</v>
      </c>
      <c r="B2" s="5">
        <v>1</v>
      </c>
      <c r="C2" s="5">
        <v>1</v>
      </c>
      <c r="D2" s="5">
        <v>1</v>
      </c>
      <c r="E2" s="5">
        <v>1</v>
      </c>
      <c r="F2" s="5">
        <v>10</v>
      </c>
      <c r="G2" s="5" t="s">
        <v>182</v>
      </c>
      <c r="H2" s="5">
        <v>-6</v>
      </c>
      <c r="I2" s="5" t="s">
        <v>187</v>
      </c>
      <c r="J2" s="5"/>
      <c r="K2" s="5" t="s">
        <v>30</v>
      </c>
      <c r="L2" s="5" t="s">
        <v>30</v>
      </c>
      <c r="M2" s="5" t="s">
        <v>31</v>
      </c>
      <c r="N2" s="5">
        <v>15</v>
      </c>
      <c r="O2" s="5">
        <f>IF(OR(N2="Penalty", N2="TD", N2=""), "", IF(N2&lt;=0, 0, IF(N2&lt;=4, 1, IF(N2&gt;=11, 2, 3))))</f>
        <v>2</v>
      </c>
      <c r="P2" s="5">
        <f>IF(OR(N2="Penalty", N2="TD", N2=""), "",
   IF(O2=0, N2*1.2,
   IF(O2=1, N2*1,
   IF(O2=2, N2*0.3,
   IF(O2=3, N2*0.5, "")))))</f>
        <v>4.5</v>
      </c>
      <c r="Q2" s="5">
        <f>IF(P2="", "", N2 - P2)</f>
        <v>10.5</v>
      </c>
      <c r="R2" s="5"/>
      <c r="S2" s="5">
        <v>12</v>
      </c>
      <c r="T2" s="5"/>
      <c r="U2" s="5"/>
      <c r="V2" s="5" t="s">
        <v>32</v>
      </c>
      <c r="W2" s="5">
        <v>3</v>
      </c>
      <c r="X2" s="5">
        <v>5</v>
      </c>
      <c r="Y2" s="5"/>
      <c r="Z2" s="5"/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38</v>
      </c>
      <c r="AH2" s="5">
        <v>12</v>
      </c>
      <c r="AI2" s="5"/>
      <c r="AJ2" s="9" t="s">
        <v>39</v>
      </c>
    </row>
    <row r="3" spans="1:36" x14ac:dyDescent="0.2">
      <c r="A3" s="6">
        <v>1</v>
      </c>
      <c r="B3" s="7">
        <v>2</v>
      </c>
      <c r="C3" s="7">
        <v>1</v>
      </c>
      <c r="D3" s="7">
        <v>2</v>
      </c>
      <c r="E3" s="7">
        <v>1</v>
      </c>
      <c r="F3" s="7">
        <v>10</v>
      </c>
      <c r="G3" s="7" t="s">
        <v>182</v>
      </c>
      <c r="H3" s="7">
        <v>-21</v>
      </c>
      <c r="I3" s="7" t="s">
        <v>183</v>
      </c>
      <c r="J3" s="7"/>
      <c r="K3" s="7" t="s">
        <v>30</v>
      </c>
      <c r="L3" s="7" t="s">
        <v>30</v>
      </c>
      <c r="M3" s="7" t="s">
        <v>40</v>
      </c>
      <c r="N3" s="7">
        <v>3</v>
      </c>
      <c r="O3" s="5">
        <f t="shared" ref="O3:O18" si="0">IF(OR(N3="Penalty", N3="TD", N3=""), "", IF(N3&lt;=0, 0, IF(N3&lt;=4, 1, IF(N3&gt;=11, 2, 3))))</f>
        <v>1</v>
      </c>
      <c r="P3" s="5">
        <f t="shared" ref="P3:P18" si="1">IF(OR(N3="Penalty", N3="TD", N3=""), "",
   IF(O3=0, N3*1.2,
   IF(O3=1, N3*1,
   IF(O3=2, N3*0.3,
   IF(O3=3, N3*0.5, "")))))</f>
        <v>3</v>
      </c>
      <c r="Q3" s="5">
        <f t="shared" ref="Q3:Q18" si="2">IF(P3="", "", N3 - P3)</f>
        <v>0</v>
      </c>
      <c r="R3" s="7">
        <v>12</v>
      </c>
      <c r="S3" s="7"/>
      <c r="T3" s="7"/>
      <c r="U3" s="7" t="s">
        <v>41</v>
      </c>
      <c r="V3" s="7">
        <v>3</v>
      </c>
      <c r="W3" s="7">
        <v>5</v>
      </c>
      <c r="X3" s="7" t="s">
        <v>42</v>
      </c>
      <c r="Y3" s="7"/>
      <c r="Z3" s="7" t="s">
        <v>43</v>
      </c>
      <c r="AA3" s="7" t="s">
        <v>44</v>
      </c>
      <c r="AB3" s="7" t="s">
        <v>45</v>
      </c>
      <c r="AC3" s="7" t="s">
        <v>30</v>
      </c>
      <c r="AD3" s="7" t="s">
        <v>46</v>
      </c>
      <c r="AE3" s="7" t="s">
        <v>38</v>
      </c>
      <c r="AF3" s="7" t="s">
        <v>38</v>
      </c>
      <c r="AG3" s="7">
        <v>12</v>
      </c>
      <c r="AH3" s="7"/>
      <c r="AI3" s="7"/>
      <c r="AJ3" s="10" t="s">
        <v>47</v>
      </c>
    </row>
    <row r="4" spans="1:36" x14ac:dyDescent="0.2">
      <c r="A4" s="4">
        <v>1</v>
      </c>
      <c r="B4" s="5">
        <v>4</v>
      </c>
      <c r="C4" s="5">
        <v>1</v>
      </c>
      <c r="D4" s="5">
        <v>4</v>
      </c>
      <c r="E4" s="5">
        <v>3</v>
      </c>
      <c r="F4" s="5">
        <v>1</v>
      </c>
      <c r="G4" s="5" t="s">
        <v>195</v>
      </c>
      <c r="H4" s="5">
        <v>-29</v>
      </c>
      <c r="I4" s="5" t="s">
        <v>183</v>
      </c>
      <c r="J4" s="5"/>
      <c r="K4" s="5" t="s">
        <v>30</v>
      </c>
      <c r="L4" s="5" t="s">
        <v>30</v>
      </c>
      <c r="M4" s="5" t="s">
        <v>31</v>
      </c>
      <c r="N4" s="5">
        <v>3</v>
      </c>
      <c r="O4" s="5">
        <f t="shared" si="0"/>
        <v>1</v>
      </c>
      <c r="P4" s="5">
        <f t="shared" si="1"/>
        <v>3</v>
      </c>
      <c r="Q4" s="5">
        <f t="shared" si="2"/>
        <v>0</v>
      </c>
      <c r="R4" s="5" t="s">
        <v>56</v>
      </c>
      <c r="S4" s="5"/>
      <c r="T4" s="5"/>
      <c r="U4" s="5" t="s">
        <v>57</v>
      </c>
      <c r="V4" s="5">
        <v>2</v>
      </c>
      <c r="W4" s="5">
        <v>3</v>
      </c>
      <c r="X4" s="5">
        <v>5</v>
      </c>
      <c r="Y4" s="5"/>
      <c r="Z4" s="5" t="s">
        <v>58</v>
      </c>
      <c r="AA4" s="5" t="s">
        <v>59</v>
      </c>
      <c r="AB4" s="5" t="s">
        <v>60</v>
      </c>
      <c r="AC4" s="5" t="s">
        <v>61</v>
      </c>
      <c r="AD4" s="5" t="s">
        <v>30</v>
      </c>
      <c r="AE4" s="5" t="s">
        <v>46</v>
      </c>
      <c r="AF4" s="5" t="s">
        <v>38</v>
      </c>
      <c r="AG4" s="5" t="s">
        <v>38</v>
      </c>
      <c r="AH4" s="5">
        <v>44</v>
      </c>
      <c r="AI4" s="5"/>
      <c r="AJ4" s="9" t="s">
        <v>62</v>
      </c>
    </row>
    <row r="5" spans="1:36" x14ac:dyDescent="0.2">
      <c r="A5" s="6">
        <v>1</v>
      </c>
      <c r="B5" s="7">
        <v>5</v>
      </c>
      <c r="C5" s="7">
        <v>1</v>
      </c>
      <c r="D5" s="7">
        <v>5</v>
      </c>
      <c r="E5" s="7">
        <v>1</v>
      </c>
      <c r="F5" s="7">
        <v>10</v>
      </c>
      <c r="G5" s="7" t="s">
        <v>182</v>
      </c>
      <c r="H5" s="7">
        <v>-33</v>
      </c>
      <c r="I5" s="7" t="s">
        <v>183</v>
      </c>
      <c r="J5" s="7"/>
      <c r="K5" s="7" t="s">
        <v>30</v>
      </c>
      <c r="L5" s="7" t="s">
        <v>30</v>
      </c>
      <c r="M5" s="7" t="s">
        <v>31</v>
      </c>
      <c r="N5" s="7">
        <v>-11</v>
      </c>
      <c r="O5" s="5">
        <f t="shared" si="0"/>
        <v>0</v>
      </c>
      <c r="P5" s="5">
        <f t="shared" si="1"/>
        <v>-13.2</v>
      </c>
      <c r="Q5" s="5">
        <f t="shared" si="2"/>
        <v>2.1999999999999993</v>
      </c>
      <c r="R5" s="7">
        <v>12</v>
      </c>
      <c r="S5" s="7"/>
      <c r="T5" s="7"/>
      <c r="U5" s="7" t="s">
        <v>49</v>
      </c>
      <c r="V5" s="7">
        <v>2</v>
      </c>
      <c r="W5" s="7">
        <v>4</v>
      </c>
      <c r="X5" s="7" t="s">
        <v>63</v>
      </c>
      <c r="Y5" s="7"/>
      <c r="Z5" s="7" t="s">
        <v>64</v>
      </c>
      <c r="AA5" s="7" t="s">
        <v>65</v>
      </c>
      <c r="AB5" s="7" t="s">
        <v>66</v>
      </c>
      <c r="AC5" s="7" t="s">
        <v>30</v>
      </c>
      <c r="AD5" s="7" t="s">
        <v>46</v>
      </c>
      <c r="AE5" s="7" t="s">
        <v>67</v>
      </c>
      <c r="AF5" s="7" t="s">
        <v>68</v>
      </c>
      <c r="AG5" s="7">
        <v>12</v>
      </c>
      <c r="AH5" s="7"/>
      <c r="AI5" s="7"/>
      <c r="AJ5" s="10" t="s">
        <v>69</v>
      </c>
    </row>
    <row r="6" spans="1:36" x14ac:dyDescent="0.2">
      <c r="A6" s="4">
        <v>1</v>
      </c>
      <c r="B6" s="5">
        <v>8</v>
      </c>
      <c r="C6" s="5">
        <v>2</v>
      </c>
      <c r="D6" s="5">
        <v>2</v>
      </c>
      <c r="E6" s="5">
        <v>1</v>
      </c>
      <c r="F6" s="5">
        <v>10</v>
      </c>
      <c r="G6" s="5" t="s">
        <v>182</v>
      </c>
      <c r="H6" s="5">
        <v>-48</v>
      </c>
      <c r="I6" s="5" t="s">
        <v>183</v>
      </c>
      <c r="J6" s="5"/>
      <c r="K6" s="5" t="s">
        <v>30</v>
      </c>
      <c r="L6" s="5" t="s">
        <v>30</v>
      </c>
      <c r="M6" s="5" t="s">
        <v>31</v>
      </c>
      <c r="N6" s="5">
        <v>9</v>
      </c>
      <c r="O6" s="5">
        <f t="shared" si="0"/>
        <v>3</v>
      </c>
      <c r="P6" s="5">
        <f t="shared" si="1"/>
        <v>4.5</v>
      </c>
      <c r="Q6" s="5">
        <f t="shared" si="2"/>
        <v>4.5</v>
      </c>
      <c r="R6" s="5">
        <v>11</v>
      </c>
      <c r="S6" s="5"/>
      <c r="T6" s="5"/>
      <c r="U6" s="5" t="s">
        <v>32</v>
      </c>
      <c r="V6" s="5">
        <v>3</v>
      </c>
      <c r="W6" s="5" t="s">
        <v>83</v>
      </c>
      <c r="X6" s="5" t="s">
        <v>43</v>
      </c>
      <c r="Y6" s="5"/>
      <c r="Z6" s="5" t="s">
        <v>34</v>
      </c>
      <c r="AA6" s="5" t="s">
        <v>84</v>
      </c>
      <c r="AB6" s="5" t="s">
        <v>36</v>
      </c>
      <c r="AC6" s="5" t="s">
        <v>46</v>
      </c>
      <c r="AD6" s="5" t="s">
        <v>38</v>
      </c>
      <c r="AE6" s="5" t="s">
        <v>38</v>
      </c>
      <c r="AF6" s="5">
        <v>12</v>
      </c>
      <c r="AG6" s="5"/>
      <c r="AH6" s="5"/>
      <c r="AI6" s="5"/>
      <c r="AJ6" s="9" t="s">
        <v>85</v>
      </c>
    </row>
    <row r="7" spans="1:36" x14ac:dyDescent="0.2">
      <c r="A7" s="6">
        <v>1</v>
      </c>
      <c r="B7" s="7">
        <v>12</v>
      </c>
      <c r="C7" s="7">
        <v>2</v>
      </c>
      <c r="D7" s="7">
        <v>6</v>
      </c>
      <c r="E7" s="7">
        <v>1</v>
      </c>
      <c r="F7" s="7">
        <v>10</v>
      </c>
      <c r="G7" s="7" t="s">
        <v>182</v>
      </c>
      <c r="H7" s="7">
        <v>37</v>
      </c>
      <c r="I7" s="7" t="s">
        <v>186</v>
      </c>
      <c r="J7" s="7"/>
      <c r="K7" s="7" t="s">
        <v>30</v>
      </c>
      <c r="L7" s="7" t="s">
        <v>30</v>
      </c>
      <c r="M7" s="7" t="s">
        <v>31</v>
      </c>
      <c r="N7" s="7">
        <v>5</v>
      </c>
      <c r="O7" s="5">
        <f t="shared" si="0"/>
        <v>3</v>
      </c>
      <c r="P7" s="5">
        <f t="shared" si="1"/>
        <v>2.5</v>
      </c>
      <c r="Q7" s="5">
        <f t="shared" si="2"/>
        <v>2.5</v>
      </c>
      <c r="R7" s="7">
        <v>11</v>
      </c>
      <c r="S7" s="7"/>
      <c r="T7" s="7"/>
      <c r="U7" s="7" t="s">
        <v>49</v>
      </c>
      <c r="V7" s="7">
        <v>3</v>
      </c>
      <c r="W7" s="7"/>
      <c r="X7" s="7" t="s">
        <v>72</v>
      </c>
      <c r="Y7" s="7"/>
      <c r="Z7" s="7" t="s">
        <v>34</v>
      </c>
      <c r="AA7" s="7" t="s">
        <v>103</v>
      </c>
      <c r="AB7" s="7" t="s">
        <v>30</v>
      </c>
      <c r="AC7" s="7" t="s">
        <v>37</v>
      </c>
      <c r="AD7" s="7" t="s">
        <v>38</v>
      </c>
      <c r="AE7" s="7" t="s">
        <v>38</v>
      </c>
      <c r="AF7" s="7">
        <v>12</v>
      </c>
      <c r="AG7" s="7"/>
      <c r="AH7" s="7"/>
      <c r="AI7" s="7"/>
      <c r="AJ7" s="10" t="s">
        <v>104</v>
      </c>
    </row>
    <row r="8" spans="1:36" x14ac:dyDescent="0.2">
      <c r="A8" s="4">
        <v>1</v>
      </c>
      <c r="B8" s="5">
        <v>14</v>
      </c>
      <c r="C8" s="5">
        <v>2</v>
      </c>
      <c r="D8" s="5">
        <v>8</v>
      </c>
      <c r="E8" s="5">
        <v>3</v>
      </c>
      <c r="F8" s="5">
        <v>1</v>
      </c>
      <c r="G8" s="5" t="s">
        <v>195</v>
      </c>
      <c r="H8" s="5">
        <v>28</v>
      </c>
      <c r="I8" s="5" t="s">
        <v>187</v>
      </c>
      <c r="J8" s="5"/>
      <c r="K8" s="5" t="s">
        <v>30</v>
      </c>
      <c r="L8" s="5" t="s">
        <v>30</v>
      </c>
      <c r="M8" s="5" t="s">
        <v>31</v>
      </c>
      <c r="N8" s="5">
        <v>5</v>
      </c>
      <c r="O8" s="5">
        <f t="shared" si="0"/>
        <v>3</v>
      </c>
      <c r="P8" s="5">
        <f t="shared" si="1"/>
        <v>2.5</v>
      </c>
      <c r="Q8" s="5">
        <f t="shared" si="2"/>
        <v>2.5</v>
      </c>
      <c r="R8" s="5" t="s">
        <v>56</v>
      </c>
      <c r="S8" s="5"/>
      <c r="T8" s="5"/>
      <c r="U8" s="5" t="s">
        <v>57</v>
      </c>
      <c r="V8" s="5">
        <v>1</v>
      </c>
      <c r="W8" s="5">
        <v>2</v>
      </c>
      <c r="X8" s="5">
        <v>4</v>
      </c>
      <c r="Y8" s="5"/>
      <c r="Z8" s="5" t="s">
        <v>107</v>
      </c>
      <c r="AA8" s="5" t="s">
        <v>59</v>
      </c>
      <c r="AB8" s="5" t="s">
        <v>60</v>
      </c>
      <c r="AC8" s="5" t="s">
        <v>61</v>
      </c>
      <c r="AD8" s="5" t="s">
        <v>30</v>
      </c>
      <c r="AE8" s="5" t="s">
        <v>46</v>
      </c>
      <c r="AF8" s="5" t="s">
        <v>38</v>
      </c>
      <c r="AG8" s="5" t="s">
        <v>38</v>
      </c>
      <c r="AH8" s="5">
        <v>44</v>
      </c>
      <c r="AI8" s="5"/>
      <c r="AJ8" s="9" t="s">
        <v>62</v>
      </c>
    </row>
    <row r="9" spans="1:36" x14ac:dyDescent="0.2">
      <c r="A9" s="6">
        <v>2</v>
      </c>
      <c r="B9" s="7">
        <v>19</v>
      </c>
      <c r="C9" s="7">
        <v>3</v>
      </c>
      <c r="D9" s="7">
        <v>2</v>
      </c>
      <c r="E9" s="7">
        <v>2</v>
      </c>
      <c r="F9" s="7">
        <v>2</v>
      </c>
      <c r="G9" s="7" t="s">
        <v>185</v>
      </c>
      <c r="H9" s="7">
        <v>-38</v>
      </c>
      <c r="I9" s="7" t="s">
        <v>183</v>
      </c>
      <c r="J9" s="7"/>
      <c r="K9" s="7" t="s">
        <v>30</v>
      </c>
      <c r="L9" s="7" t="s">
        <v>30</v>
      </c>
      <c r="M9" s="7" t="s">
        <v>31</v>
      </c>
      <c r="N9" s="7">
        <v>4</v>
      </c>
      <c r="O9" s="5">
        <f t="shared" si="0"/>
        <v>1</v>
      </c>
      <c r="P9" s="5">
        <f t="shared" si="1"/>
        <v>4</v>
      </c>
      <c r="Q9" s="5">
        <f t="shared" si="2"/>
        <v>0</v>
      </c>
      <c r="R9" s="7">
        <v>12</v>
      </c>
      <c r="S9" s="7"/>
      <c r="T9" s="7"/>
      <c r="U9" s="7" t="s">
        <v>41</v>
      </c>
      <c r="V9" s="7">
        <v>3</v>
      </c>
      <c r="W9" s="7">
        <v>5</v>
      </c>
      <c r="X9" s="7" t="s">
        <v>119</v>
      </c>
      <c r="Y9" s="7"/>
      <c r="Z9" s="7" t="s">
        <v>72</v>
      </c>
      <c r="AA9" s="7" t="s">
        <v>80</v>
      </c>
      <c r="AB9" s="7" t="s">
        <v>84</v>
      </c>
      <c r="AC9" s="7" t="s">
        <v>30</v>
      </c>
      <c r="AD9" s="7" t="s">
        <v>37</v>
      </c>
      <c r="AE9" s="7" t="s">
        <v>38</v>
      </c>
      <c r="AF9" s="7" t="s">
        <v>38</v>
      </c>
      <c r="AG9" s="7">
        <v>12</v>
      </c>
      <c r="AH9" s="7"/>
      <c r="AI9" s="7"/>
      <c r="AJ9" s="10" t="s">
        <v>120</v>
      </c>
    </row>
    <row r="10" spans="1:36" x14ac:dyDescent="0.2">
      <c r="A10" s="4">
        <v>2</v>
      </c>
      <c r="B10" s="5">
        <v>26</v>
      </c>
      <c r="C10" s="5">
        <v>5</v>
      </c>
      <c r="D10" s="5">
        <v>5</v>
      </c>
      <c r="E10" s="5">
        <v>1</v>
      </c>
      <c r="F10" s="5">
        <v>10</v>
      </c>
      <c r="G10" s="5" t="s">
        <v>182</v>
      </c>
      <c r="H10" s="5">
        <v>39</v>
      </c>
      <c r="I10" s="5" t="s">
        <v>186</v>
      </c>
      <c r="J10" s="5"/>
      <c r="K10" s="5" t="s">
        <v>30</v>
      </c>
      <c r="L10" s="5" t="s">
        <v>30</v>
      </c>
      <c r="M10" s="5" t="s">
        <v>31</v>
      </c>
      <c r="N10" s="5">
        <v>5</v>
      </c>
      <c r="O10" s="5">
        <f t="shared" si="0"/>
        <v>3</v>
      </c>
      <c r="P10" s="5">
        <f t="shared" si="1"/>
        <v>2.5</v>
      </c>
      <c r="Q10" s="5">
        <f t="shared" si="2"/>
        <v>2.5</v>
      </c>
      <c r="R10" s="5">
        <v>11</v>
      </c>
      <c r="S10" s="5"/>
      <c r="T10" s="5"/>
      <c r="U10" s="5" t="s">
        <v>125</v>
      </c>
      <c r="V10" s="5">
        <v>4</v>
      </c>
      <c r="W10" s="5" t="s">
        <v>131</v>
      </c>
      <c r="X10" s="5" t="s">
        <v>72</v>
      </c>
      <c r="Y10" s="5"/>
      <c r="Z10" s="5" t="s">
        <v>80</v>
      </c>
      <c r="AA10" s="5" t="s">
        <v>84</v>
      </c>
      <c r="AB10" s="5" t="s">
        <v>36</v>
      </c>
      <c r="AC10" s="5" t="s">
        <v>46</v>
      </c>
      <c r="AD10" s="5" t="s">
        <v>38</v>
      </c>
      <c r="AE10" s="5" t="s">
        <v>38</v>
      </c>
      <c r="AF10" s="5">
        <v>12</v>
      </c>
      <c r="AG10" s="5"/>
      <c r="AH10" s="5"/>
      <c r="AI10" s="5"/>
      <c r="AJ10" s="9" t="s">
        <v>126</v>
      </c>
    </row>
    <row r="11" spans="1:36" x14ac:dyDescent="0.2">
      <c r="A11" s="4">
        <v>3</v>
      </c>
      <c r="B11" s="5">
        <v>44</v>
      </c>
      <c r="C11" s="5">
        <v>8</v>
      </c>
      <c r="D11" s="5">
        <v>7</v>
      </c>
      <c r="E11" s="5">
        <v>2</v>
      </c>
      <c r="F11" s="5">
        <v>1</v>
      </c>
      <c r="G11" s="5" t="s">
        <v>185</v>
      </c>
      <c r="H11" s="5">
        <v>23</v>
      </c>
      <c r="I11" s="5" t="s">
        <v>187</v>
      </c>
      <c r="J11" s="5"/>
      <c r="K11" s="5" t="s">
        <v>30</v>
      </c>
      <c r="L11" s="5" t="s">
        <v>30</v>
      </c>
      <c r="M11" s="5" t="s">
        <v>31</v>
      </c>
      <c r="N11" s="5">
        <v>4</v>
      </c>
      <c r="O11" s="5">
        <f t="shared" si="0"/>
        <v>1</v>
      </c>
      <c r="P11" s="5">
        <f t="shared" si="1"/>
        <v>4</v>
      </c>
      <c r="Q11" s="5">
        <f t="shared" si="2"/>
        <v>0</v>
      </c>
      <c r="R11" s="5">
        <v>11</v>
      </c>
      <c r="S11" s="5"/>
      <c r="T11" s="5" t="s">
        <v>125</v>
      </c>
      <c r="U11" s="5" t="s">
        <v>32</v>
      </c>
      <c r="V11" s="5">
        <v>3</v>
      </c>
      <c r="W11" s="5"/>
      <c r="X11" s="5" t="s">
        <v>72</v>
      </c>
      <c r="Y11" s="5"/>
      <c r="Z11" s="5" t="s">
        <v>80</v>
      </c>
      <c r="AA11" s="5" t="s">
        <v>84</v>
      </c>
      <c r="AB11" s="5" t="s">
        <v>36</v>
      </c>
      <c r="AC11" s="5" t="s">
        <v>46</v>
      </c>
      <c r="AD11" s="5" t="s">
        <v>38</v>
      </c>
      <c r="AE11" s="5" t="s">
        <v>38</v>
      </c>
      <c r="AF11" s="5">
        <v>12</v>
      </c>
      <c r="AG11" s="5"/>
      <c r="AH11" s="5"/>
      <c r="AI11" s="5"/>
      <c r="AJ11" s="9" t="s">
        <v>85</v>
      </c>
    </row>
    <row r="12" spans="1:36" x14ac:dyDescent="0.2">
      <c r="A12" s="6">
        <v>3</v>
      </c>
      <c r="B12" s="7">
        <v>46</v>
      </c>
      <c r="C12" s="7">
        <v>9</v>
      </c>
      <c r="D12" s="7">
        <v>1</v>
      </c>
      <c r="E12" s="7">
        <v>1</v>
      </c>
      <c r="F12" s="7">
        <v>10</v>
      </c>
      <c r="G12" s="7" t="s">
        <v>182</v>
      </c>
      <c r="H12" s="7">
        <v>-50</v>
      </c>
      <c r="I12" s="7" t="s">
        <v>183</v>
      </c>
      <c r="J12" s="7"/>
      <c r="K12" s="7" t="s">
        <v>30</v>
      </c>
      <c r="L12" s="7" t="s">
        <v>30</v>
      </c>
      <c r="M12" s="7" t="s">
        <v>31</v>
      </c>
      <c r="N12" s="7">
        <v>4</v>
      </c>
      <c r="O12" s="5">
        <f t="shared" si="0"/>
        <v>1</v>
      </c>
      <c r="P12" s="5">
        <f t="shared" si="1"/>
        <v>4</v>
      </c>
      <c r="Q12" s="5">
        <f t="shared" si="2"/>
        <v>0</v>
      </c>
      <c r="R12" s="7">
        <v>11</v>
      </c>
      <c r="S12" s="7"/>
      <c r="T12" s="7"/>
      <c r="U12" s="7" t="s">
        <v>49</v>
      </c>
      <c r="V12" s="7">
        <v>4</v>
      </c>
      <c r="W12" s="7" t="s">
        <v>160</v>
      </c>
      <c r="X12" s="7" t="s">
        <v>72</v>
      </c>
      <c r="Y12" s="7"/>
      <c r="Z12" s="7" t="s">
        <v>34</v>
      </c>
      <c r="AA12" s="7" t="s">
        <v>103</v>
      </c>
      <c r="AB12" s="7" t="s">
        <v>36</v>
      </c>
      <c r="AC12" s="7" t="s">
        <v>37</v>
      </c>
      <c r="AD12" s="7" t="s">
        <v>38</v>
      </c>
      <c r="AE12" s="7" t="s">
        <v>38</v>
      </c>
      <c r="AF12" s="7">
        <v>12</v>
      </c>
      <c r="AG12" s="7"/>
      <c r="AH12" s="7"/>
      <c r="AI12" s="7"/>
      <c r="AJ12" s="10" t="s">
        <v>85</v>
      </c>
    </row>
    <row r="13" spans="1:36" x14ac:dyDescent="0.2">
      <c r="A13" s="4">
        <v>3</v>
      </c>
      <c r="B13" s="5">
        <v>50</v>
      </c>
      <c r="C13" s="5">
        <v>9</v>
      </c>
      <c r="D13" s="5">
        <v>5</v>
      </c>
      <c r="E13" s="5">
        <v>2</v>
      </c>
      <c r="F13" s="5">
        <v>2</v>
      </c>
      <c r="G13" s="5" t="s">
        <v>185</v>
      </c>
      <c r="H13" s="5">
        <v>39</v>
      </c>
      <c r="I13" s="5" t="s">
        <v>186</v>
      </c>
      <c r="J13" s="5"/>
      <c r="K13" s="5" t="s">
        <v>30</v>
      </c>
      <c r="L13" s="5" t="s">
        <v>30</v>
      </c>
      <c r="M13" s="5" t="s">
        <v>31</v>
      </c>
      <c r="N13" s="5">
        <v>15</v>
      </c>
      <c r="O13" s="5">
        <f t="shared" si="0"/>
        <v>2</v>
      </c>
      <c r="P13" s="5">
        <f t="shared" si="1"/>
        <v>4.5</v>
      </c>
      <c r="Q13" s="5">
        <f t="shared" si="2"/>
        <v>10.5</v>
      </c>
      <c r="R13" s="5">
        <v>11</v>
      </c>
      <c r="S13" s="5"/>
      <c r="T13" s="5"/>
      <c r="U13" s="5" t="s">
        <v>49</v>
      </c>
      <c r="V13" s="5">
        <v>4</v>
      </c>
      <c r="W13" s="5"/>
      <c r="X13" s="5" t="s">
        <v>72</v>
      </c>
      <c r="Y13" s="5"/>
      <c r="Z13" s="5" t="s">
        <v>34</v>
      </c>
      <c r="AA13" s="5" t="s">
        <v>103</v>
      </c>
      <c r="AB13" s="5" t="s">
        <v>30</v>
      </c>
      <c r="AC13" s="5" t="s">
        <v>37</v>
      </c>
      <c r="AD13" s="5" t="s">
        <v>38</v>
      </c>
      <c r="AE13" s="5" t="s">
        <v>38</v>
      </c>
      <c r="AF13" s="5">
        <v>12</v>
      </c>
      <c r="AG13" s="5"/>
      <c r="AH13" s="5"/>
      <c r="AI13" s="5"/>
      <c r="AJ13" s="9" t="s">
        <v>133</v>
      </c>
    </row>
    <row r="14" spans="1:36" x14ac:dyDescent="0.2">
      <c r="A14" s="6">
        <v>4</v>
      </c>
      <c r="B14" s="7">
        <v>53</v>
      </c>
      <c r="C14" s="7">
        <v>10</v>
      </c>
      <c r="D14" s="7">
        <v>1</v>
      </c>
      <c r="E14" s="7">
        <v>1</v>
      </c>
      <c r="F14" s="7">
        <v>10</v>
      </c>
      <c r="G14" s="7" t="s">
        <v>182</v>
      </c>
      <c r="H14" s="7">
        <v>28</v>
      </c>
      <c r="I14" s="7" t="s">
        <v>187</v>
      </c>
      <c r="J14" s="7"/>
      <c r="K14" s="7" t="s">
        <v>30</v>
      </c>
      <c r="L14" s="7" t="s">
        <v>30</v>
      </c>
      <c r="M14" s="7" t="s">
        <v>31</v>
      </c>
      <c r="N14" s="7">
        <v>-1</v>
      </c>
      <c r="O14" s="5">
        <f t="shared" si="0"/>
        <v>0</v>
      </c>
      <c r="P14" s="5">
        <f t="shared" si="1"/>
        <v>-1.2</v>
      </c>
      <c r="Q14" s="5">
        <f t="shared" si="2"/>
        <v>0.19999999999999996</v>
      </c>
      <c r="R14" s="7">
        <v>11</v>
      </c>
      <c r="S14" s="7"/>
      <c r="T14" s="7" t="s">
        <v>32</v>
      </c>
      <c r="U14" s="7" t="s">
        <v>125</v>
      </c>
      <c r="V14" s="7">
        <v>4</v>
      </c>
      <c r="W14" s="7"/>
      <c r="X14" s="7" t="s">
        <v>72</v>
      </c>
      <c r="Y14" s="7"/>
      <c r="Z14" s="7" t="s">
        <v>80</v>
      </c>
      <c r="AA14" s="7" t="s">
        <v>81</v>
      </c>
      <c r="AB14" s="7" t="s">
        <v>30</v>
      </c>
      <c r="AC14" s="7" t="s">
        <v>46</v>
      </c>
      <c r="AD14" s="7" t="s">
        <v>38</v>
      </c>
      <c r="AE14" s="7" t="s">
        <v>38</v>
      </c>
      <c r="AF14" s="7">
        <v>12</v>
      </c>
      <c r="AG14" s="7"/>
      <c r="AH14" s="7"/>
      <c r="AI14" s="7"/>
      <c r="AJ14" s="10" t="s">
        <v>85</v>
      </c>
    </row>
    <row r="15" spans="1:36" x14ac:dyDescent="0.2">
      <c r="A15" s="4">
        <v>4</v>
      </c>
      <c r="B15" s="5">
        <v>62</v>
      </c>
      <c r="C15" s="5">
        <v>12</v>
      </c>
      <c r="D15" s="5">
        <v>3</v>
      </c>
      <c r="E15" s="5">
        <v>1</v>
      </c>
      <c r="F15" s="5">
        <v>10</v>
      </c>
      <c r="G15" s="5" t="s">
        <v>182</v>
      </c>
      <c r="H15" s="5">
        <v>23</v>
      </c>
      <c r="I15" s="5" t="s">
        <v>187</v>
      </c>
      <c r="J15" s="5"/>
      <c r="K15" s="5" t="s">
        <v>30</v>
      </c>
      <c r="L15" s="5" t="s">
        <v>30</v>
      </c>
      <c r="M15" s="5" t="s">
        <v>31</v>
      </c>
      <c r="N15" s="5">
        <v>17</v>
      </c>
      <c r="O15" s="5">
        <f t="shared" si="0"/>
        <v>2</v>
      </c>
      <c r="P15" s="5">
        <f t="shared" si="1"/>
        <v>5.0999999999999996</v>
      </c>
      <c r="Q15" s="5">
        <f t="shared" si="2"/>
        <v>11.9</v>
      </c>
      <c r="R15" s="5">
        <v>11</v>
      </c>
      <c r="S15" s="5"/>
      <c r="T15" s="5"/>
      <c r="U15" s="5" t="s">
        <v>32</v>
      </c>
      <c r="V15" s="5">
        <v>3</v>
      </c>
      <c r="W15" s="5" t="s">
        <v>172</v>
      </c>
      <c r="X15" s="5" t="s">
        <v>72</v>
      </c>
      <c r="Y15" s="5"/>
      <c r="Z15" s="5" t="s">
        <v>80</v>
      </c>
      <c r="AA15" s="5" t="s">
        <v>155</v>
      </c>
      <c r="AB15" s="5" t="s">
        <v>36</v>
      </c>
      <c r="AC15" s="5" t="s">
        <v>37</v>
      </c>
      <c r="AD15" s="5" t="s">
        <v>38</v>
      </c>
      <c r="AE15" s="5" t="s">
        <v>38</v>
      </c>
      <c r="AF15" s="5">
        <v>12</v>
      </c>
      <c r="AG15" s="5"/>
      <c r="AH15" s="5"/>
      <c r="AI15" s="5"/>
      <c r="AJ15" s="9" t="s">
        <v>85</v>
      </c>
    </row>
    <row r="16" spans="1:36" x14ac:dyDescent="0.2">
      <c r="A16" s="6">
        <v>4</v>
      </c>
      <c r="B16" s="7">
        <v>63</v>
      </c>
      <c r="C16" s="7">
        <v>12</v>
      </c>
      <c r="D16" s="7">
        <v>4</v>
      </c>
      <c r="E16" s="7">
        <v>1</v>
      </c>
      <c r="F16" s="7">
        <v>6</v>
      </c>
      <c r="G16" s="7" t="s">
        <v>182</v>
      </c>
      <c r="H16" s="7">
        <v>6</v>
      </c>
      <c r="I16" s="7" t="s">
        <v>187</v>
      </c>
      <c r="J16" s="7"/>
      <c r="K16" s="7" t="s">
        <v>30</v>
      </c>
      <c r="L16" s="7" t="s">
        <v>30</v>
      </c>
      <c r="M16" s="7" t="s">
        <v>31</v>
      </c>
      <c r="N16" s="7">
        <v>0</v>
      </c>
      <c r="O16" s="5">
        <f t="shared" si="0"/>
        <v>0</v>
      </c>
      <c r="P16" s="5">
        <f t="shared" si="1"/>
        <v>0</v>
      </c>
      <c r="Q16" s="5">
        <f t="shared" si="2"/>
        <v>0</v>
      </c>
      <c r="R16" s="7">
        <v>12</v>
      </c>
      <c r="S16" s="7"/>
      <c r="T16" s="7"/>
      <c r="U16" s="7" t="s">
        <v>173</v>
      </c>
      <c r="V16" s="7">
        <v>2</v>
      </c>
      <c r="W16" s="7">
        <v>3</v>
      </c>
      <c r="X16" s="7"/>
      <c r="Y16" s="7"/>
      <c r="Z16" s="7" t="s">
        <v>43</v>
      </c>
      <c r="AA16" s="7" t="s">
        <v>34</v>
      </c>
      <c r="AB16" s="7" t="s">
        <v>174</v>
      </c>
      <c r="AC16" s="7" t="s">
        <v>36</v>
      </c>
      <c r="AD16" s="7" t="s">
        <v>37</v>
      </c>
      <c r="AE16" s="7" t="s">
        <v>38</v>
      </c>
      <c r="AF16" s="7" t="s">
        <v>38</v>
      </c>
      <c r="AG16" s="7">
        <v>12</v>
      </c>
      <c r="AH16" s="7"/>
      <c r="AI16" s="7"/>
      <c r="AJ16" s="10" t="s">
        <v>69</v>
      </c>
    </row>
    <row r="17" spans="1:36" x14ac:dyDescent="0.2">
      <c r="A17" s="4">
        <v>4</v>
      </c>
      <c r="B17" s="5">
        <v>65</v>
      </c>
      <c r="C17" s="5">
        <v>12</v>
      </c>
      <c r="D17" s="5">
        <v>1</v>
      </c>
      <c r="E17" s="5">
        <v>1</v>
      </c>
      <c r="F17" s="5">
        <v>10</v>
      </c>
      <c r="G17" s="5" t="s">
        <v>182</v>
      </c>
      <c r="H17" s="5">
        <v>49</v>
      </c>
      <c r="I17" s="5" t="s">
        <v>186</v>
      </c>
      <c r="J17" s="5"/>
      <c r="K17" s="5" t="s">
        <v>30</v>
      </c>
      <c r="L17" s="5" t="s">
        <v>30</v>
      </c>
      <c r="M17" s="5" t="s">
        <v>31</v>
      </c>
      <c r="N17" s="5">
        <v>7</v>
      </c>
      <c r="O17" s="5">
        <f t="shared" si="0"/>
        <v>3</v>
      </c>
      <c r="P17" s="5">
        <f t="shared" si="1"/>
        <v>3.5</v>
      </c>
      <c r="Q17" s="5">
        <f t="shared" si="2"/>
        <v>3.5</v>
      </c>
      <c r="R17" s="5">
        <v>11</v>
      </c>
      <c r="S17" s="5"/>
      <c r="T17" s="5"/>
      <c r="U17" s="5" t="s">
        <v>32</v>
      </c>
      <c r="V17" s="5">
        <v>3</v>
      </c>
      <c r="W17" s="5" t="s">
        <v>172</v>
      </c>
      <c r="X17" s="5" t="s">
        <v>72</v>
      </c>
      <c r="Y17" s="5"/>
      <c r="Z17" s="5" t="s">
        <v>80</v>
      </c>
      <c r="AA17" s="5" t="s">
        <v>155</v>
      </c>
      <c r="AB17" s="5" t="s">
        <v>30</v>
      </c>
      <c r="AC17" s="5" t="s">
        <v>37</v>
      </c>
      <c r="AD17" s="5" t="s">
        <v>38</v>
      </c>
      <c r="AE17" s="5" t="s">
        <v>38</v>
      </c>
      <c r="AF17" s="5">
        <v>14</v>
      </c>
      <c r="AG17" s="5"/>
      <c r="AH17" s="5"/>
      <c r="AI17" s="5"/>
      <c r="AJ17" s="9" t="s">
        <v>133</v>
      </c>
    </row>
    <row r="18" spans="1:36" x14ac:dyDescent="0.2">
      <c r="A18" s="6">
        <v>4</v>
      </c>
      <c r="B18" s="7">
        <v>66</v>
      </c>
      <c r="C18" s="7">
        <v>12</v>
      </c>
      <c r="D18" s="7">
        <v>2</v>
      </c>
      <c r="E18" s="7">
        <v>2</v>
      </c>
      <c r="F18" s="7">
        <v>3</v>
      </c>
      <c r="G18" s="7" t="s">
        <v>185</v>
      </c>
      <c r="H18" s="7">
        <v>54</v>
      </c>
      <c r="I18" s="7" t="s">
        <v>186</v>
      </c>
      <c r="J18" s="7"/>
      <c r="K18" s="7" t="s">
        <v>30</v>
      </c>
      <c r="L18" s="7" t="s">
        <v>30</v>
      </c>
      <c r="M18" s="7" t="s">
        <v>31</v>
      </c>
      <c r="N18" s="7">
        <v>2</v>
      </c>
      <c r="O18" s="5">
        <f t="shared" si="0"/>
        <v>1</v>
      </c>
      <c r="P18" s="5">
        <f t="shared" si="1"/>
        <v>2</v>
      </c>
      <c r="Q18" s="5">
        <f t="shared" si="2"/>
        <v>0</v>
      </c>
      <c r="R18" s="7">
        <v>11</v>
      </c>
      <c r="S18" s="7"/>
      <c r="T18" s="7" t="s">
        <v>125</v>
      </c>
      <c r="U18" s="7" t="s">
        <v>32</v>
      </c>
      <c r="V18" s="7">
        <v>3</v>
      </c>
      <c r="W18" s="7"/>
      <c r="X18" s="7" t="s">
        <v>72</v>
      </c>
      <c r="Y18" s="7"/>
      <c r="Z18" s="7" t="s">
        <v>80</v>
      </c>
      <c r="AA18" s="7" t="s">
        <v>84</v>
      </c>
      <c r="AB18" s="7" t="s">
        <v>36</v>
      </c>
      <c r="AC18" s="7" t="s">
        <v>46</v>
      </c>
      <c r="AD18" s="7" t="s">
        <v>38</v>
      </c>
      <c r="AE18" s="7" t="s">
        <v>38</v>
      </c>
      <c r="AF18" s="7">
        <v>14</v>
      </c>
      <c r="AG18" s="7"/>
      <c r="AH18" s="7"/>
      <c r="AI18" s="7"/>
      <c r="AJ18" s="10" t="s">
        <v>133</v>
      </c>
    </row>
    <row r="21" spans="1:36" x14ac:dyDescent="0.2">
      <c r="D21" s="28" t="s">
        <v>196</v>
      </c>
      <c r="E21" s="29" t="s">
        <v>197</v>
      </c>
    </row>
    <row r="22" spans="1:36" ht="16" x14ac:dyDescent="0.2">
      <c r="D22" s="30">
        <v>0</v>
      </c>
      <c r="E22" s="31" t="s">
        <v>198</v>
      </c>
    </row>
    <row r="23" spans="1:36" ht="16" x14ac:dyDescent="0.2">
      <c r="D23" s="30">
        <v>1</v>
      </c>
      <c r="E23" s="31" t="s">
        <v>199</v>
      </c>
    </row>
    <row r="24" spans="1:36" ht="16" x14ac:dyDescent="0.2">
      <c r="D24" s="30">
        <v>2</v>
      </c>
      <c r="E24" s="31" t="s">
        <v>200</v>
      </c>
    </row>
    <row r="25" spans="1:36" ht="16" x14ac:dyDescent="0.2">
      <c r="D25" s="32">
        <v>3</v>
      </c>
      <c r="E25" s="3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9362-7CB1-CE4E-8265-B4CA037EDA76}">
  <dimension ref="A3:K8"/>
  <sheetViews>
    <sheetView tabSelected="1" zoomScale="115" workbookViewId="0">
      <selection activeCell="F19" sqref="F19"/>
    </sheetView>
  </sheetViews>
  <sheetFormatPr baseColWidth="10" defaultRowHeight="15" x14ac:dyDescent="0.2"/>
  <cols>
    <col min="1" max="1" width="12.1640625" bestFit="1" customWidth="1"/>
    <col min="2" max="2" width="9.33203125" bestFit="1" customWidth="1"/>
    <col min="3" max="3" width="10" bestFit="1" customWidth="1"/>
    <col min="4" max="5" width="13.5" bestFit="1" customWidth="1"/>
    <col min="7" max="7" width="12.1640625" bestFit="1" customWidth="1"/>
    <col min="10" max="11" width="13.5" bestFit="1" customWidth="1"/>
  </cols>
  <sheetData>
    <row r="3" spans="1:11" x14ac:dyDescent="0.2">
      <c r="A3" s="12" t="s">
        <v>188</v>
      </c>
      <c r="B3" t="s">
        <v>204</v>
      </c>
      <c r="C3" t="s">
        <v>205</v>
      </c>
      <c r="D3" t="s">
        <v>206</v>
      </c>
      <c r="E3" t="s">
        <v>207</v>
      </c>
      <c r="G3" s="34" t="s">
        <v>188</v>
      </c>
      <c r="H3" s="19" t="s">
        <v>204</v>
      </c>
      <c r="I3" s="18" t="s">
        <v>205</v>
      </c>
      <c r="J3" s="18" t="s">
        <v>206</v>
      </c>
      <c r="K3" s="20" t="s">
        <v>207</v>
      </c>
    </row>
    <row r="4" spans="1:11" x14ac:dyDescent="0.2">
      <c r="A4" s="1">
        <v>0</v>
      </c>
      <c r="B4">
        <v>3</v>
      </c>
      <c r="C4">
        <v>-12</v>
      </c>
      <c r="D4">
        <v>-14.399999999999999</v>
      </c>
      <c r="E4">
        <v>2.3999999999999995</v>
      </c>
      <c r="G4" s="35">
        <v>0</v>
      </c>
      <c r="H4">
        <v>3</v>
      </c>
      <c r="I4">
        <v>-12</v>
      </c>
      <c r="J4">
        <v>-14.399999999999999</v>
      </c>
      <c r="K4" s="22">
        <v>2.3999999999999995</v>
      </c>
    </row>
    <row r="5" spans="1:11" x14ac:dyDescent="0.2">
      <c r="A5" s="1">
        <v>1</v>
      </c>
      <c r="B5">
        <v>6</v>
      </c>
      <c r="C5">
        <v>20</v>
      </c>
      <c r="D5">
        <v>20</v>
      </c>
      <c r="E5">
        <v>0</v>
      </c>
      <c r="G5" s="35">
        <v>1</v>
      </c>
      <c r="H5">
        <v>6</v>
      </c>
      <c r="I5">
        <v>20</v>
      </c>
      <c r="J5">
        <v>20</v>
      </c>
      <c r="K5" s="22">
        <v>0</v>
      </c>
    </row>
    <row r="6" spans="1:11" x14ac:dyDescent="0.2">
      <c r="A6" s="1">
        <v>2</v>
      </c>
      <c r="B6">
        <v>3</v>
      </c>
      <c r="C6">
        <v>47</v>
      </c>
      <c r="D6">
        <v>14.1</v>
      </c>
      <c r="E6">
        <v>32.9</v>
      </c>
      <c r="G6" s="35">
        <v>2</v>
      </c>
      <c r="H6">
        <v>3</v>
      </c>
      <c r="I6">
        <v>47</v>
      </c>
      <c r="J6">
        <v>14.1</v>
      </c>
      <c r="K6" s="22">
        <v>32.9</v>
      </c>
    </row>
    <row r="7" spans="1:11" x14ac:dyDescent="0.2">
      <c r="A7" s="1">
        <v>3</v>
      </c>
      <c r="B7">
        <v>5</v>
      </c>
      <c r="C7">
        <v>31</v>
      </c>
      <c r="D7">
        <v>15.5</v>
      </c>
      <c r="E7">
        <v>15.5</v>
      </c>
      <c r="G7" s="35">
        <v>3</v>
      </c>
      <c r="H7">
        <v>5</v>
      </c>
      <c r="I7">
        <v>31</v>
      </c>
      <c r="J7">
        <v>15.5</v>
      </c>
      <c r="K7" s="22">
        <v>15.5</v>
      </c>
    </row>
    <row r="8" spans="1:11" x14ac:dyDescent="0.2">
      <c r="A8" s="1" t="s">
        <v>189</v>
      </c>
      <c r="B8">
        <v>17</v>
      </c>
      <c r="C8">
        <v>86</v>
      </c>
      <c r="D8">
        <v>35.200000000000003</v>
      </c>
      <c r="E8">
        <v>50.8</v>
      </c>
      <c r="G8" s="36" t="s">
        <v>189</v>
      </c>
      <c r="H8" s="14">
        <v>17</v>
      </c>
      <c r="I8" s="14">
        <v>86</v>
      </c>
      <c r="J8" s="14">
        <v>35.200000000000003</v>
      </c>
      <c r="K8" s="25">
        <v>50.8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779F2DCE25641A2B0CEF7BDCCD8B0" ma:contentTypeVersion="13" ma:contentTypeDescription="Create a new document." ma:contentTypeScope="" ma:versionID="7f1921cdbc326a923674ef588424a645">
  <xsd:schema xmlns:xsd="http://www.w3.org/2001/XMLSchema" xmlns:xs="http://www.w3.org/2001/XMLSchema" xmlns:p="http://schemas.microsoft.com/office/2006/metadata/properties" xmlns:ns2="0ce8e5cb-6a3e-4b6a-80d2-c97d73249d47" xmlns:ns3="6ffb3fb9-0d81-4e43-b605-175086d64ecc" targetNamespace="http://schemas.microsoft.com/office/2006/metadata/properties" ma:root="true" ma:fieldsID="a3f041b848a8d9a1b412fab36a2a9d24" ns2:_="" ns3:_="">
    <xsd:import namespace="0ce8e5cb-6a3e-4b6a-80d2-c97d73249d47"/>
    <xsd:import namespace="6ffb3fb9-0d81-4e43-b605-175086d64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8e5cb-6a3e-4b6a-80d2-c97d73249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b3fb9-0d81-4e43-b605-175086d64ec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B3938-47AC-430C-B9C8-789CFD1AD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8e5cb-6a3e-4b6a-80d2-c97d73249d47"/>
    <ds:schemaRef ds:uri="6ffb3fb9-0d81-4e43-b605-175086d64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8875B-817B-4955-8F16-BE716A7F94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0A9C9-8A7D-4FF8-B5E7-5B142C6796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 CNMG D @ CNMO 100424</vt:lpstr>
      <vt:lpstr>Report 9 Data</vt:lpstr>
      <vt:lpstr>Pivot Table for Report 9</vt:lpstr>
      <vt:lpstr>HeatMap - Report 9</vt:lpstr>
      <vt:lpstr>Report 10 Data</vt:lpstr>
      <vt:lpstr>Report 10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Shuxi Chen</cp:lastModifiedBy>
  <dcterms:created xsi:type="dcterms:W3CDTF">2025-06-26T17:43:28Z</dcterms:created>
  <dcterms:modified xsi:type="dcterms:W3CDTF">2025-07-21T03:10:19Z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0x010100348779F2DCE25641A2B0CEF7BDCCD8B0</vt:lpwstr>
  </property>
</Properties>
</file>