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bhb-srv\FolderRedirection\schang\Documents\Shujun personal\Data bootcamp\Homeworks\"/>
    </mc:Choice>
  </mc:AlternateContent>
  <xr:revisionPtr revIDLastSave="0" documentId="13_ncr:1_{5779929D-0983-49BE-8529-59694F94657A}" xr6:coauthVersionLast="45" xr6:coauthVersionMax="45" xr10:uidLastSave="{00000000-0000-0000-0000-000000000000}"/>
  <bookViews>
    <workbookView xWindow="28905" yWindow="0" windowWidth="18840" windowHeight="14805" tabRatio="881" activeTab="9" xr2:uid="{00000000-000D-0000-FFFF-FFFF00000000}"/>
  </bookViews>
  <sheets>
    <sheet name="Sheet1" sheetId="1" r:id="rId1"/>
    <sheet name="Cat n St" sheetId="2" r:id="rId2"/>
    <sheet name="SubCat n St" sheetId="3" r:id="rId3"/>
    <sheet name="Yr n St" sheetId="5" r:id="rId4"/>
    <sheet name="Goal Countifs Ori" sheetId="18" r:id="rId5"/>
    <sheet name="Goal v pivot" sheetId="6" r:id="rId6"/>
    <sheet name="Sort suc fail" sheetId="9" r:id="rId7"/>
    <sheet name="Bonus Stat" sheetId="10" r:id="rId8"/>
    <sheet name="Cat n  Goal" sheetId="13" r:id="rId9"/>
    <sheet name="Pledge Yr Cat" sheetId="14" r:id="rId10"/>
    <sheet name="Cat Yr St" sheetId="15" r:id="rId11"/>
    <sheet name="Goal by St" sheetId="17" r:id="rId12"/>
  </sheets>
  <definedNames>
    <definedName name="_xlnm._FilterDatabase" localSheetId="6" hidden="1">'Sort suc fail'!$A$1:$T$4115</definedName>
  </definedNames>
  <calcPr calcId="191029"/>
  <pivotCaches>
    <pivotCache cacheId="0" r:id="rId13"/>
    <pivotCache cacheId="1" r:id="rId14"/>
    <pivotCache cacheId="2" r:id="rId1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" i="18" l="1"/>
  <c r="G14" i="18"/>
  <c r="F14" i="18"/>
  <c r="H13" i="18"/>
  <c r="G13" i="18"/>
  <c r="F13" i="18"/>
  <c r="H12" i="18"/>
  <c r="G12" i="18"/>
  <c r="F12" i="18"/>
  <c r="H11" i="18"/>
  <c r="G11" i="18"/>
  <c r="F11" i="18"/>
  <c r="H10" i="18"/>
  <c r="G10" i="18"/>
  <c r="F10" i="18"/>
  <c r="H9" i="18"/>
  <c r="G9" i="18"/>
  <c r="F9" i="18"/>
  <c r="H8" i="18"/>
  <c r="G8" i="18"/>
  <c r="F8" i="18"/>
  <c r="H7" i="18"/>
  <c r="G7" i="18"/>
  <c r="F7" i="18"/>
  <c r="H6" i="18"/>
  <c r="G6" i="18"/>
  <c r="F6" i="18"/>
  <c r="H5" i="18"/>
  <c r="G5" i="18"/>
  <c r="F5" i="18"/>
  <c r="H4" i="18"/>
  <c r="G4" i="18"/>
  <c r="F4" i="18"/>
  <c r="H3" i="18"/>
  <c r="G3" i="18"/>
  <c r="F3" i="18"/>
  <c r="I11" i="18"/>
  <c r="L11" i="18" s="1"/>
  <c r="K11" i="18" l="1"/>
  <c r="I3" i="18"/>
  <c r="J3" i="18" s="1"/>
  <c r="I10" i="18"/>
  <c r="L10" i="18" s="1"/>
  <c r="J11" i="18"/>
  <c r="I9" i="18"/>
  <c r="I8" i="18"/>
  <c r="I7" i="18"/>
  <c r="L7" i="18" s="1"/>
  <c r="I6" i="18"/>
  <c r="J6" i="18" s="1"/>
  <c r="I14" i="18"/>
  <c r="K14" i="18" s="1"/>
  <c r="I5" i="18"/>
  <c r="J5" i="18" s="1"/>
  <c r="I13" i="18"/>
  <c r="L13" i="18" s="1"/>
  <c r="I12" i="18"/>
  <c r="K12" i="18" s="1"/>
  <c r="I4" i="18"/>
  <c r="J4" i="18" s="1"/>
  <c r="T4118" i="1"/>
  <c r="T4117" i="1"/>
  <c r="S4118" i="1"/>
  <c r="S411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523" i="1"/>
  <c r="Q522" i="1"/>
  <c r="Q56" i="1"/>
  <c r="K13" i="18" l="1"/>
  <c r="J13" i="18"/>
  <c r="K7" i="18"/>
  <c r="K10" i="18"/>
  <c r="J10" i="18"/>
  <c r="K3" i="18"/>
  <c r="L3" i="18"/>
  <c r="L12" i="18"/>
  <c r="J7" i="18"/>
  <c r="L8" i="18"/>
  <c r="K8" i="18"/>
  <c r="K4" i="18"/>
  <c r="L9" i="18"/>
  <c r="K9" i="18"/>
  <c r="L14" i="18"/>
  <c r="J8" i="18"/>
  <c r="L4" i="18"/>
  <c r="J12" i="18"/>
  <c r="K5" i="18"/>
  <c r="J9" i="18"/>
  <c r="L6" i="18"/>
  <c r="K6" i="18"/>
  <c r="J14" i="18"/>
  <c r="L5" i="18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4" i="1"/>
  <c r="Q5" i="1"/>
  <c r="Q2" i="1"/>
  <c r="K9" i="10" l="1"/>
  <c r="K8" i="10"/>
  <c r="K7" i="10"/>
  <c r="K6" i="10"/>
  <c r="K5" i="10"/>
  <c r="K4" i="10"/>
  <c r="J9" i="10"/>
  <c r="J8" i="10"/>
  <c r="J7" i="10"/>
  <c r="J6" i="10"/>
  <c r="J5" i="10"/>
  <c r="J4" i="10"/>
  <c r="T4115" i="9"/>
  <c r="S4115" i="9"/>
  <c r="P4115" i="9"/>
  <c r="O4115" i="9"/>
  <c r="T4114" i="9"/>
  <c r="S4114" i="9"/>
  <c r="P4114" i="9"/>
  <c r="O4114" i="9"/>
  <c r="T4113" i="9"/>
  <c r="S4113" i="9"/>
  <c r="P4113" i="9"/>
  <c r="O4113" i="9"/>
  <c r="T4112" i="9"/>
  <c r="S4112" i="9"/>
  <c r="P4112" i="9"/>
  <c r="O4112" i="9"/>
  <c r="T4111" i="9"/>
  <c r="S4111" i="9"/>
  <c r="P4111" i="9"/>
  <c r="O4111" i="9"/>
  <c r="T4110" i="9"/>
  <c r="S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S4105" i="9"/>
  <c r="P4105" i="9"/>
  <c r="O4105" i="9"/>
  <c r="T4104" i="9"/>
  <c r="S4104" i="9"/>
  <c r="P4104" i="9"/>
  <c r="O4104" i="9"/>
  <c r="T4103" i="9"/>
  <c r="S4103" i="9"/>
  <c r="P4103" i="9"/>
  <c r="O4103" i="9"/>
  <c r="T4102" i="9"/>
  <c r="S4102" i="9"/>
  <c r="P4102" i="9"/>
  <c r="O4102" i="9"/>
  <c r="T4101" i="9"/>
  <c r="S4101" i="9"/>
  <c r="P4101" i="9"/>
  <c r="O4101" i="9"/>
  <c r="T4100" i="9"/>
  <c r="S4100" i="9"/>
  <c r="P4100" i="9"/>
  <c r="O4100" i="9"/>
  <c r="T4099" i="9"/>
  <c r="S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S4095" i="9"/>
  <c r="P4095" i="9"/>
  <c r="O4095" i="9"/>
  <c r="T4094" i="9"/>
  <c r="S4094" i="9"/>
  <c r="P4094" i="9"/>
  <c r="O4094" i="9"/>
  <c r="T4093" i="9"/>
  <c r="S4093" i="9"/>
  <c r="P4093" i="9"/>
  <c r="O4093" i="9"/>
  <c r="T4092" i="9"/>
  <c r="S4092" i="9"/>
  <c r="P4092" i="9"/>
  <c r="O4092" i="9"/>
  <c r="T4091" i="9"/>
  <c r="S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S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S4080" i="9"/>
  <c r="P4080" i="9"/>
  <c r="O4080" i="9"/>
  <c r="T4079" i="9"/>
  <c r="S4079" i="9"/>
  <c r="P4079" i="9"/>
  <c r="O4079" i="9"/>
  <c r="T4078" i="9"/>
  <c r="S4078" i="9"/>
  <c r="P4078" i="9"/>
  <c r="O4078" i="9"/>
  <c r="T4077" i="9"/>
  <c r="S4077" i="9"/>
  <c r="P4077" i="9"/>
  <c r="O4077" i="9"/>
  <c r="T4076" i="9"/>
  <c r="S4076" i="9"/>
  <c r="P4076" i="9"/>
  <c r="O4076" i="9"/>
  <c r="T4075" i="9"/>
  <c r="S4075" i="9"/>
  <c r="P4075" i="9"/>
  <c r="O4075" i="9"/>
  <c r="T4074" i="9"/>
  <c r="S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S4069" i="9"/>
  <c r="P4069" i="9"/>
  <c r="O4069" i="9"/>
  <c r="T4068" i="9"/>
  <c r="S4068" i="9"/>
  <c r="P4068" i="9"/>
  <c r="O4068" i="9"/>
  <c r="T4067" i="9"/>
  <c r="S4067" i="9"/>
  <c r="P4067" i="9"/>
  <c r="O4067" i="9"/>
  <c r="T4066" i="9"/>
  <c r="S4066" i="9"/>
  <c r="P4066" i="9"/>
  <c r="O4066" i="9"/>
  <c r="T4065" i="9"/>
  <c r="S4065" i="9"/>
  <c r="P4065" i="9"/>
  <c r="O4065" i="9"/>
  <c r="T4064" i="9"/>
  <c r="S4064" i="9"/>
  <c r="P4064" i="9"/>
  <c r="O4064" i="9"/>
  <c r="T4063" i="9"/>
  <c r="S4063" i="9"/>
  <c r="P4063" i="9"/>
  <c r="O4063" i="9"/>
  <c r="T4062" i="9"/>
  <c r="S4062" i="9"/>
  <c r="P4062" i="9"/>
  <c r="O4062" i="9"/>
  <c r="T4061" i="9"/>
  <c r="S4061" i="9"/>
  <c r="P4061" i="9"/>
  <c r="O4061" i="9"/>
  <c r="T4060" i="9"/>
  <c r="S4060" i="9"/>
  <c r="P4060" i="9"/>
  <c r="O4060" i="9"/>
  <c r="T4059" i="9"/>
  <c r="S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S4053" i="9"/>
  <c r="P4053" i="9"/>
  <c r="O4053" i="9"/>
  <c r="T4052" i="9"/>
  <c r="S4052" i="9"/>
  <c r="P4052" i="9"/>
  <c r="O4052" i="9"/>
  <c r="T4051" i="9"/>
  <c r="S4051" i="9"/>
  <c r="P4051" i="9"/>
  <c r="O4051" i="9"/>
  <c r="T4050" i="9"/>
  <c r="S4050" i="9"/>
  <c r="P4050" i="9"/>
  <c r="O4050" i="9"/>
  <c r="T4049" i="9"/>
  <c r="S4049" i="9"/>
  <c r="P4049" i="9"/>
  <c r="O4049" i="9"/>
  <c r="T4048" i="9"/>
  <c r="S4048" i="9"/>
  <c r="P4048" i="9"/>
  <c r="O4048" i="9"/>
  <c r="T4047" i="9"/>
  <c r="S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S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S4039" i="9"/>
  <c r="P4039" i="9"/>
  <c r="O4039" i="9"/>
  <c r="T4038" i="9"/>
  <c r="S4038" i="9"/>
  <c r="P4038" i="9"/>
  <c r="O4038" i="9"/>
  <c r="T4037" i="9"/>
  <c r="S4037" i="9"/>
  <c r="P4037" i="9"/>
  <c r="O4037" i="9"/>
  <c r="T4036" i="9"/>
  <c r="S4036" i="9"/>
  <c r="P4036" i="9"/>
  <c r="O4036" i="9"/>
  <c r="T4035" i="9"/>
  <c r="S4035" i="9"/>
  <c r="P4035" i="9"/>
  <c r="O4035" i="9"/>
  <c r="T4034" i="9"/>
  <c r="S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S4030" i="9"/>
  <c r="P4030" i="9"/>
  <c r="O4030" i="9"/>
  <c r="T4029" i="9"/>
  <c r="S4029" i="9"/>
  <c r="P4029" i="9"/>
  <c r="O4029" i="9"/>
  <c r="T4028" i="9"/>
  <c r="S4028" i="9"/>
  <c r="P4028" i="9"/>
  <c r="O4028" i="9"/>
  <c r="T4027" i="9"/>
  <c r="S4027" i="9"/>
  <c r="P4027" i="9"/>
  <c r="O4027" i="9"/>
  <c r="T4026" i="9"/>
  <c r="S4026" i="9"/>
  <c r="P4026" i="9"/>
  <c r="O4026" i="9"/>
  <c r="T4025" i="9"/>
  <c r="S4025" i="9"/>
  <c r="P4025" i="9"/>
  <c r="O4025" i="9"/>
  <c r="T4024" i="9"/>
  <c r="S4024" i="9"/>
  <c r="P4024" i="9"/>
  <c r="O4024" i="9"/>
  <c r="T4023" i="9"/>
  <c r="S4023" i="9"/>
  <c r="P4023" i="9"/>
  <c r="O4023" i="9"/>
  <c r="T4022" i="9"/>
  <c r="S4022" i="9"/>
  <c r="P4022" i="9"/>
  <c r="O4022" i="9"/>
  <c r="T4021" i="9"/>
  <c r="S4021" i="9"/>
  <c r="P4021" i="9"/>
  <c r="O4021" i="9"/>
  <c r="T4020" i="9"/>
  <c r="S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S4015" i="9"/>
  <c r="P4015" i="9"/>
  <c r="O4015" i="9"/>
  <c r="T4014" i="9"/>
  <c r="S4014" i="9"/>
  <c r="P4014" i="9"/>
  <c r="O4014" i="9"/>
  <c r="T4013" i="9"/>
  <c r="S4013" i="9"/>
  <c r="P4013" i="9"/>
  <c r="O4013" i="9"/>
  <c r="T4012" i="9"/>
  <c r="S4012" i="9"/>
  <c r="P4012" i="9"/>
  <c r="O4012" i="9"/>
  <c r="T4011" i="9"/>
  <c r="S4011" i="9"/>
  <c r="P4011" i="9"/>
  <c r="O4011" i="9"/>
  <c r="T4010" i="9"/>
  <c r="S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S4006" i="9"/>
  <c r="P4006" i="9"/>
  <c r="O4006" i="9"/>
  <c r="T4005" i="9"/>
  <c r="S4005" i="9"/>
  <c r="P4005" i="9"/>
  <c r="O4005" i="9"/>
  <c r="T4004" i="9"/>
  <c r="S4004" i="9"/>
  <c r="P4004" i="9"/>
  <c r="O4004" i="9"/>
  <c r="T4003" i="9"/>
  <c r="S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S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S3993" i="9"/>
  <c r="P3993" i="9"/>
  <c r="O3993" i="9"/>
  <c r="T3992" i="9"/>
  <c r="S3992" i="9"/>
  <c r="P3992" i="9"/>
  <c r="O3992" i="9"/>
  <c r="T3991" i="9"/>
  <c r="S3991" i="9"/>
  <c r="P3991" i="9"/>
  <c r="O3991" i="9"/>
  <c r="T3990" i="9"/>
  <c r="S3990" i="9"/>
  <c r="P3990" i="9"/>
  <c r="O3990" i="9"/>
  <c r="T3989" i="9"/>
  <c r="S3989" i="9"/>
  <c r="P3989" i="9"/>
  <c r="O3989" i="9"/>
  <c r="T3988" i="9"/>
  <c r="S3988" i="9"/>
  <c r="P3988" i="9"/>
  <c r="O3988" i="9"/>
  <c r="T3987" i="9"/>
  <c r="S3987" i="9"/>
  <c r="P3987" i="9"/>
  <c r="O3987" i="9"/>
  <c r="T3986" i="9"/>
  <c r="S3986" i="9"/>
  <c r="P3986" i="9"/>
  <c r="O3986" i="9"/>
  <c r="T3985" i="9"/>
  <c r="S3985" i="9"/>
  <c r="P3985" i="9"/>
  <c r="O3985" i="9"/>
  <c r="T3984" i="9"/>
  <c r="S3984" i="9"/>
  <c r="P3984" i="9"/>
  <c r="O3984" i="9"/>
  <c r="T3983" i="9"/>
  <c r="S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S3979" i="9"/>
  <c r="P3979" i="9"/>
  <c r="O3979" i="9"/>
  <c r="T3978" i="9"/>
  <c r="S3978" i="9"/>
  <c r="P3978" i="9"/>
  <c r="O3978" i="9"/>
  <c r="T3977" i="9"/>
  <c r="S3977" i="9"/>
  <c r="P3977" i="9"/>
  <c r="O3977" i="9"/>
  <c r="T3976" i="9"/>
  <c r="S3976" i="9"/>
  <c r="P3976" i="9"/>
  <c r="O3976" i="9"/>
  <c r="T3975" i="9"/>
  <c r="S3975" i="9"/>
  <c r="P3975" i="9"/>
  <c r="O3975" i="9"/>
  <c r="T3974" i="9"/>
  <c r="S3974" i="9"/>
  <c r="P3974" i="9"/>
  <c r="O3974" i="9"/>
  <c r="T3973" i="9"/>
  <c r="S3973" i="9"/>
  <c r="P3973" i="9"/>
  <c r="O3973" i="9"/>
  <c r="T3972" i="9"/>
  <c r="S3972" i="9"/>
  <c r="P3972" i="9"/>
  <c r="O3972" i="9"/>
  <c r="T3971" i="9"/>
  <c r="S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S3967" i="9"/>
  <c r="P3967" i="9"/>
  <c r="O3967" i="9"/>
  <c r="T3966" i="9"/>
  <c r="S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S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S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S3945" i="9"/>
  <c r="P3945" i="9"/>
  <c r="O3945" i="9"/>
  <c r="T3944" i="9"/>
  <c r="S3944" i="9"/>
  <c r="P3944" i="9"/>
  <c r="O3944" i="9"/>
  <c r="T3943" i="9"/>
  <c r="S3943" i="9"/>
  <c r="P3943" i="9"/>
  <c r="O3943" i="9"/>
  <c r="T3942" i="9"/>
  <c r="S3942" i="9"/>
  <c r="P3942" i="9"/>
  <c r="O3942" i="9"/>
  <c r="T3941" i="9"/>
  <c r="S3941" i="9"/>
  <c r="P3941" i="9"/>
  <c r="O3941" i="9"/>
  <c r="T3940" i="9"/>
  <c r="S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S3936" i="9"/>
  <c r="P3936" i="9"/>
  <c r="O3936" i="9"/>
  <c r="T3935" i="9"/>
  <c r="S3935" i="9"/>
  <c r="P3935" i="9"/>
  <c r="O3935" i="9"/>
  <c r="T3934" i="9"/>
  <c r="S3934" i="9"/>
  <c r="P3934" i="9"/>
  <c r="O3934" i="9"/>
  <c r="T3933" i="9"/>
  <c r="S3933" i="9"/>
  <c r="P3933" i="9"/>
  <c r="O3933" i="9"/>
  <c r="T3932" i="9"/>
  <c r="S3932" i="9"/>
  <c r="P3932" i="9"/>
  <c r="O3932" i="9"/>
  <c r="T3931" i="9"/>
  <c r="S3931" i="9"/>
  <c r="P3931" i="9"/>
  <c r="O3931" i="9"/>
  <c r="T3930" i="9"/>
  <c r="S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S3926" i="9"/>
  <c r="P3926" i="9"/>
  <c r="O3926" i="9"/>
  <c r="T3925" i="9"/>
  <c r="S3925" i="9"/>
  <c r="P3925" i="9"/>
  <c r="O3925" i="9"/>
  <c r="T3924" i="9"/>
  <c r="S3924" i="9"/>
  <c r="P3924" i="9"/>
  <c r="O3924" i="9"/>
  <c r="T3923" i="9"/>
  <c r="S3923" i="9"/>
  <c r="P3923" i="9"/>
  <c r="O3923" i="9"/>
  <c r="T3922" i="9"/>
  <c r="S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S3918" i="9"/>
  <c r="P3918" i="9"/>
  <c r="O3918" i="9"/>
  <c r="T3917" i="9"/>
  <c r="S3917" i="9"/>
  <c r="P3917" i="9"/>
  <c r="O3917" i="9"/>
  <c r="T3916" i="9"/>
  <c r="S3916" i="9"/>
  <c r="P3916" i="9"/>
  <c r="O3916" i="9"/>
  <c r="T3915" i="9"/>
  <c r="S3915" i="9"/>
  <c r="P3915" i="9"/>
  <c r="O3915" i="9"/>
  <c r="T3914" i="9"/>
  <c r="S3914" i="9"/>
  <c r="P3914" i="9"/>
  <c r="O3914" i="9"/>
  <c r="T3913" i="9"/>
  <c r="S3913" i="9"/>
  <c r="P3913" i="9"/>
  <c r="O3913" i="9"/>
  <c r="T3912" i="9"/>
  <c r="S3912" i="9"/>
  <c r="P3912" i="9"/>
  <c r="O3912" i="9"/>
  <c r="T3911" i="9"/>
  <c r="S3911" i="9"/>
  <c r="P3911" i="9"/>
  <c r="O3911" i="9"/>
  <c r="T3910" i="9"/>
  <c r="S3910" i="9"/>
  <c r="P3910" i="9"/>
  <c r="O3910" i="9"/>
  <c r="T3909" i="9"/>
  <c r="S3909" i="9"/>
  <c r="P3909" i="9"/>
  <c r="O3909" i="9"/>
  <c r="T3908" i="9"/>
  <c r="S3908" i="9"/>
  <c r="P3908" i="9"/>
  <c r="O3908" i="9"/>
  <c r="T3907" i="9"/>
  <c r="S3907" i="9"/>
  <c r="P3907" i="9"/>
  <c r="O3907" i="9"/>
  <c r="T3906" i="9"/>
  <c r="S3906" i="9"/>
  <c r="P3906" i="9"/>
  <c r="O3906" i="9"/>
  <c r="T3905" i="9"/>
  <c r="S3905" i="9"/>
  <c r="P3905" i="9"/>
  <c r="O3905" i="9"/>
  <c r="T3904" i="9"/>
  <c r="S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S3900" i="9"/>
  <c r="P3900" i="9"/>
  <c r="O3900" i="9"/>
  <c r="T3899" i="9"/>
  <c r="S3899" i="9"/>
  <c r="P3899" i="9"/>
  <c r="O3899" i="9"/>
  <c r="T3898" i="9"/>
  <c r="S3898" i="9"/>
  <c r="P3898" i="9"/>
  <c r="O3898" i="9"/>
  <c r="T3897" i="9"/>
  <c r="S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S3891" i="9"/>
  <c r="P3891" i="9"/>
  <c r="O3891" i="9"/>
  <c r="T3890" i="9"/>
  <c r="S3890" i="9"/>
  <c r="P3890" i="9"/>
  <c r="O3890" i="9"/>
  <c r="T3889" i="9"/>
  <c r="S3889" i="9"/>
  <c r="P3889" i="9"/>
  <c r="O3889" i="9"/>
  <c r="T3888" i="9"/>
  <c r="S3888" i="9"/>
  <c r="P3888" i="9"/>
  <c r="O3888" i="9"/>
  <c r="T3887" i="9"/>
  <c r="S3887" i="9"/>
  <c r="P3887" i="9"/>
  <c r="O3887" i="9"/>
  <c r="T3886" i="9"/>
  <c r="S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S3882" i="9"/>
  <c r="P3882" i="9"/>
  <c r="O3882" i="9"/>
  <c r="T3881" i="9"/>
  <c r="S3881" i="9"/>
  <c r="P3881" i="9"/>
  <c r="O3881" i="9"/>
  <c r="T3880" i="9"/>
  <c r="S3880" i="9"/>
  <c r="P3880" i="9"/>
  <c r="O3880" i="9"/>
  <c r="T3879" i="9"/>
  <c r="S3879" i="9"/>
  <c r="P3879" i="9"/>
  <c r="O3879" i="9"/>
  <c r="T3878" i="9"/>
  <c r="S3878" i="9"/>
  <c r="P3878" i="9"/>
  <c r="O3878" i="9"/>
  <c r="T3877" i="9"/>
  <c r="S3877" i="9"/>
  <c r="P3877" i="9"/>
  <c r="O3877" i="9"/>
  <c r="T3876" i="9"/>
  <c r="S3876" i="9"/>
  <c r="P3876" i="9"/>
  <c r="O3876" i="9"/>
  <c r="T3875" i="9"/>
  <c r="S3875" i="9"/>
  <c r="P3875" i="9"/>
  <c r="O3875" i="9"/>
  <c r="T3874" i="9"/>
  <c r="S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S3869" i="9"/>
  <c r="P3869" i="9"/>
  <c r="O3869" i="9"/>
  <c r="T3868" i="9"/>
  <c r="S3868" i="9"/>
  <c r="P3868" i="9"/>
  <c r="O3868" i="9"/>
  <c r="T3867" i="9"/>
  <c r="S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S3861" i="9"/>
  <c r="P3861" i="9"/>
  <c r="O3861" i="9"/>
  <c r="T3860" i="9"/>
  <c r="S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S3851" i="9"/>
  <c r="P3851" i="9"/>
  <c r="O3851" i="9"/>
  <c r="T3850" i="9"/>
  <c r="S3850" i="9"/>
  <c r="P3850" i="9"/>
  <c r="O3850" i="9"/>
  <c r="T3849" i="9"/>
  <c r="S3849" i="9"/>
  <c r="P3849" i="9"/>
  <c r="O3849" i="9"/>
  <c r="T3848" i="9"/>
  <c r="S3848" i="9"/>
  <c r="P3848" i="9"/>
  <c r="O3848" i="9"/>
  <c r="T3847" i="9"/>
  <c r="S3847" i="9"/>
  <c r="P3847" i="9"/>
  <c r="O3847" i="9"/>
  <c r="T3846" i="9"/>
  <c r="S3846" i="9"/>
  <c r="P3846" i="9"/>
  <c r="O3846" i="9"/>
  <c r="T3845" i="9"/>
  <c r="S3845" i="9"/>
  <c r="P3845" i="9"/>
  <c r="O3845" i="9"/>
  <c r="T3844" i="9"/>
  <c r="S3844" i="9"/>
  <c r="P3844" i="9"/>
  <c r="O3844" i="9"/>
  <c r="T3843" i="9"/>
  <c r="S3843" i="9"/>
  <c r="P3843" i="9"/>
  <c r="O3843" i="9"/>
  <c r="T3842" i="9"/>
  <c r="S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S3837" i="9"/>
  <c r="P3837" i="9"/>
  <c r="O3837" i="9"/>
  <c r="T3836" i="9"/>
  <c r="S3836" i="9"/>
  <c r="P3836" i="9"/>
  <c r="O3836" i="9"/>
  <c r="T3835" i="9"/>
  <c r="S3835" i="9"/>
  <c r="P3835" i="9"/>
  <c r="O3835" i="9"/>
  <c r="T3834" i="9"/>
  <c r="S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S3829" i="9"/>
  <c r="P3829" i="9"/>
  <c r="O3829" i="9"/>
  <c r="T3828" i="9"/>
  <c r="S3828" i="9"/>
  <c r="P3828" i="9"/>
  <c r="O3828" i="9"/>
  <c r="T3827" i="9"/>
  <c r="S3827" i="9"/>
  <c r="P3827" i="9"/>
  <c r="O3827" i="9"/>
  <c r="T3826" i="9"/>
  <c r="S3826" i="9"/>
  <c r="P3826" i="9"/>
  <c r="O3826" i="9"/>
  <c r="T3825" i="9"/>
  <c r="S3825" i="9"/>
  <c r="P3825" i="9"/>
  <c r="O3825" i="9"/>
  <c r="T3824" i="9"/>
  <c r="S3824" i="9"/>
  <c r="P3824" i="9"/>
  <c r="O3824" i="9"/>
  <c r="T3823" i="9"/>
  <c r="S3823" i="9"/>
  <c r="P3823" i="9"/>
  <c r="O3823" i="9"/>
  <c r="T3822" i="9"/>
  <c r="S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S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S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S3807" i="9"/>
  <c r="P3807" i="9"/>
  <c r="O3807" i="9"/>
  <c r="T3806" i="9"/>
  <c r="S3806" i="9"/>
  <c r="P3806" i="9"/>
  <c r="O3806" i="9"/>
  <c r="T3805" i="9"/>
  <c r="S3805" i="9"/>
  <c r="P3805" i="9"/>
  <c r="O3805" i="9"/>
  <c r="T3804" i="9"/>
  <c r="S3804" i="9"/>
  <c r="P3804" i="9"/>
  <c r="O3804" i="9"/>
  <c r="T3803" i="9"/>
  <c r="S3803" i="9"/>
  <c r="P3803" i="9"/>
  <c r="O3803" i="9"/>
  <c r="T3802" i="9"/>
  <c r="S3802" i="9"/>
  <c r="P3802" i="9"/>
  <c r="O3802" i="9"/>
  <c r="T3801" i="9"/>
  <c r="S3801" i="9"/>
  <c r="P3801" i="9"/>
  <c r="O3801" i="9"/>
  <c r="T3800" i="9"/>
  <c r="S3800" i="9"/>
  <c r="P3800" i="9"/>
  <c r="O3800" i="9"/>
  <c r="T3799" i="9"/>
  <c r="S3799" i="9"/>
  <c r="P3799" i="9"/>
  <c r="O3799" i="9"/>
  <c r="T3798" i="9"/>
  <c r="S3798" i="9"/>
  <c r="P3798" i="9"/>
  <c r="O3798" i="9"/>
  <c r="T3797" i="9"/>
  <c r="S3797" i="9"/>
  <c r="P3797" i="9"/>
  <c r="O3797" i="9"/>
  <c r="T3796" i="9"/>
  <c r="S3796" i="9"/>
  <c r="P3796" i="9"/>
  <c r="O3796" i="9"/>
  <c r="T3795" i="9"/>
  <c r="S3795" i="9"/>
  <c r="P3795" i="9"/>
  <c r="O3795" i="9"/>
  <c r="T3794" i="9"/>
  <c r="S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S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S3784" i="9"/>
  <c r="P3784" i="9"/>
  <c r="O3784" i="9"/>
  <c r="T3783" i="9"/>
  <c r="S3783" i="9"/>
  <c r="P3783" i="9"/>
  <c r="O3783" i="9"/>
  <c r="T3782" i="9"/>
  <c r="S3782" i="9"/>
  <c r="P3782" i="9"/>
  <c r="O3782" i="9"/>
  <c r="T3781" i="9"/>
  <c r="S3781" i="9"/>
  <c r="P3781" i="9"/>
  <c r="O3781" i="9"/>
  <c r="T3780" i="9"/>
  <c r="S3780" i="9"/>
  <c r="P3780" i="9"/>
  <c r="O3780" i="9"/>
  <c r="T3779" i="9"/>
  <c r="S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S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S3767" i="9"/>
  <c r="P3767" i="9"/>
  <c r="O3767" i="9"/>
  <c r="T3766" i="9"/>
  <c r="S3766" i="9"/>
  <c r="P3766" i="9"/>
  <c r="O3766" i="9"/>
  <c r="T3765" i="9"/>
  <c r="S3765" i="9"/>
  <c r="P3765" i="9"/>
  <c r="O3765" i="9"/>
  <c r="T3764" i="9"/>
  <c r="S3764" i="9"/>
  <c r="P3764" i="9"/>
  <c r="O3764" i="9"/>
  <c r="T3763" i="9"/>
  <c r="S3763" i="9"/>
  <c r="P3763" i="9"/>
  <c r="O3763" i="9"/>
  <c r="T3762" i="9"/>
  <c r="S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S3758" i="9"/>
  <c r="P3758" i="9"/>
  <c r="O3758" i="9"/>
  <c r="T3757" i="9"/>
  <c r="S3757" i="9"/>
  <c r="P3757" i="9"/>
  <c r="O3757" i="9"/>
  <c r="T3756" i="9"/>
  <c r="S3756" i="9"/>
  <c r="P3756" i="9"/>
  <c r="O3756" i="9"/>
  <c r="T3755" i="9"/>
  <c r="S3755" i="9"/>
  <c r="P3755" i="9"/>
  <c r="O3755" i="9"/>
  <c r="T3754" i="9"/>
  <c r="S3754" i="9"/>
  <c r="P3754" i="9"/>
  <c r="O3754" i="9"/>
  <c r="T3753" i="9"/>
  <c r="S3753" i="9"/>
  <c r="P3753" i="9"/>
  <c r="O3753" i="9"/>
  <c r="T3752" i="9"/>
  <c r="S3752" i="9"/>
  <c r="P3752" i="9"/>
  <c r="O3752" i="9"/>
  <c r="T3751" i="9"/>
  <c r="S3751" i="9"/>
  <c r="P3751" i="9"/>
  <c r="O3751" i="9"/>
  <c r="T3750" i="9"/>
  <c r="S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S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S3736" i="9"/>
  <c r="P3736" i="9"/>
  <c r="O3736" i="9"/>
  <c r="T3735" i="9"/>
  <c r="S3735" i="9"/>
  <c r="P3735" i="9"/>
  <c r="O3735" i="9"/>
  <c r="T3734" i="9"/>
  <c r="S3734" i="9"/>
  <c r="P3734" i="9"/>
  <c r="O3734" i="9"/>
  <c r="T3733" i="9"/>
  <c r="S3733" i="9"/>
  <c r="P3733" i="9"/>
  <c r="O3733" i="9"/>
  <c r="T3732" i="9"/>
  <c r="S3732" i="9"/>
  <c r="P3732" i="9"/>
  <c r="O3732" i="9"/>
  <c r="T3731" i="9"/>
  <c r="S3731" i="9"/>
  <c r="P3731" i="9"/>
  <c r="O3731" i="9"/>
  <c r="T3730" i="9"/>
  <c r="S3730" i="9"/>
  <c r="P3730" i="9"/>
  <c r="O3730" i="9"/>
  <c r="T3729" i="9"/>
  <c r="S3729" i="9"/>
  <c r="P3729" i="9"/>
  <c r="O3729" i="9"/>
  <c r="T3728" i="9"/>
  <c r="S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S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S3710" i="9"/>
  <c r="P3710" i="9"/>
  <c r="O3710" i="9"/>
  <c r="T3709" i="9"/>
  <c r="S3709" i="9"/>
  <c r="P3709" i="9"/>
  <c r="O3709" i="9"/>
  <c r="T3708" i="9"/>
  <c r="S3708" i="9"/>
  <c r="P3708" i="9"/>
  <c r="O3708" i="9"/>
  <c r="T3707" i="9"/>
  <c r="S3707" i="9"/>
  <c r="P3707" i="9"/>
  <c r="O3707" i="9"/>
  <c r="T3706" i="9"/>
  <c r="S3706" i="9"/>
  <c r="P3706" i="9"/>
  <c r="O3706" i="9"/>
  <c r="T3705" i="9"/>
  <c r="S3705" i="9"/>
  <c r="P3705" i="9"/>
  <c r="O3705" i="9"/>
  <c r="T3704" i="9"/>
  <c r="S3704" i="9"/>
  <c r="P3704" i="9"/>
  <c r="O3704" i="9"/>
  <c r="T3703" i="9"/>
  <c r="S3703" i="9"/>
  <c r="P3703" i="9"/>
  <c r="O3703" i="9"/>
  <c r="T3702" i="9"/>
  <c r="S3702" i="9"/>
  <c r="P3702" i="9"/>
  <c r="O3702" i="9"/>
  <c r="T3701" i="9"/>
  <c r="S3701" i="9"/>
  <c r="P3701" i="9"/>
  <c r="O3701" i="9"/>
  <c r="T3700" i="9"/>
  <c r="S3700" i="9"/>
  <c r="P3700" i="9"/>
  <c r="O3700" i="9"/>
  <c r="T3699" i="9"/>
  <c r="S3699" i="9"/>
  <c r="P3699" i="9"/>
  <c r="O3699" i="9"/>
  <c r="T3698" i="9"/>
  <c r="S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S3694" i="9"/>
  <c r="P3694" i="9"/>
  <c r="O3694" i="9"/>
  <c r="T3693" i="9"/>
  <c r="S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S3687" i="9"/>
  <c r="P3687" i="9"/>
  <c r="O3687" i="9"/>
  <c r="T3686" i="9"/>
  <c r="S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S3681" i="9"/>
  <c r="P3681" i="9"/>
  <c r="O3681" i="9"/>
  <c r="T3680" i="9"/>
  <c r="S3680" i="9"/>
  <c r="P3680" i="9"/>
  <c r="O3680" i="9"/>
  <c r="T3679" i="9"/>
  <c r="S3679" i="9"/>
  <c r="P3679" i="9"/>
  <c r="O3679" i="9"/>
  <c r="T3678" i="9"/>
  <c r="S3678" i="9"/>
  <c r="P3678" i="9"/>
  <c r="O3678" i="9"/>
  <c r="T3677" i="9"/>
  <c r="S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S3671" i="9"/>
  <c r="P3671" i="9"/>
  <c r="O3671" i="9"/>
  <c r="T3670" i="9"/>
  <c r="S3670" i="9"/>
  <c r="P3670" i="9"/>
  <c r="O3670" i="9"/>
  <c r="T3669" i="9"/>
  <c r="S3669" i="9"/>
  <c r="P3669" i="9"/>
  <c r="O3669" i="9"/>
  <c r="T3668" i="9"/>
  <c r="S3668" i="9"/>
  <c r="P3668" i="9"/>
  <c r="O3668" i="9"/>
  <c r="T3667" i="9"/>
  <c r="S3667" i="9"/>
  <c r="P3667" i="9"/>
  <c r="O3667" i="9"/>
  <c r="T3666" i="9"/>
  <c r="S3666" i="9"/>
  <c r="P3666" i="9"/>
  <c r="O3666" i="9"/>
  <c r="T3665" i="9"/>
  <c r="S3665" i="9"/>
  <c r="P3665" i="9"/>
  <c r="O3665" i="9"/>
  <c r="T3664" i="9"/>
  <c r="S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S3654" i="9"/>
  <c r="P3654" i="9"/>
  <c r="O3654" i="9"/>
  <c r="T3653" i="9"/>
  <c r="S3653" i="9"/>
  <c r="P3653" i="9"/>
  <c r="O3653" i="9"/>
  <c r="T3652" i="9"/>
  <c r="S3652" i="9"/>
  <c r="P3652" i="9"/>
  <c r="O3652" i="9"/>
  <c r="T3651" i="9"/>
  <c r="S3651" i="9"/>
  <c r="P3651" i="9"/>
  <c r="O3651" i="9"/>
  <c r="T3650" i="9"/>
  <c r="S3650" i="9"/>
  <c r="P3650" i="9"/>
  <c r="O3650" i="9"/>
  <c r="T3649" i="9"/>
  <c r="S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S3638" i="9"/>
  <c r="P3638" i="9"/>
  <c r="O3638" i="9"/>
  <c r="T3637" i="9"/>
  <c r="S3637" i="9"/>
  <c r="P3637" i="9"/>
  <c r="O3637" i="9"/>
  <c r="T3636" i="9"/>
  <c r="S3636" i="9"/>
  <c r="P3636" i="9"/>
  <c r="O3636" i="9"/>
  <c r="T3635" i="9"/>
  <c r="S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S3631" i="9"/>
  <c r="P3631" i="9"/>
  <c r="O3631" i="9"/>
  <c r="T3630" i="9"/>
  <c r="S3630" i="9"/>
  <c r="P3630" i="9"/>
  <c r="O3630" i="9"/>
  <c r="T3629" i="9"/>
  <c r="S3629" i="9"/>
  <c r="P3629" i="9"/>
  <c r="O3629" i="9"/>
  <c r="T3628" i="9"/>
  <c r="S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S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S3617" i="9"/>
  <c r="P3617" i="9"/>
  <c r="O3617" i="9"/>
  <c r="T3616" i="9"/>
  <c r="S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S3610" i="9"/>
  <c r="P3610" i="9"/>
  <c r="O3610" i="9"/>
  <c r="T3609" i="9"/>
  <c r="S3609" i="9"/>
  <c r="P3609" i="9"/>
  <c r="O3609" i="9"/>
  <c r="T3608" i="9"/>
  <c r="S3608" i="9"/>
  <c r="P3608" i="9"/>
  <c r="O3608" i="9"/>
  <c r="T3607" i="9"/>
  <c r="S3607" i="9"/>
  <c r="P3607" i="9"/>
  <c r="O3607" i="9"/>
  <c r="T3606" i="9"/>
  <c r="S3606" i="9"/>
  <c r="P3606" i="9"/>
  <c r="O3606" i="9"/>
  <c r="T3605" i="9"/>
  <c r="S3605" i="9"/>
  <c r="P3605" i="9"/>
  <c r="O3605" i="9"/>
  <c r="T3604" i="9"/>
  <c r="S3604" i="9"/>
  <c r="P3604" i="9"/>
  <c r="O3604" i="9"/>
  <c r="T3603" i="9"/>
  <c r="S3603" i="9"/>
  <c r="P3603" i="9"/>
  <c r="O3603" i="9"/>
  <c r="T3602" i="9"/>
  <c r="S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S3598" i="9"/>
  <c r="P3598" i="9"/>
  <c r="O3598" i="9"/>
  <c r="T3597" i="9"/>
  <c r="S3597" i="9"/>
  <c r="P3597" i="9"/>
  <c r="O3597" i="9"/>
  <c r="T3596" i="9"/>
  <c r="S3596" i="9"/>
  <c r="P3596" i="9"/>
  <c r="O3596" i="9"/>
  <c r="T3595" i="9"/>
  <c r="S3595" i="9"/>
  <c r="P3595" i="9"/>
  <c r="O3595" i="9"/>
  <c r="T3594" i="9"/>
  <c r="S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S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S3571" i="9"/>
  <c r="P3571" i="9"/>
  <c r="O3571" i="9"/>
  <c r="T3570" i="9"/>
  <c r="S3570" i="9"/>
  <c r="P3570" i="9"/>
  <c r="O3570" i="9"/>
  <c r="T3569" i="9"/>
  <c r="S3569" i="9"/>
  <c r="P3569" i="9"/>
  <c r="O3569" i="9"/>
  <c r="T3568" i="9"/>
  <c r="S3568" i="9"/>
  <c r="P3568" i="9"/>
  <c r="O3568" i="9"/>
  <c r="T3567" i="9"/>
  <c r="S3567" i="9"/>
  <c r="P3567" i="9"/>
  <c r="O3567" i="9"/>
  <c r="T3566" i="9"/>
  <c r="S3566" i="9"/>
  <c r="P3566" i="9"/>
  <c r="O3566" i="9"/>
  <c r="T3565" i="9"/>
  <c r="S3565" i="9"/>
  <c r="P3565" i="9"/>
  <c r="O3565" i="9"/>
  <c r="T3564" i="9"/>
  <c r="S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S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S3550" i="9"/>
  <c r="P3550" i="9"/>
  <c r="O3550" i="9"/>
  <c r="T3549" i="9"/>
  <c r="S3549" i="9"/>
  <c r="P3549" i="9"/>
  <c r="O3549" i="9"/>
  <c r="T3548" i="9"/>
  <c r="S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S3542" i="9"/>
  <c r="P3542" i="9"/>
  <c r="O3542" i="9"/>
  <c r="T3541" i="9"/>
  <c r="S3541" i="9"/>
  <c r="P3541" i="9"/>
  <c r="O3541" i="9"/>
  <c r="T3540" i="9"/>
  <c r="S3540" i="9"/>
  <c r="P3540" i="9"/>
  <c r="O3540" i="9"/>
  <c r="T3539" i="9"/>
  <c r="S3539" i="9"/>
  <c r="P3539" i="9"/>
  <c r="O3539" i="9"/>
  <c r="T3538" i="9"/>
  <c r="S3538" i="9"/>
  <c r="P3538" i="9"/>
  <c r="O3538" i="9"/>
  <c r="T3537" i="9"/>
  <c r="S3537" i="9"/>
  <c r="P3537" i="9"/>
  <c r="O3537" i="9"/>
  <c r="T3536" i="9"/>
  <c r="S3536" i="9"/>
  <c r="P3536" i="9"/>
  <c r="O3536" i="9"/>
  <c r="T3535" i="9"/>
  <c r="S3535" i="9"/>
  <c r="P3535" i="9"/>
  <c r="O3535" i="9"/>
  <c r="T3534" i="9"/>
  <c r="S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S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S3522" i="9"/>
  <c r="P3522" i="9"/>
  <c r="O3522" i="9"/>
  <c r="T3521" i="9"/>
  <c r="S3521" i="9"/>
  <c r="P3521" i="9"/>
  <c r="O3521" i="9"/>
  <c r="T3520" i="9"/>
  <c r="S3520" i="9"/>
  <c r="P3520" i="9"/>
  <c r="O3520" i="9"/>
  <c r="T3519" i="9"/>
  <c r="S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S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S3508" i="9"/>
  <c r="P3508" i="9"/>
  <c r="O3508" i="9"/>
  <c r="T3507" i="9"/>
  <c r="S3507" i="9"/>
  <c r="P3507" i="9"/>
  <c r="O3507" i="9"/>
  <c r="T3506" i="9"/>
  <c r="S3506" i="9"/>
  <c r="P3506" i="9"/>
  <c r="O3506" i="9"/>
  <c r="T3505" i="9"/>
  <c r="S3505" i="9"/>
  <c r="P3505" i="9"/>
  <c r="O3505" i="9"/>
  <c r="T3504" i="9"/>
  <c r="S3504" i="9"/>
  <c r="P3504" i="9"/>
  <c r="O3504" i="9"/>
  <c r="T3503" i="9"/>
  <c r="S3503" i="9"/>
  <c r="P3503" i="9"/>
  <c r="O3503" i="9"/>
  <c r="T3502" i="9"/>
  <c r="S3502" i="9"/>
  <c r="P3502" i="9"/>
  <c r="O3502" i="9"/>
  <c r="T3501" i="9"/>
  <c r="S3501" i="9"/>
  <c r="P3501" i="9"/>
  <c r="O3501" i="9"/>
  <c r="T3500" i="9"/>
  <c r="S3500" i="9"/>
  <c r="P3500" i="9"/>
  <c r="O3500" i="9"/>
  <c r="T3499" i="9"/>
  <c r="S3499" i="9"/>
  <c r="P3499" i="9"/>
  <c r="O3499" i="9"/>
  <c r="T3498" i="9"/>
  <c r="S3498" i="9"/>
  <c r="P3498" i="9"/>
  <c r="O3498" i="9"/>
  <c r="T3497" i="9"/>
  <c r="S3497" i="9"/>
  <c r="P3497" i="9"/>
  <c r="O3497" i="9"/>
  <c r="T3496" i="9"/>
  <c r="S3496" i="9"/>
  <c r="P3496" i="9"/>
  <c r="O3496" i="9"/>
  <c r="T3495" i="9"/>
  <c r="S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S3490" i="9"/>
  <c r="P3490" i="9"/>
  <c r="O3490" i="9"/>
  <c r="T3489" i="9"/>
  <c r="S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S3485" i="9"/>
  <c r="P3485" i="9"/>
  <c r="O3485" i="9"/>
  <c r="T3484" i="9"/>
  <c r="S3484" i="9"/>
  <c r="P3484" i="9"/>
  <c r="O3484" i="9"/>
  <c r="T3483" i="9"/>
  <c r="S3483" i="9"/>
  <c r="P3483" i="9"/>
  <c r="O3483" i="9"/>
  <c r="T3482" i="9"/>
  <c r="S3482" i="9"/>
  <c r="P3482" i="9"/>
  <c r="O3482" i="9"/>
  <c r="T3481" i="9"/>
  <c r="S3481" i="9"/>
  <c r="P3481" i="9"/>
  <c r="O3481" i="9"/>
  <c r="T3480" i="9"/>
  <c r="S3480" i="9"/>
  <c r="P3480" i="9"/>
  <c r="O3480" i="9"/>
  <c r="T3479" i="9"/>
  <c r="S3479" i="9"/>
  <c r="P3479" i="9"/>
  <c r="O3479" i="9"/>
  <c r="T3478" i="9"/>
  <c r="S3478" i="9"/>
  <c r="P3478" i="9"/>
  <c r="O3478" i="9"/>
  <c r="T3477" i="9"/>
  <c r="S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S3472" i="9"/>
  <c r="P3472" i="9"/>
  <c r="O3472" i="9"/>
  <c r="T3471" i="9"/>
  <c r="S3471" i="9"/>
  <c r="P3471" i="9"/>
  <c r="O3471" i="9"/>
  <c r="T3470" i="9"/>
  <c r="S3470" i="9"/>
  <c r="P3470" i="9"/>
  <c r="O3470" i="9"/>
  <c r="T3469" i="9"/>
  <c r="S3469" i="9"/>
  <c r="P3469" i="9"/>
  <c r="O3469" i="9"/>
  <c r="T3468" i="9"/>
  <c r="S3468" i="9"/>
  <c r="P3468" i="9"/>
  <c r="O3468" i="9"/>
  <c r="T3467" i="9"/>
  <c r="S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S3460" i="9"/>
  <c r="P3460" i="9"/>
  <c r="O3460" i="9"/>
  <c r="T3459" i="9"/>
  <c r="S3459" i="9"/>
  <c r="P3459" i="9"/>
  <c r="O3459" i="9"/>
  <c r="T3458" i="9"/>
  <c r="S3458" i="9"/>
  <c r="P3458" i="9"/>
  <c r="O3458" i="9"/>
  <c r="T3457" i="9"/>
  <c r="S3457" i="9"/>
  <c r="P3457" i="9"/>
  <c r="O3457" i="9"/>
  <c r="T3456" i="9"/>
  <c r="S3456" i="9"/>
  <c r="P3456" i="9"/>
  <c r="O3456" i="9"/>
  <c r="T3455" i="9"/>
  <c r="S3455" i="9"/>
  <c r="P3455" i="9"/>
  <c r="O3455" i="9"/>
  <c r="T3454" i="9"/>
  <c r="S3454" i="9"/>
  <c r="P3454" i="9"/>
  <c r="O3454" i="9"/>
  <c r="T3453" i="9"/>
  <c r="S3453" i="9"/>
  <c r="P3453" i="9"/>
  <c r="O3453" i="9"/>
  <c r="T3452" i="9"/>
  <c r="S3452" i="9"/>
  <c r="P3452" i="9"/>
  <c r="O3452" i="9"/>
  <c r="T3451" i="9"/>
  <c r="S3451" i="9"/>
  <c r="P3451" i="9"/>
  <c r="O3451" i="9"/>
  <c r="T3450" i="9"/>
  <c r="S3450" i="9"/>
  <c r="P3450" i="9"/>
  <c r="O3450" i="9"/>
  <c r="T3449" i="9"/>
  <c r="S3449" i="9"/>
  <c r="P3449" i="9"/>
  <c r="O3449" i="9"/>
  <c r="T3448" i="9"/>
  <c r="S3448" i="9"/>
  <c r="P3448" i="9"/>
  <c r="O3448" i="9"/>
  <c r="T3447" i="9"/>
  <c r="S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S3440" i="9"/>
  <c r="P3440" i="9"/>
  <c r="O3440" i="9"/>
  <c r="T3439" i="9"/>
  <c r="S3439" i="9"/>
  <c r="P3439" i="9"/>
  <c r="O3439" i="9"/>
  <c r="T3438" i="9"/>
  <c r="S3438" i="9"/>
  <c r="P3438" i="9"/>
  <c r="O3438" i="9"/>
  <c r="T3437" i="9"/>
  <c r="S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S3433" i="9"/>
  <c r="P3433" i="9"/>
  <c r="O3433" i="9"/>
  <c r="T3432" i="9"/>
  <c r="S3432" i="9"/>
  <c r="P3432" i="9"/>
  <c r="O3432" i="9"/>
  <c r="T3431" i="9"/>
  <c r="S3431" i="9"/>
  <c r="P3431" i="9"/>
  <c r="O3431" i="9"/>
  <c r="T3430" i="9"/>
  <c r="S3430" i="9"/>
  <c r="P3430" i="9"/>
  <c r="O3430" i="9"/>
  <c r="T3429" i="9"/>
  <c r="S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S3425" i="9"/>
  <c r="P3425" i="9"/>
  <c r="O3425" i="9"/>
  <c r="T3424" i="9"/>
  <c r="S3424" i="9"/>
  <c r="P3424" i="9"/>
  <c r="O3424" i="9"/>
  <c r="T3423" i="9"/>
  <c r="S3423" i="9"/>
  <c r="P3423" i="9"/>
  <c r="O3423" i="9"/>
  <c r="T3422" i="9"/>
  <c r="S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S3415" i="9"/>
  <c r="P3415" i="9"/>
  <c r="O3415" i="9"/>
  <c r="T3414" i="9"/>
  <c r="S3414" i="9"/>
  <c r="P3414" i="9"/>
  <c r="O3414" i="9"/>
  <c r="T3413" i="9"/>
  <c r="S3413" i="9"/>
  <c r="P3413" i="9"/>
  <c r="O3413" i="9"/>
  <c r="T3412" i="9"/>
  <c r="S3412" i="9"/>
  <c r="P3412" i="9"/>
  <c r="O3412" i="9"/>
  <c r="T3411" i="9"/>
  <c r="S3411" i="9"/>
  <c r="P3411" i="9"/>
  <c r="O3411" i="9"/>
  <c r="T3410" i="9"/>
  <c r="S3410" i="9"/>
  <c r="P3410" i="9"/>
  <c r="O3410" i="9"/>
  <c r="T3409" i="9"/>
  <c r="S3409" i="9"/>
  <c r="P3409" i="9"/>
  <c r="O3409" i="9"/>
  <c r="T3408" i="9"/>
  <c r="S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S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S3399" i="9"/>
  <c r="P3399" i="9"/>
  <c r="O3399" i="9"/>
  <c r="T3398" i="9"/>
  <c r="S3398" i="9"/>
  <c r="P3398" i="9"/>
  <c r="O3398" i="9"/>
  <c r="T3397" i="9"/>
  <c r="S3397" i="9"/>
  <c r="P3397" i="9"/>
  <c r="O3397" i="9"/>
  <c r="T3396" i="9"/>
  <c r="S3396" i="9"/>
  <c r="P3396" i="9"/>
  <c r="O3396" i="9"/>
  <c r="T3395" i="9"/>
  <c r="S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S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S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S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S3367" i="9"/>
  <c r="P3367" i="9"/>
  <c r="O3367" i="9"/>
  <c r="T3366" i="9"/>
  <c r="S3366" i="9"/>
  <c r="P3366" i="9"/>
  <c r="O3366" i="9"/>
  <c r="T3365" i="9"/>
  <c r="S3365" i="9"/>
  <c r="P3365" i="9"/>
  <c r="O3365" i="9"/>
  <c r="T3364" i="9"/>
  <c r="S3364" i="9"/>
  <c r="P3364" i="9"/>
  <c r="O3364" i="9"/>
  <c r="T3363" i="9"/>
  <c r="S3363" i="9"/>
  <c r="P3363" i="9"/>
  <c r="O3363" i="9"/>
  <c r="T3362" i="9"/>
  <c r="S3362" i="9"/>
  <c r="P3362" i="9"/>
  <c r="O3362" i="9"/>
  <c r="T3361" i="9"/>
  <c r="S3361" i="9"/>
  <c r="P3361" i="9"/>
  <c r="O3361" i="9"/>
  <c r="T3360" i="9"/>
  <c r="S3360" i="9"/>
  <c r="P3360" i="9"/>
  <c r="O3360" i="9"/>
  <c r="T3359" i="9"/>
  <c r="S3359" i="9"/>
  <c r="P3359" i="9"/>
  <c r="O3359" i="9"/>
  <c r="T3358" i="9"/>
  <c r="S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S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S3348" i="9"/>
  <c r="P3348" i="9"/>
  <c r="O3348" i="9"/>
  <c r="T3347" i="9"/>
  <c r="S3347" i="9"/>
  <c r="P3347" i="9"/>
  <c r="O3347" i="9"/>
  <c r="T3346" i="9"/>
  <c r="S3346" i="9"/>
  <c r="P3346" i="9"/>
  <c r="O3346" i="9"/>
  <c r="T3345" i="9"/>
  <c r="S3345" i="9"/>
  <c r="P3345" i="9"/>
  <c r="O3345" i="9"/>
  <c r="T3344" i="9"/>
  <c r="S3344" i="9"/>
  <c r="P3344" i="9"/>
  <c r="O3344" i="9"/>
  <c r="T3343" i="9"/>
  <c r="S3343" i="9"/>
  <c r="P3343" i="9"/>
  <c r="O3343" i="9"/>
  <c r="T3342" i="9"/>
  <c r="S3342" i="9"/>
  <c r="P3342" i="9"/>
  <c r="O3342" i="9"/>
  <c r="T3341" i="9"/>
  <c r="S3341" i="9"/>
  <c r="P3341" i="9"/>
  <c r="O3341" i="9"/>
  <c r="T3340" i="9"/>
  <c r="S3340" i="9"/>
  <c r="P3340" i="9"/>
  <c r="O3340" i="9"/>
  <c r="T3339" i="9"/>
  <c r="S3339" i="9"/>
  <c r="P3339" i="9"/>
  <c r="O3339" i="9"/>
  <c r="T3338" i="9"/>
  <c r="S3338" i="9"/>
  <c r="P3338" i="9"/>
  <c r="O3338" i="9"/>
  <c r="T3337" i="9"/>
  <c r="S3337" i="9"/>
  <c r="P3337" i="9"/>
  <c r="O3337" i="9"/>
  <c r="T3336" i="9"/>
  <c r="S3336" i="9"/>
  <c r="P3336" i="9"/>
  <c r="O3336" i="9"/>
  <c r="T3335" i="9"/>
  <c r="S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S3316" i="9"/>
  <c r="P3316" i="9"/>
  <c r="O3316" i="9"/>
  <c r="T3315" i="9"/>
  <c r="S3315" i="9"/>
  <c r="P3315" i="9"/>
  <c r="O3315" i="9"/>
  <c r="T3314" i="9"/>
  <c r="S3314" i="9"/>
  <c r="P3314" i="9"/>
  <c r="O3314" i="9"/>
  <c r="T3313" i="9"/>
  <c r="S3313" i="9"/>
  <c r="P3313" i="9"/>
  <c r="O3313" i="9"/>
  <c r="T3312" i="9"/>
  <c r="S3312" i="9"/>
  <c r="P3312" i="9"/>
  <c r="O3312" i="9"/>
  <c r="T3311" i="9"/>
  <c r="S3311" i="9"/>
  <c r="P3311" i="9"/>
  <c r="O3311" i="9"/>
  <c r="T3310" i="9"/>
  <c r="S3310" i="9"/>
  <c r="P3310" i="9"/>
  <c r="O3310" i="9"/>
  <c r="T3309" i="9"/>
  <c r="S3309" i="9"/>
  <c r="P3309" i="9"/>
  <c r="O3309" i="9"/>
  <c r="T3308" i="9"/>
  <c r="S3308" i="9"/>
  <c r="P3308" i="9"/>
  <c r="O3308" i="9"/>
  <c r="T3307" i="9"/>
  <c r="S3307" i="9"/>
  <c r="P3307" i="9"/>
  <c r="O3307" i="9"/>
  <c r="T3306" i="9"/>
  <c r="S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S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S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S3283" i="9"/>
  <c r="P3283" i="9"/>
  <c r="O3283" i="9"/>
  <c r="T3282" i="9"/>
  <c r="S3282" i="9"/>
  <c r="P3282" i="9"/>
  <c r="O3282" i="9"/>
  <c r="T3281" i="9"/>
  <c r="S3281" i="9"/>
  <c r="P3281" i="9"/>
  <c r="O3281" i="9"/>
  <c r="T3280" i="9"/>
  <c r="S3280" i="9"/>
  <c r="P3280" i="9"/>
  <c r="O3280" i="9"/>
  <c r="T3279" i="9"/>
  <c r="S3279" i="9"/>
  <c r="P3279" i="9"/>
  <c r="O3279" i="9"/>
  <c r="T3278" i="9"/>
  <c r="S3278" i="9"/>
  <c r="P3278" i="9"/>
  <c r="O3278" i="9"/>
  <c r="T3277" i="9"/>
  <c r="S3277" i="9"/>
  <c r="P3277" i="9"/>
  <c r="O3277" i="9"/>
  <c r="T3276" i="9"/>
  <c r="S3276" i="9"/>
  <c r="P3276" i="9"/>
  <c r="O3276" i="9"/>
  <c r="T3275" i="9"/>
  <c r="S3275" i="9"/>
  <c r="P3275" i="9"/>
  <c r="O3275" i="9"/>
  <c r="T3274" i="9"/>
  <c r="S3274" i="9"/>
  <c r="P3274" i="9"/>
  <c r="O3274" i="9"/>
  <c r="T3273" i="9"/>
  <c r="S3273" i="9"/>
  <c r="P3273" i="9"/>
  <c r="O3273" i="9"/>
  <c r="T3272" i="9"/>
  <c r="S3272" i="9"/>
  <c r="P3272" i="9"/>
  <c r="O3272" i="9"/>
  <c r="T3271" i="9"/>
  <c r="S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S3265" i="9"/>
  <c r="P3265" i="9"/>
  <c r="O3265" i="9"/>
  <c r="T3264" i="9"/>
  <c r="S3264" i="9"/>
  <c r="P3264" i="9"/>
  <c r="O3264" i="9"/>
  <c r="T3263" i="9"/>
  <c r="S3263" i="9"/>
  <c r="P3263" i="9"/>
  <c r="O3263" i="9"/>
  <c r="T3262" i="9"/>
  <c r="S3262" i="9"/>
  <c r="P3262" i="9"/>
  <c r="O3262" i="9"/>
  <c r="T3261" i="9"/>
  <c r="S3261" i="9"/>
  <c r="P3261" i="9"/>
  <c r="O3261" i="9"/>
  <c r="T3260" i="9"/>
  <c r="S3260" i="9"/>
  <c r="P3260" i="9"/>
  <c r="O3260" i="9"/>
  <c r="T3259" i="9"/>
  <c r="S3259" i="9"/>
  <c r="P3259" i="9"/>
  <c r="O3259" i="9"/>
  <c r="T3258" i="9"/>
  <c r="S3258" i="9"/>
  <c r="P3258" i="9"/>
  <c r="O3258" i="9"/>
  <c r="T3257" i="9"/>
  <c r="S3257" i="9"/>
  <c r="P3257" i="9"/>
  <c r="O3257" i="9"/>
  <c r="T3256" i="9"/>
  <c r="S3256" i="9"/>
  <c r="P3256" i="9"/>
  <c r="O3256" i="9"/>
  <c r="T3255" i="9"/>
  <c r="S3255" i="9"/>
  <c r="P3255" i="9"/>
  <c r="O3255" i="9"/>
  <c r="T3254" i="9"/>
  <c r="S3254" i="9"/>
  <c r="P3254" i="9"/>
  <c r="O3254" i="9"/>
  <c r="T3253" i="9"/>
  <c r="S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S3249" i="9"/>
  <c r="P3249" i="9"/>
  <c r="O3249" i="9"/>
  <c r="T3248" i="9"/>
  <c r="S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S3244" i="9"/>
  <c r="P3244" i="9"/>
  <c r="O3244" i="9"/>
  <c r="T3243" i="9"/>
  <c r="S3243" i="9"/>
  <c r="P3243" i="9"/>
  <c r="O3243" i="9"/>
  <c r="T3242" i="9"/>
  <c r="S3242" i="9"/>
  <c r="P3242" i="9"/>
  <c r="O3242" i="9"/>
  <c r="T3241" i="9"/>
  <c r="S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S3235" i="9"/>
  <c r="P3235" i="9"/>
  <c r="O3235" i="9"/>
  <c r="T3234" i="9"/>
  <c r="S3234" i="9"/>
  <c r="P3234" i="9"/>
  <c r="O3234" i="9"/>
  <c r="T3233" i="9"/>
  <c r="S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S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S3223" i="9"/>
  <c r="P3223" i="9"/>
  <c r="O3223" i="9"/>
  <c r="T3222" i="9"/>
  <c r="S3222" i="9"/>
  <c r="P3222" i="9"/>
  <c r="O3222" i="9"/>
  <c r="T3221" i="9"/>
  <c r="S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S3214" i="9"/>
  <c r="P3214" i="9"/>
  <c r="O3214" i="9"/>
  <c r="T3213" i="9"/>
  <c r="S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S3207" i="9"/>
  <c r="P3207" i="9"/>
  <c r="O3207" i="9"/>
  <c r="T3206" i="9"/>
  <c r="S3206" i="9"/>
  <c r="P3206" i="9"/>
  <c r="O3206" i="9"/>
  <c r="T3205" i="9"/>
  <c r="S3205" i="9"/>
  <c r="P3205" i="9"/>
  <c r="O3205" i="9"/>
  <c r="T3204" i="9"/>
  <c r="S3204" i="9"/>
  <c r="P3204" i="9"/>
  <c r="O3204" i="9"/>
  <c r="T3203" i="9"/>
  <c r="S3203" i="9"/>
  <c r="P3203" i="9"/>
  <c r="O3203" i="9"/>
  <c r="T3202" i="9"/>
  <c r="S3202" i="9"/>
  <c r="P3202" i="9"/>
  <c r="O3202" i="9"/>
  <c r="T3201" i="9"/>
  <c r="S3201" i="9"/>
  <c r="P3201" i="9"/>
  <c r="O3201" i="9"/>
  <c r="T3200" i="9"/>
  <c r="S3200" i="9"/>
  <c r="P3200" i="9"/>
  <c r="O3200" i="9"/>
  <c r="T3199" i="9"/>
  <c r="S3199" i="9"/>
  <c r="P3199" i="9"/>
  <c r="O3199" i="9"/>
  <c r="T3198" i="9"/>
  <c r="S3198" i="9"/>
  <c r="P3198" i="9"/>
  <c r="O3198" i="9"/>
  <c r="T3197" i="9"/>
  <c r="S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S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S3183" i="9"/>
  <c r="P3183" i="9"/>
  <c r="O3183" i="9"/>
  <c r="T3182" i="9"/>
  <c r="S3182" i="9"/>
  <c r="P3182" i="9"/>
  <c r="O3182" i="9"/>
  <c r="T3181" i="9"/>
  <c r="S3181" i="9"/>
  <c r="P3181" i="9"/>
  <c r="O3181" i="9"/>
  <c r="T3180" i="9"/>
  <c r="S3180" i="9"/>
  <c r="P3180" i="9"/>
  <c r="O3180" i="9"/>
  <c r="T3179" i="9"/>
  <c r="S3179" i="9"/>
  <c r="P3179" i="9"/>
  <c r="O3179" i="9"/>
  <c r="T3178" i="9"/>
  <c r="S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S3169" i="9"/>
  <c r="P3169" i="9"/>
  <c r="O3169" i="9"/>
  <c r="T3168" i="9"/>
  <c r="S3168" i="9"/>
  <c r="P3168" i="9"/>
  <c r="O3168" i="9"/>
  <c r="T3167" i="9"/>
  <c r="S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S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S3155" i="9"/>
  <c r="P3155" i="9"/>
  <c r="O3155" i="9"/>
  <c r="T3154" i="9"/>
  <c r="S3154" i="9"/>
  <c r="P3154" i="9"/>
  <c r="O3154" i="9"/>
  <c r="T3153" i="9"/>
  <c r="S3153" i="9"/>
  <c r="P3153" i="9"/>
  <c r="O3153" i="9"/>
  <c r="T3152" i="9"/>
  <c r="S3152" i="9"/>
  <c r="P3152" i="9"/>
  <c r="O3152" i="9"/>
  <c r="T3151" i="9"/>
  <c r="S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S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S3127" i="9"/>
  <c r="P3127" i="9"/>
  <c r="O3127" i="9"/>
  <c r="T3126" i="9"/>
  <c r="S3126" i="9"/>
  <c r="P3126" i="9"/>
  <c r="O3126" i="9"/>
  <c r="T3125" i="9"/>
  <c r="S3125" i="9"/>
  <c r="P3125" i="9"/>
  <c r="O3125" i="9"/>
  <c r="T3124" i="9"/>
  <c r="S3124" i="9"/>
  <c r="P3124" i="9"/>
  <c r="O3124" i="9"/>
  <c r="T3123" i="9"/>
  <c r="S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S3115" i="9"/>
  <c r="P3115" i="9"/>
  <c r="O3115" i="9"/>
  <c r="T3114" i="9"/>
  <c r="S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S3110" i="9"/>
  <c r="P3110" i="9"/>
  <c r="O3110" i="9"/>
  <c r="T3109" i="9"/>
  <c r="S3109" i="9"/>
  <c r="P3109" i="9"/>
  <c r="O3109" i="9"/>
  <c r="T3108" i="9"/>
  <c r="S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S3104" i="9"/>
  <c r="P3104" i="9"/>
  <c r="O3104" i="9"/>
  <c r="T3103" i="9"/>
  <c r="S3103" i="9"/>
  <c r="P3103" i="9"/>
  <c r="O3103" i="9"/>
  <c r="T3102" i="9"/>
  <c r="S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S3092" i="9"/>
  <c r="P3092" i="9"/>
  <c r="O3092" i="9"/>
  <c r="T3091" i="9"/>
  <c r="S3091" i="9"/>
  <c r="P3091" i="9"/>
  <c r="O3091" i="9"/>
  <c r="T3090" i="9"/>
  <c r="S3090" i="9"/>
  <c r="P3090" i="9"/>
  <c r="O3090" i="9"/>
  <c r="T3089" i="9"/>
  <c r="S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S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S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S3073" i="9"/>
  <c r="P3073" i="9"/>
  <c r="O3073" i="9"/>
  <c r="T3072" i="9"/>
  <c r="S3072" i="9"/>
  <c r="P3072" i="9"/>
  <c r="O3072" i="9"/>
  <c r="T3071" i="9"/>
  <c r="S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S3066" i="9"/>
  <c r="P3066" i="9"/>
  <c r="O3066" i="9"/>
  <c r="T3065" i="9"/>
  <c r="S3065" i="9"/>
  <c r="P3065" i="9"/>
  <c r="O3065" i="9"/>
  <c r="T3064" i="9"/>
  <c r="S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S3059" i="9"/>
  <c r="P3059" i="9"/>
  <c r="O3059" i="9"/>
  <c r="T3058" i="9"/>
  <c r="S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S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S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S3043" i="9"/>
  <c r="P3043" i="9"/>
  <c r="O3043" i="9"/>
  <c r="T3042" i="9"/>
  <c r="S3042" i="9"/>
  <c r="P3042" i="9"/>
  <c r="O3042" i="9"/>
  <c r="T3041" i="9"/>
  <c r="S3041" i="9"/>
  <c r="P3041" i="9"/>
  <c r="O3041" i="9"/>
  <c r="T3040" i="9"/>
  <c r="S3040" i="9"/>
  <c r="P3040" i="9"/>
  <c r="O3040" i="9"/>
  <c r="T3039" i="9"/>
  <c r="S3039" i="9"/>
  <c r="P3039" i="9"/>
  <c r="O3039" i="9"/>
  <c r="T3038" i="9"/>
  <c r="S3038" i="9"/>
  <c r="P3038" i="9"/>
  <c r="O3038" i="9"/>
  <c r="T3037" i="9"/>
  <c r="S3037" i="9"/>
  <c r="P3037" i="9"/>
  <c r="O3037" i="9"/>
  <c r="T3036" i="9"/>
  <c r="S3036" i="9"/>
  <c r="P3036" i="9"/>
  <c r="O3036" i="9"/>
  <c r="T3035" i="9"/>
  <c r="S3035" i="9"/>
  <c r="P3035" i="9"/>
  <c r="O3035" i="9"/>
  <c r="T3034" i="9"/>
  <c r="S3034" i="9"/>
  <c r="P3034" i="9"/>
  <c r="O3034" i="9"/>
  <c r="T3033" i="9"/>
  <c r="S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S3022" i="9"/>
  <c r="P3022" i="9"/>
  <c r="O3022" i="9"/>
  <c r="T3021" i="9"/>
  <c r="S3021" i="9"/>
  <c r="P3021" i="9"/>
  <c r="O3021" i="9"/>
  <c r="T3020" i="9"/>
  <c r="S3020" i="9"/>
  <c r="P3020" i="9"/>
  <c r="O3020" i="9"/>
  <c r="T3019" i="9"/>
  <c r="S3019" i="9"/>
  <c r="P3019" i="9"/>
  <c r="O3019" i="9"/>
  <c r="T3018" i="9"/>
  <c r="S3018" i="9"/>
  <c r="P3018" i="9"/>
  <c r="O3018" i="9"/>
  <c r="T3017" i="9"/>
  <c r="S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S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S3008" i="9"/>
  <c r="P3008" i="9"/>
  <c r="O3008" i="9"/>
  <c r="T3007" i="9"/>
  <c r="S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S3003" i="9"/>
  <c r="P3003" i="9"/>
  <c r="O3003" i="9"/>
  <c r="T3002" i="9"/>
  <c r="S3002" i="9"/>
  <c r="P3002" i="9"/>
  <c r="O3002" i="9"/>
  <c r="T3001" i="9"/>
  <c r="S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S2996" i="9"/>
  <c r="P2996" i="9"/>
  <c r="O2996" i="9"/>
  <c r="T2995" i="9"/>
  <c r="S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S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S2987" i="9"/>
  <c r="P2987" i="9"/>
  <c r="O2987" i="9"/>
  <c r="T2986" i="9"/>
  <c r="S2986" i="9"/>
  <c r="P2986" i="9"/>
  <c r="O2986" i="9"/>
  <c r="T2985" i="9"/>
  <c r="S2985" i="9"/>
  <c r="P2985" i="9"/>
  <c r="O2985" i="9"/>
  <c r="T2984" i="9"/>
  <c r="S2984" i="9"/>
  <c r="P2984" i="9"/>
  <c r="O2984" i="9"/>
  <c r="T2983" i="9"/>
  <c r="S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S2977" i="9"/>
  <c r="P2977" i="9"/>
  <c r="O2977" i="9"/>
  <c r="T2976" i="9"/>
  <c r="S2976" i="9"/>
  <c r="P2976" i="9"/>
  <c r="O2976" i="9"/>
  <c r="T2975" i="9"/>
  <c r="S2975" i="9"/>
  <c r="P2975" i="9"/>
  <c r="O2975" i="9"/>
  <c r="T2974" i="9"/>
  <c r="S2974" i="9"/>
  <c r="P2974" i="9"/>
  <c r="O2974" i="9"/>
  <c r="T2973" i="9"/>
  <c r="S2973" i="9"/>
  <c r="P2973" i="9"/>
  <c r="O2973" i="9"/>
  <c r="T2972" i="9"/>
  <c r="S2972" i="9"/>
  <c r="P2972" i="9"/>
  <c r="O2972" i="9"/>
  <c r="T2971" i="9"/>
  <c r="S2971" i="9"/>
  <c r="P2971" i="9"/>
  <c r="O2971" i="9"/>
  <c r="T2970" i="9"/>
  <c r="S2970" i="9"/>
  <c r="P2970" i="9"/>
  <c r="O2970" i="9"/>
  <c r="T2969" i="9"/>
  <c r="S2969" i="9"/>
  <c r="P2969" i="9"/>
  <c r="O2969" i="9"/>
  <c r="T2968" i="9"/>
  <c r="S2968" i="9"/>
  <c r="P2968" i="9"/>
  <c r="O2968" i="9"/>
  <c r="T2967" i="9"/>
  <c r="S2967" i="9"/>
  <c r="P2967" i="9"/>
  <c r="O2967" i="9"/>
  <c r="T2966" i="9"/>
  <c r="S2966" i="9"/>
  <c r="P2966" i="9"/>
  <c r="O2966" i="9"/>
  <c r="T2965" i="9"/>
  <c r="S2965" i="9"/>
  <c r="P2965" i="9"/>
  <c r="O2965" i="9"/>
  <c r="T2964" i="9"/>
  <c r="S2964" i="9"/>
  <c r="P2964" i="9"/>
  <c r="O2964" i="9"/>
  <c r="T2963" i="9"/>
  <c r="S2963" i="9"/>
  <c r="P2963" i="9"/>
  <c r="O2963" i="9"/>
  <c r="T2962" i="9"/>
  <c r="S2962" i="9"/>
  <c r="P2962" i="9"/>
  <c r="O2962" i="9"/>
  <c r="T2961" i="9"/>
  <c r="S2961" i="9"/>
  <c r="P2961" i="9"/>
  <c r="O2961" i="9"/>
  <c r="T2960" i="9"/>
  <c r="S2960" i="9"/>
  <c r="P2960" i="9"/>
  <c r="O2960" i="9"/>
  <c r="T2959" i="9"/>
  <c r="S2959" i="9"/>
  <c r="P2959" i="9"/>
  <c r="O2959" i="9"/>
  <c r="T2958" i="9"/>
  <c r="S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S2951" i="9"/>
  <c r="P2951" i="9"/>
  <c r="O2951" i="9"/>
  <c r="T2950" i="9"/>
  <c r="S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S2937" i="9"/>
  <c r="P2937" i="9"/>
  <c r="O2937" i="9"/>
  <c r="T2936" i="9"/>
  <c r="S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S2931" i="9"/>
  <c r="P2931" i="9"/>
  <c r="O2931" i="9"/>
  <c r="T2930" i="9"/>
  <c r="S2930" i="9"/>
  <c r="P2930" i="9"/>
  <c r="O2930" i="9"/>
  <c r="T2929" i="9"/>
  <c r="S2929" i="9"/>
  <c r="P2929" i="9"/>
  <c r="O2929" i="9"/>
  <c r="T2928" i="9"/>
  <c r="S2928" i="9"/>
  <c r="P2928" i="9"/>
  <c r="O2928" i="9"/>
  <c r="T2927" i="9"/>
  <c r="S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S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S2911" i="9"/>
  <c r="P2911" i="9"/>
  <c r="O2911" i="9"/>
  <c r="T2910" i="9"/>
  <c r="S2910" i="9"/>
  <c r="P2910" i="9"/>
  <c r="O2910" i="9"/>
  <c r="T2909" i="9"/>
  <c r="S2909" i="9"/>
  <c r="P2909" i="9"/>
  <c r="O2909" i="9"/>
  <c r="T2908" i="9"/>
  <c r="S2908" i="9"/>
  <c r="P2908" i="9"/>
  <c r="O2908" i="9"/>
  <c r="T2907" i="9"/>
  <c r="S2907" i="9"/>
  <c r="P2907" i="9"/>
  <c r="O2907" i="9"/>
  <c r="T2906" i="9"/>
  <c r="S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S2901" i="9"/>
  <c r="P2901" i="9"/>
  <c r="O2901" i="9"/>
  <c r="T2900" i="9"/>
  <c r="S2900" i="9"/>
  <c r="P2900" i="9"/>
  <c r="O2900" i="9"/>
  <c r="T2899" i="9"/>
  <c r="S2899" i="9"/>
  <c r="P2899" i="9"/>
  <c r="O2899" i="9"/>
  <c r="T2898" i="9"/>
  <c r="S2898" i="9"/>
  <c r="P2898" i="9"/>
  <c r="O2898" i="9"/>
  <c r="T2897" i="9"/>
  <c r="S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S2891" i="9"/>
  <c r="P2891" i="9"/>
  <c r="O2891" i="9"/>
  <c r="T2890" i="9"/>
  <c r="S2890" i="9"/>
  <c r="P2890" i="9"/>
  <c r="O2890" i="9"/>
  <c r="T2889" i="9"/>
  <c r="S2889" i="9"/>
  <c r="P2889" i="9"/>
  <c r="O2889" i="9"/>
  <c r="T2888" i="9"/>
  <c r="S2888" i="9"/>
  <c r="P2888" i="9"/>
  <c r="O2888" i="9"/>
  <c r="T2887" i="9"/>
  <c r="S2887" i="9"/>
  <c r="P2887" i="9"/>
  <c r="O2887" i="9"/>
  <c r="T2886" i="9"/>
  <c r="S2886" i="9"/>
  <c r="P2886" i="9"/>
  <c r="O2886" i="9"/>
  <c r="T2885" i="9"/>
  <c r="S2885" i="9"/>
  <c r="P2885" i="9"/>
  <c r="O2885" i="9"/>
  <c r="T2884" i="9"/>
  <c r="S2884" i="9"/>
  <c r="P2884" i="9"/>
  <c r="O2884" i="9"/>
  <c r="T2883" i="9"/>
  <c r="S2883" i="9"/>
  <c r="P2883" i="9"/>
  <c r="O2883" i="9"/>
  <c r="T2882" i="9"/>
  <c r="S2882" i="9"/>
  <c r="P2882" i="9"/>
  <c r="O2882" i="9"/>
  <c r="T2881" i="9"/>
  <c r="S2881" i="9"/>
  <c r="P2881" i="9"/>
  <c r="O2881" i="9"/>
  <c r="T2880" i="9"/>
  <c r="S2880" i="9"/>
  <c r="P2880" i="9"/>
  <c r="O2880" i="9"/>
  <c r="T2879" i="9"/>
  <c r="S2879" i="9"/>
  <c r="P2879" i="9"/>
  <c r="O2879" i="9"/>
  <c r="T2878" i="9"/>
  <c r="S2878" i="9"/>
  <c r="P2878" i="9"/>
  <c r="O2878" i="9"/>
  <c r="T2877" i="9"/>
  <c r="S2877" i="9"/>
  <c r="P2877" i="9"/>
  <c r="O2877" i="9"/>
  <c r="T2876" i="9"/>
  <c r="S2876" i="9"/>
  <c r="P2876" i="9"/>
  <c r="O2876" i="9"/>
  <c r="T2875" i="9"/>
  <c r="S2875" i="9"/>
  <c r="P2875" i="9"/>
  <c r="O2875" i="9"/>
  <c r="T2874" i="9"/>
  <c r="S2874" i="9"/>
  <c r="P2874" i="9"/>
  <c r="O2874" i="9"/>
  <c r="T2873" i="9"/>
  <c r="S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S2869" i="9"/>
  <c r="P2869" i="9"/>
  <c r="O2869" i="9"/>
  <c r="T2868" i="9"/>
  <c r="S2868" i="9"/>
  <c r="P2868" i="9"/>
  <c r="O2868" i="9"/>
  <c r="T2867" i="9"/>
  <c r="S2867" i="9"/>
  <c r="P2867" i="9"/>
  <c r="O2867" i="9"/>
  <c r="T2866" i="9"/>
  <c r="S2866" i="9"/>
  <c r="P2866" i="9"/>
  <c r="O2866" i="9"/>
  <c r="T2865" i="9"/>
  <c r="S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S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S2855" i="9"/>
  <c r="P2855" i="9"/>
  <c r="O2855" i="9"/>
  <c r="T2854" i="9"/>
  <c r="S2854" i="9"/>
  <c r="P2854" i="9"/>
  <c r="O2854" i="9"/>
  <c r="T2853" i="9"/>
  <c r="S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S2848" i="9"/>
  <c r="P2848" i="9"/>
  <c r="O2848" i="9"/>
  <c r="T2847" i="9"/>
  <c r="S2847" i="9"/>
  <c r="P2847" i="9"/>
  <c r="O2847" i="9"/>
  <c r="T2846" i="9"/>
  <c r="S2846" i="9"/>
  <c r="P2846" i="9"/>
  <c r="O2846" i="9"/>
  <c r="T2845" i="9"/>
  <c r="S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S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S2835" i="9"/>
  <c r="P2835" i="9"/>
  <c r="O2835" i="9"/>
  <c r="T2834" i="9"/>
  <c r="S2834" i="9"/>
  <c r="P2834" i="9"/>
  <c r="O2834" i="9"/>
  <c r="T2833" i="9"/>
  <c r="S2833" i="9"/>
  <c r="P2833" i="9"/>
  <c r="O2833" i="9"/>
  <c r="T2832" i="9"/>
  <c r="S2832" i="9"/>
  <c r="P2832" i="9"/>
  <c r="O2832" i="9"/>
  <c r="T2831" i="9"/>
  <c r="S2831" i="9"/>
  <c r="P2831" i="9"/>
  <c r="O2831" i="9"/>
  <c r="T2830" i="9"/>
  <c r="S2830" i="9"/>
  <c r="P2830" i="9"/>
  <c r="O2830" i="9"/>
  <c r="T2829" i="9"/>
  <c r="S2829" i="9"/>
  <c r="P2829" i="9"/>
  <c r="O2829" i="9"/>
  <c r="T2828" i="9"/>
  <c r="S2828" i="9"/>
  <c r="P2828" i="9"/>
  <c r="O2828" i="9"/>
  <c r="T2827" i="9"/>
  <c r="S2827" i="9"/>
  <c r="P2827" i="9"/>
  <c r="O2827" i="9"/>
  <c r="T2826" i="9"/>
  <c r="S2826" i="9"/>
  <c r="P2826" i="9"/>
  <c r="O2826" i="9"/>
  <c r="T2825" i="9"/>
  <c r="S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S2821" i="9"/>
  <c r="P2821" i="9"/>
  <c r="O2821" i="9"/>
  <c r="T2820" i="9"/>
  <c r="S2820" i="9"/>
  <c r="P2820" i="9"/>
  <c r="O2820" i="9"/>
  <c r="T2819" i="9"/>
  <c r="S2819" i="9"/>
  <c r="P2819" i="9"/>
  <c r="O2819" i="9"/>
  <c r="T2818" i="9"/>
  <c r="S2818" i="9"/>
  <c r="P2818" i="9"/>
  <c r="O2818" i="9"/>
  <c r="T2817" i="9"/>
  <c r="S2817" i="9"/>
  <c r="P2817" i="9"/>
  <c r="O2817" i="9"/>
  <c r="T2816" i="9"/>
  <c r="S2816" i="9"/>
  <c r="P2816" i="9"/>
  <c r="O2816" i="9"/>
  <c r="T2815" i="9"/>
  <c r="S2815" i="9"/>
  <c r="P2815" i="9"/>
  <c r="O2815" i="9"/>
  <c r="T2814" i="9"/>
  <c r="S2814" i="9"/>
  <c r="P2814" i="9"/>
  <c r="O2814" i="9"/>
  <c r="T2813" i="9"/>
  <c r="S2813" i="9"/>
  <c r="P2813" i="9"/>
  <c r="O2813" i="9"/>
  <c r="T2812" i="9"/>
  <c r="S2812" i="9"/>
  <c r="P2812" i="9"/>
  <c r="O2812" i="9"/>
  <c r="T2811" i="9"/>
  <c r="S2811" i="9"/>
  <c r="P2811" i="9"/>
  <c r="O2811" i="9"/>
  <c r="T2810" i="9"/>
  <c r="S2810" i="9"/>
  <c r="P2810" i="9"/>
  <c r="O2810" i="9"/>
  <c r="T2809" i="9"/>
  <c r="S2809" i="9"/>
  <c r="P2809" i="9"/>
  <c r="O2809" i="9"/>
  <c r="T2808" i="9"/>
  <c r="S2808" i="9"/>
  <c r="P2808" i="9"/>
  <c r="O2808" i="9"/>
  <c r="T2807" i="9"/>
  <c r="S2807" i="9"/>
  <c r="P2807" i="9"/>
  <c r="O2807" i="9"/>
  <c r="T2806" i="9"/>
  <c r="S2806" i="9"/>
  <c r="P2806" i="9"/>
  <c r="O2806" i="9"/>
  <c r="T2805" i="9"/>
  <c r="S2805" i="9"/>
  <c r="P2805" i="9"/>
  <c r="O2805" i="9"/>
  <c r="T2804" i="9"/>
  <c r="S2804" i="9"/>
  <c r="P2804" i="9"/>
  <c r="O2804" i="9"/>
  <c r="T2803" i="9"/>
  <c r="S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S2796" i="9"/>
  <c r="P2796" i="9"/>
  <c r="O2796" i="9"/>
  <c r="T2795" i="9"/>
  <c r="S2795" i="9"/>
  <c r="P2795" i="9"/>
  <c r="O2795" i="9"/>
  <c r="T2794" i="9"/>
  <c r="S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S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S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S2781" i="9"/>
  <c r="P2781" i="9"/>
  <c r="O2781" i="9"/>
  <c r="T2780" i="9"/>
  <c r="S2780" i="9"/>
  <c r="P2780" i="9"/>
  <c r="O2780" i="9"/>
  <c r="T2779" i="9"/>
  <c r="S2779" i="9"/>
  <c r="P2779" i="9"/>
  <c r="O2779" i="9"/>
  <c r="T2778" i="9"/>
  <c r="S2778" i="9"/>
  <c r="P2778" i="9"/>
  <c r="O2778" i="9"/>
  <c r="T2777" i="9"/>
  <c r="S2777" i="9"/>
  <c r="P2777" i="9"/>
  <c r="O2777" i="9"/>
  <c r="T2776" i="9"/>
  <c r="S2776" i="9"/>
  <c r="P2776" i="9"/>
  <c r="O2776" i="9"/>
  <c r="T2775" i="9"/>
  <c r="S2775" i="9"/>
  <c r="P2775" i="9"/>
  <c r="O2775" i="9"/>
  <c r="T2774" i="9"/>
  <c r="S2774" i="9"/>
  <c r="P2774" i="9"/>
  <c r="O2774" i="9"/>
  <c r="T2773" i="9"/>
  <c r="S2773" i="9"/>
  <c r="P2773" i="9"/>
  <c r="O2773" i="9"/>
  <c r="T2772" i="9"/>
  <c r="S2772" i="9"/>
  <c r="P2772" i="9"/>
  <c r="O2772" i="9"/>
  <c r="T2771" i="9"/>
  <c r="S2771" i="9"/>
  <c r="P2771" i="9"/>
  <c r="O2771" i="9"/>
  <c r="T2770" i="9"/>
  <c r="S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S2766" i="9"/>
  <c r="P2766" i="9"/>
  <c r="O2766" i="9"/>
  <c r="T2765" i="9"/>
  <c r="S2765" i="9"/>
  <c r="P2765" i="9"/>
  <c r="O2765" i="9"/>
  <c r="T2764" i="9"/>
  <c r="S2764" i="9"/>
  <c r="P2764" i="9"/>
  <c r="O2764" i="9"/>
  <c r="T2763" i="9"/>
  <c r="S2763" i="9"/>
  <c r="P2763" i="9"/>
  <c r="O2763" i="9"/>
  <c r="T2762" i="9"/>
  <c r="S2762" i="9"/>
  <c r="P2762" i="9"/>
  <c r="O2762" i="9"/>
  <c r="T2761" i="9"/>
  <c r="S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S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S2750" i="9"/>
  <c r="P2750" i="9"/>
  <c r="O2750" i="9"/>
  <c r="T2749" i="9"/>
  <c r="S2749" i="9"/>
  <c r="P2749" i="9"/>
  <c r="O2749" i="9"/>
  <c r="T2748" i="9"/>
  <c r="S2748" i="9"/>
  <c r="P2748" i="9"/>
  <c r="O2748" i="9"/>
  <c r="T2747" i="9"/>
  <c r="S2747" i="9"/>
  <c r="P2747" i="9"/>
  <c r="O2747" i="9"/>
  <c r="T2746" i="9"/>
  <c r="S2746" i="9"/>
  <c r="P2746" i="9"/>
  <c r="O2746" i="9"/>
  <c r="T2745" i="9"/>
  <c r="S2745" i="9"/>
  <c r="P2745" i="9"/>
  <c r="O2745" i="9"/>
  <c r="T2744" i="9"/>
  <c r="S2744" i="9"/>
  <c r="P2744" i="9"/>
  <c r="O2744" i="9"/>
  <c r="T2743" i="9"/>
  <c r="S2743" i="9"/>
  <c r="P2743" i="9"/>
  <c r="O2743" i="9"/>
  <c r="T2742" i="9"/>
  <c r="S2742" i="9"/>
  <c r="P2742" i="9"/>
  <c r="O2742" i="9"/>
  <c r="T2741" i="9"/>
  <c r="S2741" i="9"/>
  <c r="P2741" i="9"/>
  <c r="O2741" i="9"/>
  <c r="T2740" i="9"/>
  <c r="S2740" i="9"/>
  <c r="P2740" i="9"/>
  <c r="O2740" i="9"/>
  <c r="T2739" i="9"/>
  <c r="S2739" i="9"/>
  <c r="P2739" i="9"/>
  <c r="O2739" i="9"/>
  <c r="T2738" i="9"/>
  <c r="S2738" i="9"/>
  <c r="P2738" i="9"/>
  <c r="O2738" i="9"/>
  <c r="T2737" i="9"/>
  <c r="S2737" i="9"/>
  <c r="P2737" i="9"/>
  <c r="O2737" i="9"/>
  <c r="T2736" i="9"/>
  <c r="S2736" i="9"/>
  <c r="P2736" i="9"/>
  <c r="O2736" i="9"/>
  <c r="T2735" i="9"/>
  <c r="S2735" i="9"/>
  <c r="P2735" i="9"/>
  <c r="O2735" i="9"/>
  <c r="T2734" i="9"/>
  <c r="S2734" i="9"/>
  <c r="P2734" i="9"/>
  <c r="O2734" i="9"/>
  <c r="T2733" i="9"/>
  <c r="S2733" i="9"/>
  <c r="P2733" i="9"/>
  <c r="O2733" i="9"/>
  <c r="T2732" i="9"/>
  <c r="S2732" i="9"/>
  <c r="P2732" i="9"/>
  <c r="O2732" i="9"/>
  <c r="T2731" i="9"/>
  <c r="S2731" i="9"/>
  <c r="P2731" i="9"/>
  <c r="O2731" i="9"/>
  <c r="T2730" i="9"/>
  <c r="S2730" i="9"/>
  <c r="P2730" i="9"/>
  <c r="O2730" i="9"/>
  <c r="T2729" i="9"/>
  <c r="S2729" i="9"/>
  <c r="P2729" i="9"/>
  <c r="O2729" i="9"/>
  <c r="T2728" i="9"/>
  <c r="S2728" i="9"/>
  <c r="P2728" i="9"/>
  <c r="O2728" i="9"/>
  <c r="T2727" i="9"/>
  <c r="S2727" i="9"/>
  <c r="P2727" i="9"/>
  <c r="O2727" i="9"/>
  <c r="T2726" i="9"/>
  <c r="S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S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S2714" i="9"/>
  <c r="P2714" i="9"/>
  <c r="O2714" i="9"/>
  <c r="T2713" i="9"/>
  <c r="S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S2708" i="9"/>
  <c r="P2708" i="9"/>
  <c r="O2708" i="9"/>
  <c r="T2707" i="9"/>
  <c r="S2707" i="9"/>
  <c r="P2707" i="9"/>
  <c r="O2707" i="9"/>
  <c r="T2706" i="9"/>
  <c r="S2706" i="9"/>
  <c r="P2706" i="9"/>
  <c r="O2706" i="9"/>
  <c r="T2705" i="9"/>
  <c r="S2705" i="9"/>
  <c r="P2705" i="9"/>
  <c r="O2705" i="9"/>
  <c r="T2704" i="9"/>
  <c r="S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S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S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S2689" i="9"/>
  <c r="P2689" i="9"/>
  <c r="O2689" i="9"/>
  <c r="T2688" i="9"/>
  <c r="S2688" i="9"/>
  <c r="P2688" i="9"/>
  <c r="O2688" i="9"/>
  <c r="T2687" i="9"/>
  <c r="S2687" i="9"/>
  <c r="P2687" i="9"/>
  <c r="O2687" i="9"/>
  <c r="T2686" i="9"/>
  <c r="S2686" i="9"/>
  <c r="P2686" i="9"/>
  <c r="O2686" i="9"/>
  <c r="T2685" i="9"/>
  <c r="S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S2679" i="9"/>
  <c r="P2679" i="9"/>
  <c r="O2679" i="9"/>
  <c r="T2678" i="9"/>
  <c r="S2678" i="9"/>
  <c r="P2678" i="9"/>
  <c r="O2678" i="9"/>
  <c r="T2677" i="9"/>
  <c r="S2677" i="9"/>
  <c r="P2677" i="9"/>
  <c r="O2677" i="9"/>
  <c r="T2676" i="9"/>
  <c r="S2676" i="9"/>
  <c r="P2676" i="9"/>
  <c r="O2676" i="9"/>
  <c r="T2675" i="9"/>
  <c r="S2675" i="9"/>
  <c r="P2675" i="9"/>
  <c r="O2675" i="9"/>
  <c r="T2674" i="9"/>
  <c r="S2674" i="9"/>
  <c r="P2674" i="9"/>
  <c r="O2674" i="9"/>
  <c r="T2673" i="9"/>
  <c r="S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S2667" i="9"/>
  <c r="P2667" i="9"/>
  <c r="O2667" i="9"/>
  <c r="T2666" i="9"/>
  <c r="S2666" i="9"/>
  <c r="P2666" i="9"/>
  <c r="O2666" i="9"/>
  <c r="T2665" i="9"/>
  <c r="S2665" i="9"/>
  <c r="P2665" i="9"/>
  <c r="O2665" i="9"/>
  <c r="T2664" i="9"/>
  <c r="S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S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S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S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S2640" i="9"/>
  <c r="P2640" i="9"/>
  <c r="O2640" i="9"/>
  <c r="T2639" i="9"/>
  <c r="S2639" i="9"/>
  <c r="P2639" i="9"/>
  <c r="O2639" i="9"/>
  <c r="T2638" i="9"/>
  <c r="S2638" i="9"/>
  <c r="P2638" i="9"/>
  <c r="O2638" i="9"/>
  <c r="T2637" i="9"/>
  <c r="S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S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S2626" i="9"/>
  <c r="P2626" i="9"/>
  <c r="O2626" i="9"/>
  <c r="T2625" i="9"/>
  <c r="S2625" i="9"/>
  <c r="P2625" i="9"/>
  <c r="O2625" i="9"/>
  <c r="T2624" i="9"/>
  <c r="S2624" i="9"/>
  <c r="P2624" i="9"/>
  <c r="O2624" i="9"/>
  <c r="T2623" i="9"/>
  <c r="S2623" i="9"/>
  <c r="P2623" i="9"/>
  <c r="O2623" i="9"/>
  <c r="T2622" i="9"/>
  <c r="S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S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S2612" i="9"/>
  <c r="P2612" i="9"/>
  <c r="O2612" i="9"/>
  <c r="T2611" i="9"/>
  <c r="S2611" i="9"/>
  <c r="P2611" i="9"/>
  <c r="O2611" i="9"/>
  <c r="T2610" i="9"/>
  <c r="S2610" i="9"/>
  <c r="P2610" i="9"/>
  <c r="O2610" i="9"/>
  <c r="T2609" i="9"/>
  <c r="S2609" i="9"/>
  <c r="P2609" i="9"/>
  <c r="O2609" i="9"/>
  <c r="T2608" i="9"/>
  <c r="S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S2603" i="9"/>
  <c r="P2603" i="9"/>
  <c r="O2603" i="9"/>
  <c r="T2602" i="9"/>
  <c r="S2602" i="9"/>
  <c r="P2602" i="9"/>
  <c r="O2602" i="9"/>
  <c r="T2601" i="9"/>
  <c r="S2601" i="9"/>
  <c r="P2601" i="9"/>
  <c r="O2601" i="9"/>
  <c r="T2600" i="9"/>
  <c r="S2600" i="9"/>
  <c r="P2600" i="9"/>
  <c r="O2600" i="9"/>
  <c r="T2599" i="9"/>
  <c r="S2599" i="9"/>
  <c r="P2599" i="9"/>
  <c r="O2599" i="9"/>
  <c r="T2598" i="9"/>
  <c r="S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S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S2589" i="9"/>
  <c r="P2589" i="9"/>
  <c r="O2589" i="9"/>
  <c r="T2588" i="9"/>
  <c r="S2588" i="9"/>
  <c r="P2588" i="9"/>
  <c r="O2588" i="9"/>
  <c r="T2587" i="9"/>
  <c r="S2587" i="9"/>
  <c r="P2587" i="9"/>
  <c r="O2587" i="9"/>
  <c r="T2586" i="9"/>
  <c r="S2586" i="9"/>
  <c r="P2586" i="9"/>
  <c r="O2586" i="9"/>
  <c r="T2585" i="9"/>
  <c r="S2585" i="9"/>
  <c r="P2585" i="9"/>
  <c r="O2585" i="9"/>
  <c r="T2584" i="9"/>
  <c r="S2584" i="9"/>
  <c r="P2584" i="9"/>
  <c r="O2584" i="9"/>
  <c r="T2583" i="9"/>
  <c r="S2583" i="9"/>
  <c r="P2583" i="9"/>
  <c r="O2583" i="9"/>
  <c r="T2582" i="9"/>
  <c r="S2582" i="9"/>
  <c r="P2582" i="9"/>
  <c r="O2582" i="9"/>
  <c r="T2581" i="9"/>
  <c r="S2581" i="9"/>
  <c r="P2581" i="9"/>
  <c r="O2581" i="9"/>
  <c r="T2580" i="9"/>
  <c r="S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S2571" i="9"/>
  <c r="P2571" i="9"/>
  <c r="O2571" i="9"/>
  <c r="T2570" i="9"/>
  <c r="S2570" i="9"/>
  <c r="P2570" i="9"/>
  <c r="O2570" i="9"/>
  <c r="T2569" i="9"/>
  <c r="S2569" i="9"/>
  <c r="P2569" i="9"/>
  <c r="O2569" i="9"/>
  <c r="T2568" i="9"/>
  <c r="S2568" i="9"/>
  <c r="P2568" i="9"/>
  <c r="O2568" i="9"/>
  <c r="T2567" i="9"/>
  <c r="S2567" i="9"/>
  <c r="P2567" i="9"/>
  <c r="O2567" i="9"/>
  <c r="T2566" i="9"/>
  <c r="S2566" i="9"/>
  <c r="P2566" i="9"/>
  <c r="O2566" i="9"/>
  <c r="T2565" i="9"/>
  <c r="S2565" i="9"/>
  <c r="P2565" i="9"/>
  <c r="O2565" i="9"/>
  <c r="T2564" i="9"/>
  <c r="S2564" i="9"/>
  <c r="P2564" i="9"/>
  <c r="O2564" i="9"/>
  <c r="T2563" i="9"/>
  <c r="S2563" i="9"/>
  <c r="P2563" i="9"/>
  <c r="O2563" i="9"/>
  <c r="T2562" i="9"/>
  <c r="S2562" i="9"/>
  <c r="P2562" i="9"/>
  <c r="O2562" i="9"/>
  <c r="T2561" i="9"/>
  <c r="S2561" i="9"/>
  <c r="P2561" i="9"/>
  <c r="O2561" i="9"/>
  <c r="T2560" i="9"/>
  <c r="S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S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S2547" i="9"/>
  <c r="P2547" i="9"/>
  <c r="O2547" i="9"/>
  <c r="T2546" i="9"/>
  <c r="S2546" i="9"/>
  <c r="P2546" i="9"/>
  <c r="O2546" i="9"/>
  <c r="T2545" i="9"/>
  <c r="S2545" i="9"/>
  <c r="P2545" i="9"/>
  <c r="O2545" i="9"/>
  <c r="T2544" i="9"/>
  <c r="S2544" i="9"/>
  <c r="P2544" i="9"/>
  <c r="O2544" i="9"/>
  <c r="T2543" i="9"/>
  <c r="S2543" i="9"/>
  <c r="P2543" i="9"/>
  <c r="O2543" i="9"/>
  <c r="T2542" i="9"/>
  <c r="S2542" i="9"/>
  <c r="P2542" i="9"/>
  <c r="O2542" i="9"/>
  <c r="T2541" i="9"/>
  <c r="S2541" i="9"/>
  <c r="P2541" i="9"/>
  <c r="O2541" i="9"/>
  <c r="T2540" i="9"/>
  <c r="S2540" i="9"/>
  <c r="P2540" i="9"/>
  <c r="O2540" i="9"/>
  <c r="T2539" i="9"/>
  <c r="S2539" i="9"/>
  <c r="P2539" i="9"/>
  <c r="O2539" i="9"/>
  <c r="T2538" i="9"/>
  <c r="S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S2533" i="9"/>
  <c r="P2533" i="9"/>
  <c r="O2533" i="9"/>
  <c r="T2532" i="9"/>
  <c r="S2532" i="9"/>
  <c r="P2532" i="9"/>
  <c r="O2532" i="9"/>
  <c r="T2531" i="9"/>
  <c r="S2531" i="9"/>
  <c r="P2531" i="9"/>
  <c r="O2531" i="9"/>
  <c r="T2530" i="9"/>
  <c r="S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S2520" i="9"/>
  <c r="P2520" i="9"/>
  <c r="O2520" i="9"/>
  <c r="T2519" i="9"/>
  <c r="S2519" i="9"/>
  <c r="P2519" i="9"/>
  <c r="O2519" i="9"/>
  <c r="T2518" i="9"/>
  <c r="S2518" i="9"/>
  <c r="P2518" i="9"/>
  <c r="O2518" i="9"/>
  <c r="T2517" i="9"/>
  <c r="S2517" i="9"/>
  <c r="P2517" i="9"/>
  <c r="O2517" i="9"/>
  <c r="T2516" i="9"/>
  <c r="S2516" i="9"/>
  <c r="P2516" i="9"/>
  <c r="O2516" i="9"/>
  <c r="T2515" i="9"/>
  <c r="S2515" i="9"/>
  <c r="P2515" i="9"/>
  <c r="O2515" i="9"/>
  <c r="T2514" i="9"/>
  <c r="S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S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S2501" i="9"/>
  <c r="P2501" i="9"/>
  <c r="O2501" i="9"/>
  <c r="T2500" i="9"/>
  <c r="S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S2493" i="9"/>
  <c r="P2493" i="9"/>
  <c r="O2493" i="9"/>
  <c r="T2492" i="9"/>
  <c r="S2492" i="9"/>
  <c r="P2492" i="9"/>
  <c r="O2492" i="9"/>
  <c r="T2491" i="9"/>
  <c r="S2491" i="9"/>
  <c r="P2491" i="9"/>
  <c r="O2491" i="9"/>
  <c r="T2490" i="9"/>
  <c r="S2490" i="9"/>
  <c r="P2490" i="9"/>
  <c r="O2490" i="9"/>
  <c r="T2489" i="9"/>
  <c r="S2489" i="9"/>
  <c r="P2489" i="9"/>
  <c r="O2489" i="9"/>
  <c r="T2488" i="9"/>
  <c r="S2488" i="9"/>
  <c r="P2488" i="9"/>
  <c r="O2488" i="9"/>
  <c r="T2487" i="9"/>
  <c r="S2487" i="9"/>
  <c r="P2487" i="9"/>
  <c r="O2487" i="9"/>
  <c r="T2486" i="9"/>
  <c r="S2486" i="9"/>
  <c r="P2486" i="9"/>
  <c r="O2486" i="9"/>
  <c r="T2485" i="9"/>
  <c r="S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S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S2473" i="9"/>
  <c r="P2473" i="9"/>
  <c r="O2473" i="9"/>
  <c r="T2472" i="9"/>
  <c r="S2472" i="9"/>
  <c r="P2472" i="9"/>
  <c r="O2472" i="9"/>
  <c r="T2471" i="9"/>
  <c r="S2471" i="9"/>
  <c r="P2471" i="9"/>
  <c r="O2471" i="9"/>
  <c r="T2470" i="9"/>
  <c r="S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S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S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S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S2435" i="9"/>
  <c r="P2435" i="9"/>
  <c r="O2435" i="9"/>
  <c r="T2434" i="9"/>
  <c r="S2434" i="9"/>
  <c r="P2434" i="9"/>
  <c r="O2434" i="9"/>
  <c r="T2433" i="9"/>
  <c r="S2433" i="9"/>
  <c r="P2433" i="9"/>
  <c r="O2433" i="9"/>
  <c r="T2432" i="9"/>
  <c r="S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S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S2417" i="9"/>
  <c r="P2417" i="9"/>
  <c r="O2417" i="9"/>
  <c r="T2416" i="9"/>
  <c r="S2416" i="9"/>
  <c r="P2416" i="9"/>
  <c r="O2416" i="9"/>
  <c r="T2415" i="9"/>
  <c r="S2415" i="9"/>
  <c r="P2415" i="9"/>
  <c r="O2415" i="9"/>
  <c r="T2414" i="9"/>
  <c r="S2414" i="9"/>
  <c r="P2414" i="9"/>
  <c r="O2414" i="9"/>
  <c r="T2413" i="9"/>
  <c r="S2413" i="9"/>
  <c r="P2413" i="9"/>
  <c r="O2413" i="9"/>
  <c r="T2412" i="9"/>
  <c r="S2412" i="9"/>
  <c r="P2412" i="9"/>
  <c r="O2412" i="9"/>
  <c r="T2411" i="9"/>
  <c r="S2411" i="9"/>
  <c r="P2411" i="9"/>
  <c r="O2411" i="9"/>
  <c r="T2410" i="9"/>
  <c r="S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S2405" i="9"/>
  <c r="P2405" i="9"/>
  <c r="O2405" i="9"/>
  <c r="T2404" i="9"/>
  <c r="S2404" i="9"/>
  <c r="P2404" i="9"/>
  <c r="O2404" i="9"/>
  <c r="T2403" i="9"/>
  <c r="S2403" i="9"/>
  <c r="P2403" i="9"/>
  <c r="O2403" i="9"/>
  <c r="T2402" i="9"/>
  <c r="S2402" i="9"/>
  <c r="P2402" i="9"/>
  <c r="O2402" i="9"/>
  <c r="T2401" i="9"/>
  <c r="S2401" i="9"/>
  <c r="P2401" i="9"/>
  <c r="O2401" i="9"/>
  <c r="T2400" i="9"/>
  <c r="S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S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S2388" i="9"/>
  <c r="P2388" i="9"/>
  <c r="O2388" i="9"/>
  <c r="T2387" i="9"/>
  <c r="S2387" i="9"/>
  <c r="P2387" i="9"/>
  <c r="O2387" i="9"/>
  <c r="T2386" i="9"/>
  <c r="S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S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S2375" i="9"/>
  <c r="P2375" i="9"/>
  <c r="O2375" i="9"/>
  <c r="T2374" i="9"/>
  <c r="S2374" i="9"/>
  <c r="P2374" i="9"/>
  <c r="O2374" i="9"/>
  <c r="T2373" i="9"/>
  <c r="S2373" i="9"/>
  <c r="P2373" i="9"/>
  <c r="O2373" i="9"/>
  <c r="T2372" i="9"/>
  <c r="S2372" i="9"/>
  <c r="P2372" i="9"/>
  <c r="O2372" i="9"/>
  <c r="T2371" i="9"/>
  <c r="S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S2363" i="9"/>
  <c r="P2363" i="9"/>
  <c r="O2363" i="9"/>
  <c r="T2362" i="9"/>
  <c r="S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S2349" i="9"/>
  <c r="P2349" i="9"/>
  <c r="O2349" i="9"/>
  <c r="T2348" i="9"/>
  <c r="S2348" i="9"/>
  <c r="P2348" i="9"/>
  <c r="O2348" i="9"/>
  <c r="T2347" i="9"/>
  <c r="S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S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S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S2333" i="9"/>
  <c r="P2333" i="9"/>
  <c r="O2333" i="9"/>
  <c r="T2332" i="9"/>
  <c r="S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S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S2321" i="9"/>
  <c r="P2321" i="9"/>
  <c r="O2321" i="9"/>
  <c r="T2320" i="9"/>
  <c r="S2320" i="9"/>
  <c r="P2320" i="9"/>
  <c r="O2320" i="9"/>
  <c r="T2319" i="9"/>
  <c r="S2319" i="9"/>
  <c r="P2319" i="9"/>
  <c r="O2319" i="9"/>
  <c r="T2318" i="9"/>
  <c r="S2318" i="9"/>
  <c r="P2318" i="9"/>
  <c r="O2318" i="9"/>
  <c r="T2317" i="9"/>
  <c r="S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S2313" i="9"/>
  <c r="P2313" i="9"/>
  <c r="O2313" i="9"/>
  <c r="T2312" i="9"/>
  <c r="S2312" i="9"/>
  <c r="P2312" i="9"/>
  <c r="O2312" i="9"/>
  <c r="T2311" i="9"/>
  <c r="S2311" i="9"/>
  <c r="P2311" i="9"/>
  <c r="O2311" i="9"/>
  <c r="T2310" i="9"/>
  <c r="S2310" i="9"/>
  <c r="P2310" i="9"/>
  <c r="O2310" i="9"/>
  <c r="T2309" i="9"/>
  <c r="S2309" i="9"/>
  <c r="P2309" i="9"/>
  <c r="O2309" i="9"/>
  <c r="T2308" i="9"/>
  <c r="S2308" i="9"/>
  <c r="P2308" i="9"/>
  <c r="O2308" i="9"/>
  <c r="T2307" i="9"/>
  <c r="S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S2297" i="9"/>
  <c r="P2297" i="9"/>
  <c r="O2297" i="9"/>
  <c r="T2296" i="9"/>
  <c r="S2296" i="9"/>
  <c r="P2296" i="9"/>
  <c r="O2296" i="9"/>
  <c r="T2295" i="9"/>
  <c r="S2295" i="9"/>
  <c r="P2295" i="9"/>
  <c r="O2295" i="9"/>
  <c r="T2294" i="9"/>
  <c r="S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S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S2280" i="9"/>
  <c r="P2280" i="9"/>
  <c r="O2280" i="9"/>
  <c r="T2279" i="9"/>
  <c r="S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S2274" i="9"/>
  <c r="P2274" i="9"/>
  <c r="O2274" i="9"/>
  <c r="T2273" i="9"/>
  <c r="S2273" i="9"/>
  <c r="P2273" i="9"/>
  <c r="O2273" i="9"/>
  <c r="T2272" i="9"/>
  <c r="S2272" i="9"/>
  <c r="P2272" i="9"/>
  <c r="O2272" i="9"/>
  <c r="T2271" i="9"/>
  <c r="S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S2266" i="9"/>
  <c r="P2266" i="9"/>
  <c r="O2266" i="9"/>
  <c r="T2265" i="9"/>
  <c r="S2265" i="9"/>
  <c r="P2265" i="9"/>
  <c r="O2265" i="9"/>
  <c r="T2264" i="9"/>
  <c r="S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S2256" i="9"/>
  <c r="P2256" i="9"/>
  <c r="O2256" i="9"/>
  <c r="T2255" i="9"/>
  <c r="S2255" i="9"/>
  <c r="P2255" i="9"/>
  <c r="O2255" i="9"/>
  <c r="T2254" i="9"/>
  <c r="S2254" i="9"/>
  <c r="P2254" i="9"/>
  <c r="O2254" i="9"/>
  <c r="T2253" i="9"/>
  <c r="S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S2248" i="9"/>
  <c r="P2248" i="9"/>
  <c r="O2248" i="9"/>
  <c r="T2247" i="9"/>
  <c r="S2247" i="9"/>
  <c r="P2247" i="9"/>
  <c r="O2247" i="9"/>
  <c r="T2246" i="9"/>
  <c r="S2246" i="9"/>
  <c r="P2246" i="9"/>
  <c r="O2246" i="9"/>
  <c r="T2245" i="9"/>
  <c r="S2245" i="9"/>
  <c r="P2245" i="9"/>
  <c r="O2245" i="9"/>
  <c r="T2244" i="9"/>
  <c r="S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S2237" i="9"/>
  <c r="P2237" i="9"/>
  <c r="O2237" i="9"/>
  <c r="T2236" i="9"/>
  <c r="S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S2227" i="9"/>
  <c r="P2227" i="9"/>
  <c r="O2227" i="9"/>
  <c r="T2226" i="9"/>
  <c r="S2226" i="9"/>
  <c r="P2226" i="9"/>
  <c r="O2226" i="9"/>
  <c r="T2225" i="9"/>
  <c r="S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S2214" i="9"/>
  <c r="P2214" i="9"/>
  <c r="O2214" i="9"/>
  <c r="T2213" i="9"/>
  <c r="S2213" i="9"/>
  <c r="P2213" i="9"/>
  <c r="O2213" i="9"/>
  <c r="T2212" i="9"/>
  <c r="S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S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S2204" i="9"/>
  <c r="P2204" i="9"/>
  <c r="O2204" i="9"/>
  <c r="T2203" i="9"/>
  <c r="S2203" i="9"/>
  <c r="P2203" i="9"/>
  <c r="O2203" i="9"/>
  <c r="T2202" i="9"/>
  <c r="S2202" i="9"/>
  <c r="P2202" i="9"/>
  <c r="O2202" i="9"/>
  <c r="T2201" i="9"/>
  <c r="S2201" i="9"/>
  <c r="P2201" i="9"/>
  <c r="O2201" i="9"/>
  <c r="T2200" i="9"/>
  <c r="S2200" i="9"/>
  <c r="P2200" i="9"/>
  <c r="O2200" i="9"/>
  <c r="T2199" i="9"/>
  <c r="S2199" i="9"/>
  <c r="P2199" i="9"/>
  <c r="O2199" i="9"/>
  <c r="T2198" i="9"/>
  <c r="S2198" i="9"/>
  <c r="P2198" i="9"/>
  <c r="O2198" i="9"/>
  <c r="T2197" i="9"/>
  <c r="S2197" i="9"/>
  <c r="P2197" i="9"/>
  <c r="O2197" i="9"/>
  <c r="T2196" i="9"/>
  <c r="S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S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S2187" i="9"/>
  <c r="P2187" i="9"/>
  <c r="O2187" i="9"/>
  <c r="T2186" i="9"/>
  <c r="S2186" i="9"/>
  <c r="P2186" i="9"/>
  <c r="O2186" i="9"/>
  <c r="T2185" i="9"/>
  <c r="S2185" i="9"/>
  <c r="P2185" i="9"/>
  <c r="O2185" i="9"/>
  <c r="T2184" i="9"/>
  <c r="S2184" i="9"/>
  <c r="P2184" i="9"/>
  <c r="O2184" i="9"/>
  <c r="T2183" i="9"/>
  <c r="S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S2168" i="9"/>
  <c r="P2168" i="9"/>
  <c r="O2168" i="9"/>
  <c r="T2167" i="9"/>
  <c r="S2167" i="9"/>
  <c r="P2167" i="9"/>
  <c r="O2167" i="9"/>
  <c r="T2166" i="9"/>
  <c r="S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S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S2153" i="9"/>
  <c r="P2153" i="9"/>
  <c r="O2153" i="9"/>
  <c r="T2152" i="9"/>
  <c r="S2152" i="9"/>
  <c r="P2152" i="9"/>
  <c r="O2152" i="9"/>
  <c r="T2151" i="9"/>
  <c r="S2151" i="9"/>
  <c r="P2151" i="9"/>
  <c r="O2151" i="9"/>
  <c r="T2150" i="9"/>
  <c r="S2150" i="9"/>
  <c r="P2150" i="9"/>
  <c r="O2150" i="9"/>
  <c r="T2149" i="9"/>
  <c r="S2149" i="9"/>
  <c r="P2149" i="9"/>
  <c r="O2149" i="9"/>
  <c r="T2148" i="9"/>
  <c r="S2148" i="9"/>
  <c r="P2148" i="9"/>
  <c r="O2148" i="9"/>
  <c r="T2147" i="9"/>
  <c r="S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S2142" i="9"/>
  <c r="P2142" i="9"/>
  <c r="O2142" i="9"/>
  <c r="T2141" i="9"/>
  <c r="S2141" i="9"/>
  <c r="P2141" i="9"/>
  <c r="O2141" i="9"/>
  <c r="T2140" i="9"/>
  <c r="S2140" i="9"/>
  <c r="P2140" i="9"/>
  <c r="O2140" i="9"/>
  <c r="T2139" i="9"/>
  <c r="S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S2131" i="9"/>
  <c r="P2131" i="9"/>
  <c r="O2131" i="9"/>
  <c r="T2130" i="9"/>
  <c r="S2130" i="9"/>
  <c r="P2130" i="9"/>
  <c r="O2130" i="9"/>
  <c r="T2129" i="9"/>
  <c r="S2129" i="9"/>
  <c r="P2129" i="9"/>
  <c r="O2129" i="9"/>
  <c r="T2128" i="9"/>
  <c r="S2128" i="9"/>
  <c r="P2128" i="9"/>
  <c r="O2128" i="9"/>
  <c r="T2127" i="9"/>
  <c r="S2127" i="9"/>
  <c r="P2127" i="9"/>
  <c r="O2127" i="9"/>
  <c r="T2126" i="9"/>
  <c r="S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S2122" i="9"/>
  <c r="P2122" i="9"/>
  <c r="O2122" i="9"/>
  <c r="T2121" i="9"/>
  <c r="S2121" i="9"/>
  <c r="P2121" i="9"/>
  <c r="O2121" i="9"/>
  <c r="T2120" i="9"/>
  <c r="S2120" i="9"/>
  <c r="P2120" i="9"/>
  <c r="O2120" i="9"/>
  <c r="T2119" i="9"/>
  <c r="S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S2115" i="9"/>
  <c r="P2115" i="9"/>
  <c r="O2115" i="9"/>
  <c r="T2114" i="9"/>
  <c r="S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S2110" i="9"/>
  <c r="P2110" i="9"/>
  <c r="O2110" i="9"/>
  <c r="T2109" i="9"/>
  <c r="S2109" i="9"/>
  <c r="P2109" i="9"/>
  <c r="O2109" i="9"/>
  <c r="T2108" i="9"/>
  <c r="S2108" i="9"/>
  <c r="P2108" i="9"/>
  <c r="O2108" i="9"/>
  <c r="T2107" i="9"/>
  <c r="S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S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S2089" i="9"/>
  <c r="P2089" i="9"/>
  <c r="O2089" i="9"/>
  <c r="T2088" i="9"/>
  <c r="S2088" i="9"/>
  <c r="P2088" i="9"/>
  <c r="O2088" i="9"/>
  <c r="T2087" i="9"/>
  <c r="S2087" i="9"/>
  <c r="P2087" i="9"/>
  <c r="O2087" i="9"/>
  <c r="T2086" i="9"/>
  <c r="S2086" i="9"/>
  <c r="P2086" i="9"/>
  <c r="O2086" i="9"/>
  <c r="T2085" i="9"/>
  <c r="S2085" i="9"/>
  <c r="P2085" i="9"/>
  <c r="O2085" i="9"/>
  <c r="T2084" i="9"/>
  <c r="S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S2080" i="9"/>
  <c r="P2080" i="9"/>
  <c r="O2080" i="9"/>
  <c r="T2079" i="9"/>
  <c r="S2079" i="9"/>
  <c r="P2079" i="9"/>
  <c r="O2079" i="9"/>
  <c r="T2078" i="9"/>
  <c r="S2078" i="9"/>
  <c r="P2078" i="9"/>
  <c r="O2078" i="9"/>
  <c r="T2077" i="9"/>
  <c r="S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S2073" i="9"/>
  <c r="P2073" i="9"/>
  <c r="O2073" i="9"/>
  <c r="T2072" i="9"/>
  <c r="S2072" i="9"/>
  <c r="P2072" i="9"/>
  <c r="O2072" i="9"/>
  <c r="T2071" i="9"/>
  <c r="S2071" i="9"/>
  <c r="P2071" i="9"/>
  <c r="O2071" i="9"/>
  <c r="T2070" i="9"/>
  <c r="S2070" i="9"/>
  <c r="P2070" i="9"/>
  <c r="O2070" i="9"/>
  <c r="T2069" i="9"/>
  <c r="S2069" i="9"/>
  <c r="P2069" i="9"/>
  <c r="O2069" i="9"/>
  <c r="T2068" i="9"/>
  <c r="S2068" i="9"/>
  <c r="P2068" i="9"/>
  <c r="O2068" i="9"/>
  <c r="T2067" i="9"/>
  <c r="S2067" i="9"/>
  <c r="P2067" i="9"/>
  <c r="O2067" i="9"/>
  <c r="T2066" i="9"/>
  <c r="S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S2061" i="9"/>
  <c r="P2061" i="9"/>
  <c r="O2061" i="9"/>
  <c r="T2060" i="9"/>
  <c r="S2060" i="9"/>
  <c r="P2060" i="9"/>
  <c r="O2060" i="9"/>
  <c r="T2059" i="9"/>
  <c r="S2059" i="9"/>
  <c r="P2059" i="9"/>
  <c r="O2059" i="9"/>
  <c r="T2058" i="9"/>
  <c r="S2058" i="9"/>
  <c r="P2058" i="9"/>
  <c r="O2058" i="9"/>
  <c r="T2057" i="9"/>
  <c r="S2057" i="9"/>
  <c r="P2057" i="9"/>
  <c r="O2057" i="9"/>
  <c r="T2056" i="9"/>
  <c r="S2056" i="9"/>
  <c r="P2056" i="9"/>
  <c r="O2056" i="9"/>
  <c r="T2055" i="9"/>
  <c r="S2055" i="9"/>
  <c r="P2055" i="9"/>
  <c r="O2055" i="9"/>
  <c r="T2054" i="9"/>
  <c r="S2054" i="9"/>
  <c r="P2054" i="9"/>
  <c r="O2054" i="9"/>
  <c r="T2053" i="9"/>
  <c r="S2053" i="9"/>
  <c r="P2053" i="9"/>
  <c r="O2053" i="9"/>
  <c r="T2052" i="9"/>
  <c r="S2052" i="9"/>
  <c r="P2052" i="9"/>
  <c r="O2052" i="9"/>
  <c r="T2051" i="9"/>
  <c r="S2051" i="9"/>
  <c r="P2051" i="9"/>
  <c r="O2051" i="9"/>
  <c r="T2050" i="9"/>
  <c r="S2050" i="9"/>
  <c r="P2050" i="9"/>
  <c r="O2050" i="9"/>
  <c r="T2049" i="9"/>
  <c r="S2049" i="9"/>
  <c r="P2049" i="9"/>
  <c r="O2049" i="9"/>
  <c r="T2048" i="9"/>
  <c r="S2048" i="9"/>
  <c r="P2048" i="9"/>
  <c r="O2048" i="9"/>
  <c r="T2047" i="9"/>
  <c r="S2047" i="9"/>
  <c r="P2047" i="9"/>
  <c r="O2047" i="9"/>
  <c r="T2046" i="9"/>
  <c r="S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S2036" i="9"/>
  <c r="P2036" i="9"/>
  <c r="O2036" i="9"/>
  <c r="T2035" i="9"/>
  <c r="S2035" i="9"/>
  <c r="P2035" i="9"/>
  <c r="O2035" i="9"/>
  <c r="T2034" i="9"/>
  <c r="S2034" i="9"/>
  <c r="P2034" i="9"/>
  <c r="O2034" i="9"/>
  <c r="T2033" i="9"/>
  <c r="S2033" i="9"/>
  <c r="P2033" i="9"/>
  <c r="O2033" i="9"/>
  <c r="T2032" i="9"/>
  <c r="S2032" i="9"/>
  <c r="P2032" i="9"/>
  <c r="O2032" i="9"/>
  <c r="T2031" i="9"/>
  <c r="S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S2027" i="9"/>
  <c r="P2027" i="9"/>
  <c r="O2027" i="9"/>
  <c r="T2026" i="9"/>
  <c r="S2026" i="9"/>
  <c r="P2026" i="9"/>
  <c r="O2026" i="9"/>
  <c r="T2025" i="9"/>
  <c r="S2025" i="9"/>
  <c r="P2025" i="9"/>
  <c r="O2025" i="9"/>
  <c r="T2024" i="9"/>
  <c r="S2024" i="9"/>
  <c r="P2024" i="9"/>
  <c r="O2024" i="9"/>
  <c r="T2023" i="9"/>
  <c r="S2023" i="9"/>
  <c r="P2023" i="9"/>
  <c r="O2023" i="9"/>
  <c r="T2022" i="9"/>
  <c r="S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S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S2008" i="9"/>
  <c r="P2008" i="9"/>
  <c r="O2008" i="9"/>
  <c r="T2007" i="9"/>
  <c r="S2007" i="9"/>
  <c r="P2007" i="9"/>
  <c r="O2007" i="9"/>
  <c r="T2006" i="9"/>
  <c r="S2006" i="9"/>
  <c r="P2006" i="9"/>
  <c r="O2006" i="9"/>
  <c r="T2005" i="9"/>
  <c r="S2005" i="9"/>
  <c r="P2005" i="9"/>
  <c r="O2005" i="9"/>
  <c r="T2004" i="9"/>
  <c r="S2004" i="9"/>
  <c r="P2004" i="9"/>
  <c r="O2004" i="9"/>
  <c r="T2003" i="9"/>
  <c r="S2003" i="9"/>
  <c r="P2003" i="9"/>
  <c r="O2003" i="9"/>
  <c r="T2002" i="9"/>
  <c r="S2002" i="9"/>
  <c r="P2002" i="9"/>
  <c r="O2002" i="9"/>
  <c r="T2001" i="9"/>
  <c r="S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S1996" i="9"/>
  <c r="P1996" i="9"/>
  <c r="O1996" i="9"/>
  <c r="T1995" i="9"/>
  <c r="S1995" i="9"/>
  <c r="P1995" i="9"/>
  <c r="O1995" i="9"/>
  <c r="T1994" i="9"/>
  <c r="S1994" i="9"/>
  <c r="P1994" i="9"/>
  <c r="O1994" i="9"/>
  <c r="T1993" i="9"/>
  <c r="S1993" i="9"/>
  <c r="P1993" i="9"/>
  <c r="O1993" i="9"/>
  <c r="T1992" i="9"/>
  <c r="S1992" i="9"/>
  <c r="P1992" i="9"/>
  <c r="O1992" i="9"/>
  <c r="T1991" i="9"/>
  <c r="S1991" i="9"/>
  <c r="P1991" i="9"/>
  <c r="O1991" i="9"/>
  <c r="T1990" i="9"/>
  <c r="S1990" i="9"/>
  <c r="P1990" i="9"/>
  <c r="O1990" i="9"/>
  <c r="T1989" i="9"/>
  <c r="S1989" i="9"/>
  <c r="P1989" i="9"/>
  <c r="O1989" i="9"/>
  <c r="T1988" i="9"/>
  <c r="S1988" i="9"/>
  <c r="P1988" i="9"/>
  <c r="O1988" i="9"/>
  <c r="T1987" i="9"/>
  <c r="S1987" i="9"/>
  <c r="P1987" i="9"/>
  <c r="O1987" i="9"/>
  <c r="T1986" i="9"/>
  <c r="S1986" i="9"/>
  <c r="P1986" i="9"/>
  <c r="O1986" i="9"/>
  <c r="T1985" i="9"/>
  <c r="S1985" i="9"/>
  <c r="P1985" i="9"/>
  <c r="O1985" i="9"/>
  <c r="T1984" i="9"/>
  <c r="S1984" i="9"/>
  <c r="P1984" i="9"/>
  <c r="O1984" i="9"/>
  <c r="T1983" i="9"/>
  <c r="S1983" i="9"/>
  <c r="P1983" i="9"/>
  <c r="O1983" i="9"/>
  <c r="T1982" i="9"/>
  <c r="S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S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S1965" i="9"/>
  <c r="P1965" i="9"/>
  <c r="O1965" i="9"/>
  <c r="T1964" i="9"/>
  <c r="S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S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S1953" i="9"/>
  <c r="P1953" i="9"/>
  <c r="O1953" i="9"/>
  <c r="T1952" i="9"/>
  <c r="S1952" i="9"/>
  <c r="P1952" i="9"/>
  <c r="O1952" i="9"/>
  <c r="T1951" i="9"/>
  <c r="S1951" i="9"/>
  <c r="P1951" i="9"/>
  <c r="O1951" i="9"/>
  <c r="T1950" i="9"/>
  <c r="S1950" i="9"/>
  <c r="P1950" i="9"/>
  <c r="O1950" i="9"/>
  <c r="T1949" i="9"/>
  <c r="S1949" i="9"/>
  <c r="P1949" i="9"/>
  <c r="O1949" i="9"/>
  <c r="T1948" i="9"/>
  <c r="S1948" i="9"/>
  <c r="P1948" i="9"/>
  <c r="O1948" i="9"/>
  <c r="T1947" i="9"/>
  <c r="S1947" i="9"/>
  <c r="P1947" i="9"/>
  <c r="O1947" i="9"/>
  <c r="T1946" i="9"/>
  <c r="S1946" i="9"/>
  <c r="P1946" i="9"/>
  <c r="O1946" i="9"/>
  <c r="T1945" i="9"/>
  <c r="S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S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S1921" i="9"/>
  <c r="P1921" i="9"/>
  <c r="O1921" i="9"/>
  <c r="T1920" i="9"/>
  <c r="S1920" i="9"/>
  <c r="P1920" i="9"/>
  <c r="O1920" i="9"/>
  <c r="T1919" i="9"/>
  <c r="S1919" i="9"/>
  <c r="P1919" i="9"/>
  <c r="O1919" i="9"/>
  <c r="T1918" i="9"/>
  <c r="S1918" i="9"/>
  <c r="P1918" i="9"/>
  <c r="O1918" i="9"/>
  <c r="T1917" i="9"/>
  <c r="S1917" i="9"/>
  <c r="P1917" i="9"/>
  <c r="O1917" i="9"/>
  <c r="T1916" i="9"/>
  <c r="S1916" i="9"/>
  <c r="P1916" i="9"/>
  <c r="O1916" i="9"/>
  <c r="T1915" i="9"/>
  <c r="S1915" i="9"/>
  <c r="P1915" i="9"/>
  <c r="O1915" i="9"/>
  <c r="T1914" i="9"/>
  <c r="S1914" i="9"/>
  <c r="P1914" i="9"/>
  <c r="O1914" i="9"/>
  <c r="T1913" i="9"/>
  <c r="S1913" i="9"/>
  <c r="P1913" i="9"/>
  <c r="O1913" i="9"/>
  <c r="T1912" i="9"/>
  <c r="S1912" i="9"/>
  <c r="P1912" i="9"/>
  <c r="O1912" i="9"/>
  <c r="T1911" i="9"/>
  <c r="S1911" i="9"/>
  <c r="P1911" i="9"/>
  <c r="O1911" i="9"/>
  <c r="T1910" i="9"/>
  <c r="S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S1906" i="9"/>
  <c r="P1906" i="9"/>
  <c r="O1906" i="9"/>
  <c r="T1905" i="9"/>
  <c r="S1905" i="9"/>
  <c r="P1905" i="9"/>
  <c r="O1905" i="9"/>
  <c r="T1904" i="9"/>
  <c r="S1904" i="9"/>
  <c r="P1904" i="9"/>
  <c r="O1904" i="9"/>
  <c r="T1903" i="9"/>
  <c r="S1903" i="9"/>
  <c r="P1903" i="9"/>
  <c r="O1903" i="9"/>
  <c r="T1902" i="9"/>
  <c r="S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S1897" i="9"/>
  <c r="P1897" i="9"/>
  <c r="O1897" i="9"/>
  <c r="T1896" i="9"/>
  <c r="S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S1891" i="9"/>
  <c r="P1891" i="9"/>
  <c r="O1891" i="9"/>
  <c r="T1890" i="9"/>
  <c r="S1890" i="9"/>
  <c r="P1890" i="9"/>
  <c r="O1890" i="9"/>
  <c r="T1889" i="9"/>
  <c r="S1889" i="9"/>
  <c r="P1889" i="9"/>
  <c r="O1889" i="9"/>
  <c r="T1888" i="9"/>
  <c r="S1888" i="9"/>
  <c r="P1888" i="9"/>
  <c r="O1888" i="9"/>
  <c r="T1887" i="9"/>
  <c r="S1887" i="9"/>
  <c r="P1887" i="9"/>
  <c r="O1887" i="9"/>
  <c r="T1886" i="9"/>
  <c r="S1886" i="9"/>
  <c r="P1886" i="9"/>
  <c r="O1886" i="9"/>
  <c r="T1885" i="9"/>
  <c r="S1885" i="9"/>
  <c r="P1885" i="9"/>
  <c r="O1885" i="9"/>
  <c r="T1884" i="9"/>
  <c r="S1884" i="9"/>
  <c r="P1884" i="9"/>
  <c r="O1884" i="9"/>
  <c r="T1883" i="9"/>
  <c r="S1883" i="9"/>
  <c r="P1883" i="9"/>
  <c r="O1883" i="9"/>
  <c r="T1882" i="9"/>
  <c r="S1882" i="9"/>
  <c r="P1882" i="9"/>
  <c r="O1882" i="9"/>
  <c r="T1881" i="9"/>
  <c r="S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N6" i="6"/>
  <c r="O6" i="6"/>
  <c r="P6" i="6"/>
  <c r="N7" i="6"/>
  <c r="O7" i="6"/>
  <c r="P7" i="6"/>
  <c r="N8" i="6"/>
  <c r="O8" i="6"/>
  <c r="P8" i="6"/>
  <c r="N9" i="6"/>
  <c r="O9" i="6"/>
  <c r="P9" i="6"/>
  <c r="N10" i="6"/>
  <c r="O10" i="6"/>
  <c r="P10" i="6"/>
  <c r="N11" i="6"/>
  <c r="O11" i="6"/>
  <c r="P11" i="6"/>
  <c r="N12" i="6"/>
  <c r="O12" i="6"/>
  <c r="P12" i="6"/>
  <c r="N13" i="6"/>
  <c r="O13" i="6"/>
  <c r="P13" i="6"/>
  <c r="N14" i="6"/>
  <c r="O14" i="6"/>
  <c r="P14" i="6"/>
  <c r="N15" i="6"/>
  <c r="O15" i="6"/>
  <c r="P15" i="6"/>
  <c r="N16" i="6"/>
  <c r="O16" i="6"/>
  <c r="P16" i="6"/>
  <c r="P5" i="6"/>
  <c r="O5" i="6"/>
  <c r="N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tc={3AABDDCD-D876-47EA-8D10-4DAEBD897807}</author>
  </authors>
  <commentList>
    <comment ref="F1" authorId="0" shapeId="0" xr:uid="{3AABDDCD-D876-47EA-8D10-4DAEBD897807}">
      <text>
        <t>[Threaded comment]
Your version of Excel allows you to read this threaded comment; however, any edits to it will get removed if the file is opened in a newer version of Excel. Learn more: https://go.microsoft.com/fwlink/?linkid=870924
Comment:
    Sucessful=green, failed=red, canceled=yellow, live=blue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tc={E73B2E6B-4966-4543-B99B-EED7358686D8}</author>
  </authors>
  <commentList>
    <comment ref="F1" authorId="0" shapeId="0" xr:uid="{E73B2E6B-4966-4543-B99B-EED7358686D8}">
      <text>
        <t>[Threaded comment]
Your version of Excel allows you to read this threaded comment; however, any edits to it will get removed if the file is opened in a newer version of Excel. Learn more: https://go.microsoft.com/fwlink/?linkid=870924
Comment:
    Sucessful=green, failed=red, canceled=yellow, live=blue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tc={CA4C2BF3-EA8A-4C96-AB45-8BB496422248}</author>
    <author>tc={CFE34A60-8B46-4D35-811B-F16465417D26}</author>
  </authors>
  <commentList>
    <comment ref="B1" authorId="0" shapeId="0" xr:uid="{CA4C2BF3-EA8A-4C96-AB45-8BB496422248}">
      <text>
        <t>[Threaded comment]
Your version of Excel allows you to read this threaded comment; however, any edits to it will get removed if the file is opened in a newer version of Excel. Learn more: https://go.microsoft.com/fwlink/?linkid=870924
Comment:
    Sucessful=green, failed=red, canceled=yellow, live=blue</t>
      </text>
    </comment>
    <comment ref="E1" authorId="1" shapeId="0" xr:uid="{CFE34A60-8B46-4D35-811B-F16465417D26}">
      <text>
        <t>[Threaded comment]
Your version of Excel allows you to read this threaded comment; however, any edits to it will get removed if the file is opened in a newer version of Excel. Learn more: https://go.microsoft.com/fwlink/?linkid=870924
Comment:
    Sucessful=green, failed=red, canceled=yellow, live=blue</t>
      </text>
    </comment>
  </commentList>
</comments>
</file>

<file path=xl/sharedStrings.xml><?xml version="1.0" encoding="utf-8"?>
<sst xmlns="http://schemas.openxmlformats.org/spreadsheetml/2006/main" count="61569" uniqueCount="8422">
  <si>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</si>
  <si>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</si>
  <si>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</si>
  <si>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</si>
  <si>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</si>
  <si>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</si>
  <si>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</si>
  <si>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</si>
  <si>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</si>
  <si>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</si>
  <si>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</si>
  <si>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</si>
  <si>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</si>
  <si>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</si>
  <si>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</si>
  <si>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</si>
  <si>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</si>
  <si>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</si>
  <si>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</si>
  <si>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</si>
  <si>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</si>
  <si>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</si>
  <si>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</si>
  <si>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</si>
  <si>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</si>
  <si>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</si>
  <si>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</si>
  <si>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</si>
  <si>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</si>
  <si>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</si>
  <si>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</si>
  <si>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</si>
  <si>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</si>
  <si>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</si>
  <si>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</si>
  <si>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</si>
  <si>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</si>
  <si>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</si>
  <si>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</si>
  <si>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</si>
  <si>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</si>
  <si>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</si>
  <si>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</si>
  <si>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</si>
  <si>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</si>
  <si>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</si>
  <si>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</si>
  <si>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</si>
  <si>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</si>
  <si>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</si>
  <si>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</si>
  <si>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</si>
  <si>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</si>
  <si>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</si>
  <si>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</si>
  <si>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</si>
  <si>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</si>
  <si>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</si>
  <si>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</si>
  <si>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</si>
  <si>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</si>
  <si>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</si>
  <si>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</si>
  <si>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</si>
  <si>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</si>
  <si>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</si>
  <si>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</si>
  <si>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</si>
  <si>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</si>
  <si>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</si>
  <si>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</si>
  <si>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</si>
  <si>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</si>
  <si>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</si>
  <si>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</si>
  <si>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</si>
  <si>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</si>
  <si>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</si>
  <si>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</si>
  <si>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</si>
  <si>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</si>
  <si>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</si>
  <si>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</si>
  <si>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</si>
  <si>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</si>
  <si>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</si>
  <si>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</si>
  <si>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</si>
  <si>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</si>
  <si>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</si>
  <si>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</si>
  <si>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</si>
  <si>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</si>
  <si>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</si>
  <si>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</si>
  <si>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</si>
  <si>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</si>
  <si>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</si>
  <si>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</si>
  <si>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</si>
  <si>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</si>
  <si>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</si>
  <si>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</si>
  <si>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</si>
  <si>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</si>
  <si>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</si>
  <si>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</si>
  <si>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</si>
  <si>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</si>
  <si>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</si>
  <si>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</si>
  <si>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</si>
  <si>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</si>
  <si>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</si>
  <si>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</si>
  <si>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</si>
  <si>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</si>
  <si>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</si>
  <si>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</si>
  <si>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</si>
  <si>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</si>
  <si>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</si>
  <si>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</si>
  <si>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</si>
  <si>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</si>
  <si>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</si>
  <si>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</si>
  <si>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</si>
  <si>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</si>
  <si>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</si>
  <si>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</si>
  <si>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</si>
  <si>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</si>
  <si>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</si>
  <si>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</si>
  <si>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</si>
  <si>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</si>
  <si>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</si>
  <si>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</si>
  <si>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</si>
  <si>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</si>
  <si>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</si>
  <si>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</si>
  <si>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</si>
  <si>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</si>
  <si>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</si>
  <si>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</si>
  <si>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</si>
  <si>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</si>
  <si>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</si>
  <si>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</si>
  <si>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</si>
  <si>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</si>
  <si>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</si>
  <si>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</si>
  <si>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</si>
  <si>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</si>
  <si>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</si>
  <si>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</si>
  <si>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</si>
  <si>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</si>
  <si>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</si>
  <si>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</si>
  <si>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</si>
  <si>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</si>
  <si>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</si>
  <si>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</si>
  <si>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</si>
  <si>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</si>
  <si>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</si>
  <si>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</si>
  <si>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</si>
  <si>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</si>
  <si>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</si>
  <si>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</si>
  <si>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</si>
  <si>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</si>
  <si>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</si>
  <si>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</si>
  <si>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</si>
  <si>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</si>
  <si>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</si>
  <si>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</si>
  <si>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</si>
  <si>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</si>
  <si>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</si>
  <si>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</si>
  <si>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</si>
  <si>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</si>
  <si>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</si>
  <si>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</si>
  <si>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</si>
  <si>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</si>
  <si>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</si>
  <si>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</si>
  <si>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</si>
  <si>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</si>
  <si>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</si>
  <si>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</si>
  <si>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</si>
  <si>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</si>
  <si>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</si>
  <si>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</si>
  <si>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</si>
  <si>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</si>
  <si>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</si>
  <si>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</si>
  <si>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</si>
  <si>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</si>
  <si>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</si>
  <si>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</si>
  <si>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</si>
  <si>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</si>
  <si>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</si>
  <si>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</si>
  <si>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</si>
  <si>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</si>
  <si>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</si>
  <si>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</si>
  <si>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</si>
  <si>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</si>
  <si>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</si>
  <si>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</si>
  <si>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</si>
  <si>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</si>
  <si>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</si>
  <si>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</si>
  <si>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</si>
  <si>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</si>
  <si>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</si>
  <si>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</si>
  <si>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</si>
  <si>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</si>
  <si>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</si>
  <si>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</si>
  <si>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</si>
  <si>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</si>
  <si>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</si>
  <si>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</si>
  <si>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</si>
  <si>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</si>
  <si>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</si>
  <si>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</si>
  <si>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</si>
  <si>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</si>
  <si>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</si>
  <si>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</si>
  <si>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</si>
  <si>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</si>
  <si>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</si>
  <si>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</si>
  <si>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</si>
  <si>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</si>
  <si>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</si>
  <si>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</si>
  <si>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</si>
  <si>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</si>
  <si>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</si>
  <si>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</si>
  <si>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</si>
  <si>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</si>
  <si>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</si>
  <si>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</si>
  <si>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</si>
  <si>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</si>
  <si>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</si>
  <si>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</si>
  <si>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</si>
  <si>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</si>
  <si>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</si>
  <si>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</si>
  <si>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</si>
  <si>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</si>
  <si>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</si>
  <si>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</si>
  <si>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</si>
  <si>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</si>
  <si>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</si>
  <si>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</si>
  <si>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</si>
  <si>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</si>
  <si>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</si>
  <si>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</si>
  <si>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</si>
  <si>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</si>
  <si>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</si>
  <si>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</si>
  <si>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</si>
  <si>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</si>
  <si>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</si>
  <si>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</si>
  <si>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</si>
  <si>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</si>
  <si>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</si>
  <si>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</si>
  <si>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</si>
  <si>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</si>
  <si>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</si>
  <si>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</si>
  <si>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</si>
  <si>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</si>
  <si>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</si>
  <si>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</si>
  <si>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</si>
  <si>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</si>
  <si>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</si>
  <si>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</si>
  <si>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</si>
  <si>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</si>
  <si>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</si>
  <si>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</si>
  <si>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</si>
  <si>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</si>
  <si>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</si>
  <si>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</si>
  <si>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</si>
  <si>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</si>
  <si>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</si>
  <si>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</si>
  <si>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</si>
  <si>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</si>
  <si>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</si>
  <si>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</si>
  <si>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</si>
  <si>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</si>
  <si>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</si>
  <si>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</si>
  <si>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</si>
  <si>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</si>
  <si>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</si>
  <si>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</si>
  <si>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</si>
  <si>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</si>
  <si>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</si>
  <si>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</si>
  <si>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</si>
  <si>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</si>
  <si>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</si>
  <si>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</si>
  <si>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</si>
  <si>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</si>
  <si>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</si>
  <si>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</si>
  <si>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</si>
  <si>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</si>
  <si>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</si>
  <si>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</si>
  <si>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</si>
  <si>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</si>
  <si>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</si>
  <si>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</si>
  <si>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</si>
  <si>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</si>
  <si>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</si>
  <si>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</si>
  <si>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</si>
  <si>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</si>
  <si>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</si>
  <si>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</si>
  <si>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</si>
  <si>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</si>
  <si>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</si>
  <si>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</si>
  <si>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</si>
  <si>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</si>
  <si>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</si>
  <si>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</si>
  <si>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</si>
  <si>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</si>
  <si>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</si>
  <si>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</si>
  <si>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</si>
  <si>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</si>
  <si>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</si>
  <si>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</si>
  <si>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</si>
  <si>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</si>
  <si>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</si>
  <si>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</si>
  <si>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</si>
  <si>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</si>
  <si>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</si>
  <si>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</si>
  <si>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</si>
  <si>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</si>
  <si>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</si>
  <si>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</si>
  <si>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</si>
  <si>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</si>
  <si>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</si>
  <si>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</si>
  <si>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</si>
  <si>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</si>
  <si>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</si>
  <si>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</si>
  <si>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</si>
  <si>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</si>
  <si>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</si>
  <si>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</si>
  <si>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</si>
  <si>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</si>
  <si>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</si>
  <si>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</si>
  <si>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</si>
  <si>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</si>
  <si>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</si>
  <si>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</si>
  <si>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</si>
  <si>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</si>
  <si>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</si>
  <si>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</si>
  <si>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</si>
  <si>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</si>
  <si>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</si>
  <si>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</si>
  <si>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</si>
  <si>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</si>
  <si>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</si>
  <si>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</si>
  <si>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</si>
  <si>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</si>
  <si>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</si>
  <si>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</si>
  <si>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</si>
  <si>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</si>
  <si>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</si>
  <si>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</si>
  <si>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</si>
  <si>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</si>
  <si>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</si>
  <si>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</si>
  <si>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</si>
  <si>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</si>
  <si>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</si>
  <si>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</si>
  <si>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</si>
  <si>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</si>
  <si>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</si>
  <si>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</si>
  <si>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</si>
  <si>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</si>
  <si>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</si>
  <si>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</si>
  <si>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</si>
  <si>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</si>
  <si>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</si>
  <si>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</si>
  <si>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</si>
  <si>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</si>
  <si>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</si>
  <si>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</si>
  <si>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</si>
  <si>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</si>
  <si>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</si>
  <si>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</si>
  <si>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</si>
  <si>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</si>
  <si>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</si>
  <si>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</si>
  <si>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</si>
  <si>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</si>
  <si>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</si>
  <si>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</si>
  <si>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</si>
  <si>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</si>
  <si>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</si>
  <si>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</si>
  <si>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</si>
  <si>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</si>
  <si>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</si>
  <si>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</si>
  <si>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</si>
  <si>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</si>
  <si>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</si>
  <si>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</si>
  <si>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</si>
  <si>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</si>
  <si>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</si>
  <si>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</si>
  <si>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</si>
  <si>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</si>
  <si>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</si>
  <si>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</si>
  <si>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</si>
  <si>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</si>
  <si>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</si>
  <si>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</si>
  <si>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</si>
  <si>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</si>
  <si>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</si>
  <si>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</si>
  <si>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</si>
  <si>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</si>
  <si>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</si>
  <si>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</si>
  <si>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</si>
  <si>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</si>
  <si>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</si>
  <si>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</si>
  <si>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</si>
  <si>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</si>
  <si>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</si>
  <si>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</si>
  <si>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</si>
  <si>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</si>
  <si>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</si>
  <si>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</si>
  <si>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</si>
  <si>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</si>
  <si>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</si>
  <si>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</si>
  <si>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</si>
  <si>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</si>
  <si>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</si>
  <si>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</si>
  <si>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</si>
  <si>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</si>
  <si>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</si>
  <si>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</si>
  <si>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</si>
  <si>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</si>
  <si>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</si>
  <si>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</si>
  <si>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</si>
  <si>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</si>
  <si>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</si>
  <si>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</si>
  <si>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</si>
  <si>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</si>
  <si>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</si>
  <si>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</si>
  <si>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</si>
  <si>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</si>
  <si>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</si>
  <si>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</si>
  <si>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</si>
  <si>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</si>
  <si>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</si>
  <si>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</si>
  <si>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</si>
  <si>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</si>
  <si>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</si>
  <si>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</si>
  <si>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</si>
  <si>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</si>
  <si>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</si>
  <si>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</si>
  <si>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</si>
  <si>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</si>
  <si>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</si>
  <si>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</si>
  <si>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</si>
  <si>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</si>
  <si>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</si>
  <si>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</si>
  <si>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</si>
  <si>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</si>
  <si>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</si>
  <si>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</si>
  <si>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</si>
  <si>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</si>
  <si>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</si>
  <si>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</si>
  <si>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</si>
  <si>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</si>
  <si>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</si>
  <si>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</si>
  <si>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</si>
  <si>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</si>
  <si>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</si>
  <si>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</si>
  <si>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</si>
  <si>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</si>
  <si>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</si>
  <si>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</si>
  <si>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</si>
  <si>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</si>
  <si>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</si>
  <si>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</si>
  <si>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</si>
  <si>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</si>
  <si>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</si>
  <si>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</si>
  <si>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</si>
  <si>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</si>
  <si>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</si>
  <si>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</si>
  <si>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</si>
  <si>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</si>
  <si>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</si>
  <si>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</si>
  <si>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</si>
  <si>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</si>
  <si>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</si>
  <si>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</si>
  <si>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</si>
  <si>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</si>
  <si>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</si>
  <si>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</si>
  <si>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</si>
  <si>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</si>
  <si>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</si>
  <si>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</si>
  <si>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</si>
  <si>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</si>
  <si>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</si>
  <si>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</si>
  <si>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</si>
  <si>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</si>
  <si>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</si>
  <si>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</si>
  <si>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</si>
  <si>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</si>
  <si>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</si>
  <si>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</si>
  <si>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</si>
  <si>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</si>
  <si>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</si>
  <si>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</si>
  <si>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</si>
  <si>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</si>
  <si>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</si>
  <si>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</si>
  <si>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</si>
  <si>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</si>
  <si>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</si>
  <si>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</si>
  <si>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</si>
  <si>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</si>
  <si>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</si>
  <si>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</si>
  <si>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</si>
  <si>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</si>
  <si>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</si>
  <si>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</si>
  <si>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</si>
  <si>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</si>
  <si>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</si>
  <si>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</si>
  <si>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</si>
  <si>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</si>
  <si>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</si>
  <si>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</si>
  <si>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</si>
  <si>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</si>
  <si>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</si>
  <si>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</si>
  <si>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</si>
  <si>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</si>
  <si>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</si>
  <si>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</si>
  <si>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</si>
  <si>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</si>
  <si>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</si>
  <si>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</si>
  <si>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</si>
  <si>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</si>
  <si>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</si>
  <si>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</si>
  <si>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</si>
  <si>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</si>
  <si>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</si>
  <si>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</si>
  <si>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</si>
  <si>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</si>
  <si>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</si>
  <si>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</si>
  <si>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</si>
  <si>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</si>
  <si>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</si>
  <si>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</si>
  <si>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</si>
  <si>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</si>
  <si>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</si>
  <si>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</si>
  <si>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</si>
  <si>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</si>
  <si>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</si>
  <si>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</si>
  <si>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</si>
  <si>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</si>
  <si>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</si>
  <si>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</si>
  <si>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</si>
  <si>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</si>
  <si>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</si>
  <si>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</si>
  <si>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</si>
  <si>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</si>
  <si>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</si>
  <si>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</si>
  <si>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</si>
  <si>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</si>
  <si>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</si>
  <si>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</si>
  <si>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</si>
  <si>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</si>
  <si>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</si>
  <si>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</si>
  <si>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</si>
  <si>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</si>
  <si>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</si>
  <si>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</si>
  <si>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</si>
  <si>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</si>
  <si>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</si>
  <si>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</si>
  <si>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</si>
  <si>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</si>
  <si>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</si>
  <si>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</si>
  <si>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</si>
  <si>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</si>
  <si>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</si>
  <si>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</si>
  <si>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</si>
  <si>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</si>
  <si>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</si>
  <si>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</si>
  <si>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</si>
  <si>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</si>
  <si>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</si>
  <si>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</si>
  <si>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</si>
  <si>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</si>
  <si>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</si>
  <si>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</si>
  <si>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</si>
  <si>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</si>
  <si>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</si>
  <si>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</si>
  <si>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</si>
  <si>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</si>
  <si>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</si>
  <si>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</si>
  <si>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</si>
  <si>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</si>
  <si>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</si>
  <si>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</si>
  <si>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</si>
  <si>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</si>
  <si>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</si>
  <si>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</si>
  <si>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</si>
  <si>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</si>
  <si>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</si>
  <si>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</si>
  <si>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</si>
  <si>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</si>
  <si>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</si>
  <si>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</si>
  <si>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</si>
  <si>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</si>
  <si>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</si>
  <si>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</si>
  <si>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</si>
  <si>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</si>
  <si>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</si>
  <si>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</si>
  <si>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</si>
  <si>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</si>
  <si>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</si>
  <si>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</si>
  <si>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</si>
  <si>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</si>
  <si>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</si>
  <si>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</si>
  <si>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</si>
  <si>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</si>
  <si>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</si>
  <si>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</si>
  <si>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</si>
  <si>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</si>
  <si>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</si>
  <si>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</si>
  <si>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</si>
  <si>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</si>
  <si>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</si>
  <si>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</si>
  <si>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</si>
  <si>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</si>
  <si>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</si>
  <si>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</si>
  <si>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</si>
  <si>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</si>
  <si>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</si>
  <si>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</si>
  <si>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</si>
  <si>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</si>
  <si>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</si>
  <si>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</si>
  <si>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</si>
  <si>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</si>
  <si>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</si>
  <si>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</si>
  <si>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</si>
  <si>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</si>
  <si>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</si>
  <si>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</si>
  <si>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</si>
  <si>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</si>
  <si>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</si>
  <si>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</si>
  <si>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</si>
  <si>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</si>
  <si>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</si>
  <si>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</si>
  <si>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</si>
  <si>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</si>
  <si>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</si>
  <si>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</si>
  <si>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</si>
  <si>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</si>
  <si>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</si>
  <si>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</si>
  <si>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</si>
  <si>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</si>
  <si>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</si>
  <si>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</si>
  <si>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</si>
  <si>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</si>
  <si>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</si>
  <si>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</si>
  <si>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</si>
  <si>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</si>
  <si>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</si>
  <si>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</si>
  <si>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</si>
  <si>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</si>
  <si>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</si>
  <si>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</si>
  <si>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</si>
  <si>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</si>
  <si>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</si>
  <si>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</si>
  <si>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</si>
  <si>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</si>
  <si>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</si>
  <si>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</si>
  <si>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</si>
  <si>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</si>
  <si>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</si>
  <si>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</si>
  <si>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</si>
  <si>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</si>
  <si>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</si>
  <si>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</si>
  <si>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</si>
  <si>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</si>
  <si>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</si>
  <si>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</si>
  <si>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</si>
  <si>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</si>
  <si>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</si>
  <si>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</si>
  <si>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</si>
  <si>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</si>
  <si>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</si>
  <si>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</si>
  <si>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</si>
  <si>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</si>
  <si>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</si>
  <si>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</si>
  <si>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</si>
  <si>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</si>
  <si>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</si>
  <si>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</si>
  <si>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</si>
  <si>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</si>
  <si>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</si>
  <si>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</si>
  <si>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</si>
  <si>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</si>
  <si>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</si>
  <si>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</si>
  <si>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</si>
  <si>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</si>
  <si>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</si>
  <si>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</si>
  <si>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</si>
  <si>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</si>
  <si>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</si>
  <si>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</si>
  <si>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</si>
  <si>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</si>
  <si>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</si>
  <si>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</si>
  <si>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</si>
  <si>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</si>
  <si>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</si>
  <si>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</si>
  <si>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</si>
  <si>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</si>
  <si>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</si>
  <si>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</si>
  <si>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</si>
  <si>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</si>
  <si>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</si>
  <si>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</si>
  <si>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</si>
  <si>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</si>
  <si>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</si>
  <si>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</si>
  <si>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</si>
  <si>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</si>
  <si>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</si>
  <si>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</si>
  <si>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</si>
  <si>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</si>
  <si>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</si>
  <si>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</si>
  <si>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</si>
  <si>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</si>
  <si>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</si>
  <si>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</si>
  <si>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</si>
  <si>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</si>
  <si>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</si>
  <si>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</si>
  <si>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</si>
  <si>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</si>
  <si>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</si>
  <si>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</si>
  <si>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</si>
  <si>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</si>
  <si>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</si>
  <si>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</si>
  <si>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</si>
  <si>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</si>
  <si>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</si>
  <si>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</si>
  <si>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</si>
  <si>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</si>
  <si>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</si>
  <si>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</si>
  <si>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</si>
  <si>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</si>
  <si>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</si>
  <si>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</si>
  <si>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</si>
  <si>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</si>
  <si>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</si>
  <si>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</si>
  <si>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</si>
  <si>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</si>
  <si>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</si>
  <si>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</si>
  <si>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</si>
  <si>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</si>
  <si>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</si>
  <si>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</si>
  <si>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</si>
  <si>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</si>
  <si>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</si>
  <si>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</si>
  <si>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</si>
  <si>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</si>
  <si>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</si>
  <si>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</si>
  <si>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</si>
  <si>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</si>
  <si>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</si>
  <si>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</si>
  <si>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</si>
  <si>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</si>
  <si>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</si>
  <si>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</si>
  <si>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</si>
  <si>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</si>
  <si>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</si>
  <si>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</si>
  <si>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</si>
  <si>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</si>
  <si>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</si>
  <si>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</si>
  <si>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</si>
  <si>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</si>
  <si>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</si>
  <si>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</si>
  <si>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</si>
  <si>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</si>
  <si>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</si>
  <si>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</si>
  <si>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</si>
  <si>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</si>
  <si>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</si>
  <si>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</si>
  <si>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</si>
  <si>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</si>
  <si>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</si>
  <si>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</si>
  <si>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</si>
  <si>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</si>
  <si>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</si>
  <si>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</si>
  <si>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</si>
  <si>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</si>
  <si>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</si>
  <si>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</si>
  <si>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</si>
  <si>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</si>
  <si>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</si>
  <si>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</si>
  <si>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</si>
  <si>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</si>
  <si>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</si>
  <si>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</si>
  <si>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</si>
  <si>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</si>
  <si>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</si>
  <si>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</si>
  <si>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</si>
  <si>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</si>
  <si>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</si>
  <si>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</si>
  <si>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</si>
  <si>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</si>
  <si>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</si>
  <si>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</si>
  <si>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</si>
  <si>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</si>
  <si>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</si>
  <si>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</si>
  <si>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</si>
  <si>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</si>
  <si>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</si>
  <si>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</si>
  <si>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</si>
  <si>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</si>
  <si>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</si>
  <si>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</si>
  <si>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</si>
  <si>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</si>
  <si>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</si>
  <si>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</si>
  <si>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</si>
  <si>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</si>
  <si>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</si>
  <si>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</si>
  <si>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</si>
  <si>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</si>
  <si>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</si>
  <si>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</si>
  <si>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</si>
  <si>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</si>
  <si>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</si>
  <si>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</si>
  <si>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</si>
  <si>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</si>
  <si>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</si>
  <si>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</si>
  <si>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</si>
  <si>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</si>
  <si>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</si>
  <si>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</si>
  <si>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</si>
  <si>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</si>
  <si>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</si>
  <si>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</si>
  <si>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</si>
  <si>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</si>
  <si>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</si>
  <si>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</si>
  <si>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</si>
  <si>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</si>
  <si>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</si>
  <si>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</si>
  <si>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</si>
  <si>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</si>
  <si>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</si>
  <si>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</si>
  <si>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</si>
  <si>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</si>
  <si>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</si>
  <si>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</si>
  <si>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</si>
  <si>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</si>
  <si>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</si>
  <si>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</si>
  <si>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</si>
  <si>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</si>
  <si>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</si>
  <si>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</si>
  <si>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</si>
  <si>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</si>
  <si>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</si>
  <si>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</si>
  <si>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</si>
  <si>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</si>
  <si>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</si>
  <si>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</si>
  <si>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</si>
  <si>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</si>
  <si>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</si>
  <si>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</si>
  <si>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</si>
  <si>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</si>
  <si>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</si>
  <si>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</si>
  <si>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</si>
  <si>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</si>
  <si>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</si>
  <si>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</si>
  <si>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</si>
  <si>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</si>
  <si>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</si>
  <si>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</si>
  <si>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</si>
  <si>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</si>
  <si>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</si>
  <si>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</si>
  <si>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</si>
  <si>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</si>
  <si>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</si>
  <si>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</si>
  <si>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</si>
  <si>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</si>
  <si>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</si>
  <si>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</si>
  <si>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</si>
  <si>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</si>
  <si>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</si>
  <si>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</si>
  <si>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</si>
  <si>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</si>
  <si>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</si>
  <si>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</si>
  <si>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</si>
  <si>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</si>
  <si>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</si>
  <si>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</si>
  <si>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</si>
  <si>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</si>
  <si>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</si>
  <si>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</si>
  <si>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</si>
  <si>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</si>
  <si>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</si>
  <si>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</si>
  <si>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</si>
  <si>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</si>
  <si>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</si>
  <si>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</si>
  <si>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</si>
  <si>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</si>
  <si>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</si>
  <si>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</si>
  <si>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</si>
  <si>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</si>
  <si>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</si>
  <si>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</si>
  <si>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</si>
  <si>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</si>
  <si>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</si>
  <si>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</si>
  <si>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</si>
  <si>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</si>
  <si>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</si>
  <si>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</si>
  <si>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</si>
  <si>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</si>
  <si>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</si>
  <si>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</si>
  <si>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</si>
  <si>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</si>
  <si>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</si>
  <si>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</si>
  <si>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</si>
  <si>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</si>
  <si>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</si>
  <si>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</si>
  <si>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</si>
  <si>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</si>
  <si>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</si>
  <si>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</si>
  <si>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</si>
  <si>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</si>
  <si>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</si>
  <si>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</si>
  <si>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</si>
  <si>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</si>
  <si>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</si>
  <si>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</si>
  <si>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</si>
  <si>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</si>
  <si>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</si>
  <si>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</si>
  <si>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</si>
  <si>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</si>
  <si>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</si>
  <si>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</si>
  <si>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</si>
  <si>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</si>
  <si>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</si>
  <si>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</si>
  <si>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</si>
  <si>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</si>
  <si>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</si>
  <si>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</si>
  <si>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</si>
  <si>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</si>
  <si>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</si>
  <si>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</si>
  <si>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</si>
  <si>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</si>
  <si>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</si>
  <si>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</si>
  <si>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</si>
  <si>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</si>
  <si>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</si>
  <si>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</si>
  <si>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</si>
  <si>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</si>
  <si>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</si>
  <si>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</si>
  <si>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</si>
  <si>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</si>
  <si>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</si>
  <si>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</si>
  <si>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</si>
  <si>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</si>
  <si>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</si>
  <si>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</si>
  <si>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</si>
  <si>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</si>
  <si>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</si>
  <si>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</si>
  <si>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</si>
  <si>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</si>
  <si>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</si>
  <si>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</si>
  <si>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</si>
  <si>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</si>
  <si>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</si>
  <si>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</si>
  <si>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</si>
  <si>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</si>
  <si>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</si>
  <si>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</si>
  <si>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</si>
  <si>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</si>
  <si>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</si>
  <si>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</si>
  <si>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</si>
  <si>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</si>
  <si>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</si>
  <si>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</si>
  <si>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</si>
  <si>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</si>
  <si>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</si>
  <si>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</si>
  <si>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</si>
  <si>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</si>
  <si>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</si>
  <si>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</si>
  <si>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</si>
  <si>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</si>
  <si>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</si>
  <si>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</si>
  <si>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</si>
  <si>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</si>
  <si>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</si>
  <si>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</si>
  <si>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</si>
  <si>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</si>
  <si>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</si>
  <si>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</si>
  <si>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</si>
  <si>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</si>
  <si>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</si>
  <si>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</si>
  <si>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</si>
  <si>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</si>
  <si>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</si>
  <si>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</si>
  <si>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</si>
  <si>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</si>
  <si>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</si>
  <si>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</si>
  <si>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</si>
  <si>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</si>
  <si>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</si>
  <si>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</si>
  <si>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</si>
  <si>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</si>
  <si>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</si>
  <si>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</si>
  <si>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</si>
  <si>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</si>
  <si>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</si>
  <si>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</si>
  <si>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</si>
  <si>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</si>
  <si>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</si>
  <si>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</si>
  <si>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</si>
  <si>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</si>
  <si>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</si>
  <si>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</si>
  <si>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</si>
  <si>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</si>
  <si>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</si>
  <si>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</si>
  <si>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</si>
  <si>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</si>
  <si>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</si>
  <si>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</si>
  <si>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</si>
  <si>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</si>
  <si>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</si>
  <si>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</si>
  <si>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</si>
  <si>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</si>
  <si>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</si>
  <si>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</si>
  <si>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</si>
  <si>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</si>
  <si>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</si>
  <si>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</si>
  <si>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</si>
  <si>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</si>
  <si>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</si>
  <si>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</si>
  <si>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</si>
  <si>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</si>
  <si>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</si>
  <si>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</si>
  <si>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</si>
  <si>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</si>
  <si>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</si>
  <si>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</si>
  <si>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</si>
  <si>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</si>
  <si>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</si>
  <si>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</si>
  <si>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</si>
  <si>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</si>
  <si>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</si>
  <si>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</si>
  <si>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</si>
  <si>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</si>
  <si>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</si>
  <si>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</si>
  <si>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</si>
  <si>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</si>
  <si>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</si>
  <si>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</si>
  <si>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</si>
  <si>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</si>
  <si>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</si>
  <si>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</si>
  <si>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</si>
  <si>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</si>
  <si>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</si>
  <si>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</si>
  <si>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</si>
  <si>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</si>
  <si>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</si>
  <si>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</si>
  <si>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</si>
  <si>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</si>
  <si>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</si>
  <si>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</si>
  <si>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</si>
  <si>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</si>
  <si>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</si>
  <si>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</si>
  <si>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</si>
  <si>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</si>
  <si>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</si>
  <si>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</si>
  <si>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</si>
  <si>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</si>
  <si>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</si>
  <si>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</si>
  <si>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</si>
  <si>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</si>
  <si>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</si>
  <si>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</si>
  <si>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</si>
  <si>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</si>
  <si>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</si>
  <si>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</si>
  <si>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</si>
  <si>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</si>
  <si>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</si>
  <si>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</si>
  <si>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</si>
  <si>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</si>
  <si>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</si>
  <si>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</si>
  <si>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</si>
  <si>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</si>
  <si>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</si>
  <si>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</si>
  <si>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</si>
  <si>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</si>
  <si>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</si>
  <si>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</si>
  <si>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</si>
  <si>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</si>
  <si>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</si>
  <si>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</si>
  <si>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</si>
  <si>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</si>
  <si>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</si>
  <si>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</si>
  <si>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</si>
  <si>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</si>
  <si>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</si>
  <si>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</si>
  <si>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</si>
  <si>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</si>
  <si>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</si>
  <si>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</si>
  <si>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</si>
  <si>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</si>
  <si>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</si>
  <si>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</si>
  <si>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</si>
  <si>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</si>
  <si>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</si>
  <si>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</si>
  <si>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</si>
  <si>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</si>
  <si>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</si>
  <si>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</si>
  <si>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</si>
  <si>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</si>
  <si>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</si>
  <si>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</si>
  <si>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</si>
  <si>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</si>
  <si>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</si>
  <si>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</si>
  <si>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</si>
  <si>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</si>
  <si>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</si>
  <si>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</si>
  <si>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</si>
  <si>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</si>
  <si>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</si>
  <si>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</si>
  <si>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</si>
  <si>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</si>
  <si>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</si>
  <si>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</si>
  <si>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</si>
  <si>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</si>
  <si>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</si>
  <si>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</si>
  <si>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</si>
  <si>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</si>
  <si>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</si>
  <si>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</si>
  <si>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</si>
  <si>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</si>
  <si>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</si>
  <si>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</si>
  <si>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</si>
  <si>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</si>
  <si>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</si>
  <si>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</si>
  <si>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</si>
  <si>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</si>
  <si>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</si>
  <si>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</si>
  <si>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</si>
  <si>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</si>
  <si>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</si>
  <si>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</si>
  <si>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</si>
  <si>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</si>
  <si>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</si>
  <si>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</si>
  <si>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</si>
  <si>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</si>
  <si>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</si>
  <si>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</si>
  <si>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</si>
  <si>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</si>
  <si>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</si>
  <si>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</si>
  <si>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</si>
  <si>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</si>
  <si>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</si>
  <si>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</si>
  <si>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</si>
  <si>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</si>
  <si>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</si>
  <si>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</si>
  <si>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</si>
  <si>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</si>
  <si>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</si>
  <si>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</si>
  <si>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</si>
  <si>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</si>
  <si>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</si>
  <si>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</si>
  <si>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</si>
  <si>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</si>
  <si>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</si>
  <si>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</si>
  <si>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</si>
  <si>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</si>
  <si>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</si>
  <si>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</si>
  <si>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</si>
  <si>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</si>
  <si>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</si>
  <si>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</si>
  <si>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</si>
  <si>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</si>
  <si>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</si>
  <si>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</si>
  <si>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</si>
  <si>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</si>
  <si>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</si>
  <si>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</si>
  <si>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</si>
  <si>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</si>
  <si>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</si>
  <si>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</si>
  <si>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</si>
  <si>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</si>
  <si>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</si>
  <si>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</si>
  <si>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</si>
  <si>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</si>
  <si>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</si>
  <si>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</si>
  <si>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</si>
  <si>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</si>
  <si>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</si>
  <si>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</si>
  <si>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</si>
  <si>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</si>
  <si>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</si>
  <si>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</si>
  <si>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</si>
  <si>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</si>
  <si>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</si>
  <si>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</si>
  <si>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</si>
  <si>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</si>
  <si>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</si>
  <si>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</si>
  <si>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</si>
  <si>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</si>
  <si>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</si>
  <si>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</si>
  <si>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</si>
  <si>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</si>
  <si>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</si>
  <si>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</si>
  <si>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</si>
  <si>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</si>
  <si>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</si>
  <si>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</si>
  <si>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</si>
  <si>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</si>
  <si>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</si>
  <si>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</si>
  <si>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</si>
  <si>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</si>
  <si>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</si>
  <si>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</si>
  <si>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</si>
  <si>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</si>
  <si>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</si>
  <si>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</si>
  <si>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</si>
  <si>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</si>
  <si>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</si>
  <si>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</si>
  <si>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</si>
  <si>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</si>
  <si>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</si>
  <si>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</si>
  <si>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</si>
  <si>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</si>
  <si>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</si>
  <si>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</si>
  <si>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</si>
  <si>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</si>
  <si>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</si>
  <si>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</si>
  <si>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</si>
  <si>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</si>
  <si>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</si>
  <si>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</si>
  <si>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</si>
  <si>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</si>
  <si>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</si>
  <si>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</si>
  <si>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</si>
  <si>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</si>
  <si>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</si>
  <si>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</si>
  <si>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</si>
  <si>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</si>
  <si>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</si>
  <si>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</si>
  <si>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</si>
  <si>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</si>
  <si>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</si>
  <si>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</si>
  <si>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</si>
  <si>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</si>
  <si>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</si>
  <si>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</si>
  <si>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</si>
  <si>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</si>
  <si>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</si>
  <si>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</si>
  <si>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</si>
  <si>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</si>
  <si>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</si>
  <si>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</si>
  <si>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</si>
  <si>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</si>
  <si>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</si>
  <si>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</si>
  <si>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</si>
  <si>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</si>
  <si>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</si>
  <si>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</si>
  <si>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</si>
  <si>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</si>
  <si>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</si>
  <si>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</si>
  <si>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</si>
  <si>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</si>
  <si>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</si>
  <si>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</si>
  <si>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</si>
  <si>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</si>
  <si>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</si>
  <si>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</si>
  <si>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</si>
  <si>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</si>
  <si>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</si>
  <si>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</si>
  <si>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</si>
  <si>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</si>
  <si>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</si>
  <si>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</si>
  <si>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</si>
  <si>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</si>
  <si>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</si>
  <si>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</si>
  <si>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</si>
  <si>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</si>
  <si>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</si>
  <si>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</si>
  <si>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</si>
  <si>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</si>
  <si>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</si>
  <si>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</si>
  <si>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</si>
  <si>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</si>
  <si>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</si>
  <si>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</si>
  <si>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</si>
  <si>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</si>
  <si>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</si>
  <si>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</si>
  <si>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</si>
  <si>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</si>
  <si>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</si>
  <si>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</si>
  <si>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</si>
  <si>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</si>
  <si>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</si>
  <si>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</si>
  <si>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</si>
  <si>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</si>
  <si>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</si>
  <si>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</si>
  <si>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</si>
  <si>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</si>
  <si>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</si>
  <si>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</si>
  <si>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</si>
  <si>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</si>
  <si>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</si>
  <si>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</si>
  <si>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</si>
  <si>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</si>
  <si>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</si>
  <si>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</si>
  <si>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</si>
  <si>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</si>
  <si>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</si>
  <si>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</si>
  <si>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</si>
  <si>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</si>
  <si>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</si>
  <si>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</si>
  <si>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</si>
  <si>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</si>
  <si>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</si>
  <si>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</si>
  <si>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</si>
  <si>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</si>
  <si>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</si>
  <si>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</si>
  <si>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</si>
  <si>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</si>
  <si>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</si>
  <si>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</si>
  <si>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</si>
  <si>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</si>
  <si>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</si>
  <si>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</si>
  <si>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</si>
  <si>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</si>
  <si>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</si>
  <si>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</si>
  <si>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</si>
  <si>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</si>
  <si>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</si>
  <si>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</si>
  <si>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</si>
  <si>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</si>
  <si>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</si>
  <si>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</si>
  <si>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</si>
  <si>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</si>
  <si>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</si>
  <si>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</si>
  <si>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</si>
  <si>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</si>
  <si>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</si>
  <si>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</si>
  <si>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</si>
  <si>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</si>
  <si>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</si>
  <si>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</si>
  <si>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</si>
  <si>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</si>
  <si>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</si>
  <si>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</si>
  <si>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</si>
  <si>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</si>
  <si>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</si>
  <si>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</si>
  <si>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</si>
  <si>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</si>
  <si>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</si>
  <si>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</si>
  <si>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</si>
  <si>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</si>
  <si>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</si>
  <si>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</si>
  <si>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</si>
  <si>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</si>
  <si>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</si>
  <si>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</si>
  <si>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</si>
  <si>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</si>
  <si>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</si>
  <si>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</si>
  <si>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</si>
  <si>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</si>
  <si>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</si>
  <si>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</si>
  <si>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</si>
  <si>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</si>
  <si>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</si>
  <si>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</si>
  <si>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</si>
  <si>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</si>
  <si>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</si>
  <si>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</si>
  <si>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</si>
  <si>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</si>
  <si>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</si>
  <si>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</si>
  <si>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</si>
  <si>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</si>
  <si>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</si>
  <si>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</si>
  <si>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</si>
  <si>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</si>
  <si>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</si>
  <si>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</si>
  <si>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</si>
  <si>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</si>
  <si>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</si>
  <si>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</si>
  <si>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</si>
  <si>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</si>
  <si>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</si>
  <si>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</si>
  <si>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</si>
  <si>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</si>
  <si>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</si>
  <si>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</si>
  <si>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</si>
  <si>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</si>
  <si>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</si>
  <si>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</si>
  <si>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</si>
  <si>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</si>
  <si>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</si>
  <si>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</si>
  <si>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</si>
  <si>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</si>
  <si>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</si>
  <si>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</si>
  <si>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</si>
  <si>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</si>
  <si>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</si>
  <si>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</si>
  <si>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</si>
  <si>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</si>
  <si>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</si>
  <si>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</si>
  <si>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</si>
  <si>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</si>
  <si>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</si>
  <si>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</si>
  <si>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</si>
  <si>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</si>
  <si>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</si>
  <si>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</si>
  <si>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</si>
  <si>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</si>
  <si>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</si>
  <si>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</si>
  <si>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</si>
  <si>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</si>
  <si>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</si>
  <si>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</si>
  <si>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</si>
  <si>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</si>
  <si>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</si>
  <si>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</si>
  <si>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</si>
  <si>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</si>
  <si>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</si>
  <si>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</si>
  <si>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</si>
  <si>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</si>
  <si>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</si>
  <si>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</si>
  <si>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</si>
  <si>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</si>
  <si>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</si>
  <si>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</si>
  <si>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</si>
  <si>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</si>
  <si>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</si>
  <si>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</si>
  <si>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</si>
  <si>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</si>
  <si>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</si>
  <si>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</si>
  <si>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</si>
  <si>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</si>
  <si>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</si>
  <si>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</si>
  <si>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</si>
  <si>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</si>
  <si>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</si>
  <si>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</si>
  <si>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</si>
  <si>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</si>
  <si>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</si>
  <si>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</si>
  <si>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</si>
  <si>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</si>
  <si>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</si>
  <si>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</si>
  <si>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</si>
  <si>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</si>
  <si>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</si>
  <si>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</si>
  <si>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</si>
  <si>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</si>
  <si>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</si>
  <si>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</si>
  <si>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</si>
  <si>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</si>
  <si>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</si>
  <si>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</si>
  <si>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</si>
  <si>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</si>
  <si>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</si>
  <si>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</si>
  <si>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</si>
  <si>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</si>
  <si>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</si>
  <si>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</si>
  <si>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</si>
  <si>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</si>
  <si>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</si>
  <si>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</si>
  <si>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</si>
  <si>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</si>
  <si>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</si>
  <si>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</si>
  <si>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</si>
  <si>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</si>
  <si>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</si>
  <si>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</si>
  <si>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</si>
  <si>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</si>
  <si>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</si>
  <si>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</si>
  <si>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</si>
  <si>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</si>
  <si>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</si>
  <si>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</si>
  <si>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</si>
  <si>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</si>
  <si>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</si>
  <si>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</si>
  <si>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</si>
  <si>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</si>
  <si>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</si>
  <si>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</si>
  <si>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</si>
  <si>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</si>
  <si>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</si>
  <si>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</si>
  <si>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</si>
  <si>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</si>
  <si>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</si>
  <si>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</si>
  <si>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</si>
  <si>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</si>
  <si>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</si>
  <si>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</si>
  <si>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</si>
  <si>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</si>
  <si>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</si>
  <si>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</si>
  <si>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</si>
  <si>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</si>
  <si>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</si>
  <si>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</si>
  <si>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</si>
  <si>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</si>
  <si>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</si>
  <si>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</si>
  <si>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</si>
  <si>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</si>
  <si>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</si>
  <si>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</si>
  <si>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</si>
  <si>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</si>
  <si>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</si>
  <si>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</si>
  <si>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</si>
  <si>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</si>
  <si>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</si>
  <si>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</si>
  <si>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</si>
  <si>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</si>
  <si>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</si>
  <si>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</si>
  <si>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</si>
  <si>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</si>
  <si>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</si>
  <si>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</si>
  <si>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</si>
  <si>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</si>
  <si>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</si>
  <si>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</si>
  <si>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</si>
  <si>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</si>
  <si>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</si>
  <si>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</si>
  <si>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</si>
  <si>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</si>
  <si>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</si>
  <si>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</si>
  <si>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</si>
  <si>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</si>
  <si>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</si>
  <si>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</si>
  <si>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</si>
  <si>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</si>
  <si>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</si>
  <si>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</si>
  <si>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</si>
  <si>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</si>
  <si>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</si>
  <si>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</si>
  <si>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</si>
  <si>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</si>
  <si>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</si>
  <si>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</si>
  <si>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</si>
  <si>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</si>
  <si>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</si>
  <si>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</si>
  <si>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</si>
  <si>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</si>
  <si>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</si>
  <si>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</si>
  <si>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</si>
  <si>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</si>
  <si>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</si>
  <si>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</si>
  <si>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</si>
  <si>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</si>
  <si>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</si>
  <si>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</si>
  <si>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</si>
  <si>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</si>
  <si>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</si>
  <si>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</si>
  <si>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</si>
  <si>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</si>
  <si>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</si>
  <si>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</si>
  <si>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</si>
  <si>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</si>
  <si>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</si>
  <si>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</si>
  <si>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</si>
  <si>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</si>
  <si>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</si>
  <si>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</si>
  <si>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</si>
  <si>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</si>
  <si>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</si>
  <si>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</si>
  <si>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</si>
  <si>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</si>
  <si>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</si>
  <si>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</si>
  <si>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</si>
  <si>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</si>
  <si>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</si>
  <si>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</si>
  <si>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</si>
  <si>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</si>
  <si>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</si>
  <si>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</si>
  <si>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</si>
  <si>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</si>
  <si>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</si>
  <si>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</si>
  <si>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</si>
  <si>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</si>
  <si>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</si>
  <si>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</si>
  <si>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</si>
  <si>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</si>
  <si>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</si>
  <si>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</si>
  <si>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</si>
  <si>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</si>
  <si>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</si>
  <si>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</si>
  <si>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</si>
  <si>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</si>
  <si>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</si>
  <si>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</si>
  <si>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</si>
  <si>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</si>
  <si>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</si>
  <si>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</si>
  <si>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</si>
  <si>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</si>
  <si>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</si>
  <si>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</si>
  <si>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</si>
  <si>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</si>
  <si>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</si>
  <si>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</si>
  <si>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</si>
  <si>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</si>
  <si>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</si>
  <si>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</si>
  <si>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</si>
  <si>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</si>
  <si>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</si>
  <si>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</si>
  <si>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</si>
  <si>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</si>
  <si>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</si>
  <si>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</si>
  <si>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</si>
  <si>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</si>
  <si>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</si>
  <si>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</si>
  <si>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</si>
  <si>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</si>
  <si>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</si>
  <si>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</si>
  <si>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</si>
  <si>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</si>
  <si>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</si>
  <si>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</si>
  <si>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</si>
  <si>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</si>
  <si>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</si>
  <si>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</si>
  <si>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</si>
  <si>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</si>
  <si>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</si>
  <si>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</si>
  <si>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</si>
  <si>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</si>
  <si>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</si>
  <si>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</si>
  <si>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</si>
  <si>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</si>
  <si>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</si>
  <si>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</si>
  <si>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</si>
  <si>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</si>
  <si>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</si>
  <si>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</si>
  <si>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</si>
  <si>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</si>
  <si>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</si>
  <si>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</si>
  <si>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</si>
  <si>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</si>
  <si>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</si>
  <si>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</si>
  <si>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</si>
  <si>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</si>
  <si>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</si>
  <si>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</si>
  <si>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</si>
  <si>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</si>
  <si>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</si>
  <si>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</si>
  <si>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</si>
  <si>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</si>
  <si>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</si>
  <si>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</si>
  <si>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</si>
  <si>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</si>
  <si>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</si>
  <si>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</si>
  <si>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</si>
  <si>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</si>
  <si>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</si>
  <si>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</si>
  <si>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</si>
  <si>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</si>
  <si>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</si>
  <si>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</si>
  <si>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</si>
  <si>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</si>
  <si>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</si>
  <si>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</si>
  <si>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</si>
  <si>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</si>
  <si>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</si>
  <si>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</si>
  <si>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</si>
  <si>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</si>
  <si>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</si>
  <si>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</si>
  <si>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</si>
  <si>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</si>
  <si>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</si>
  <si>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</si>
  <si>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</si>
  <si>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</si>
  <si>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</si>
  <si>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</si>
  <si>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</si>
  <si>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</si>
  <si>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</si>
  <si>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</si>
  <si>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</si>
  <si>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</si>
  <si>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</si>
  <si>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</si>
  <si>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</si>
  <si>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</si>
  <si>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</si>
  <si>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</si>
  <si>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</si>
  <si>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</si>
  <si>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</si>
  <si>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</si>
  <si>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</si>
  <si>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</si>
  <si>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</si>
  <si>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</si>
  <si>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</si>
  <si>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</si>
  <si>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</si>
  <si>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</si>
  <si>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</si>
  <si>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</si>
  <si>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</si>
  <si>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</si>
  <si>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</si>
  <si>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</si>
  <si>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</si>
  <si>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</si>
  <si>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</si>
  <si>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</si>
  <si>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</si>
  <si>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</si>
  <si>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</si>
  <si>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</si>
  <si>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</si>
  <si>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</si>
  <si>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</si>
  <si>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</si>
  <si>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</si>
  <si>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</si>
  <si>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</si>
  <si>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</si>
  <si>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</si>
  <si>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</si>
  <si>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</si>
  <si>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</si>
  <si>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</si>
  <si>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</si>
  <si>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</si>
  <si>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</si>
  <si>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</si>
  <si>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</si>
  <si>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</si>
  <si>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</si>
  <si>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</si>
  <si>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</si>
  <si>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</si>
  <si>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</si>
  <si>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</si>
  <si>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</si>
  <si>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</si>
  <si>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</si>
  <si>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</si>
  <si>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</si>
  <si>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</si>
  <si>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</si>
  <si>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</si>
  <si>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</si>
  <si>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</si>
  <si>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</si>
  <si>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</si>
  <si>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</si>
  <si>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</si>
  <si>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</si>
  <si>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</si>
  <si>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</si>
  <si>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</si>
  <si>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</si>
  <si>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</si>
  <si>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</si>
  <si>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</si>
  <si>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</si>
  <si>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</si>
  <si>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</si>
  <si>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</si>
  <si>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</si>
  <si>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</si>
  <si>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</si>
  <si>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</si>
  <si>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</si>
  <si>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</si>
  <si>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</si>
  <si>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</si>
  <si>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</si>
  <si>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</si>
  <si>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</si>
  <si>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</si>
  <si>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</si>
  <si>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</si>
  <si>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</si>
  <si>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</si>
  <si>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</si>
  <si>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</si>
  <si>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</si>
  <si>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</si>
  <si>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</si>
  <si>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</si>
  <si>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</si>
  <si>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</si>
  <si>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</si>
  <si>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</si>
  <si>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</si>
  <si>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</si>
  <si>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</si>
  <si>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</si>
  <si>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</si>
  <si>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</si>
  <si>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</si>
  <si>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</si>
  <si>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</si>
  <si>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</si>
  <si>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</si>
  <si>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</si>
  <si>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</si>
  <si>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</si>
  <si>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</si>
  <si>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</si>
  <si>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</si>
  <si>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</si>
  <si>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</si>
  <si>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</si>
  <si>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</si>
  <si>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</si>
  <si>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</si>
  <si>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</si>
  <si>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</si>
  <si>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</si>
  <si>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</si>
  <si>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</si>
  <si>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</si>
  <si>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</si>
  <si>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</si>
  <si>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</si>
  <si>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</si>
  <si>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</si>
  <si>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</si>
  <si>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</si>
  <si>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</si>
  <si>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</si>
  <si>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</si>
  <si>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</si>
  <si>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</si>
  <si>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</si>
  <si>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</si>
  <si>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</si>
  <si>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</si>
  <si>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</si>
  <si>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</si>
  <si>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</si>
  <si>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</si>
  <si>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</si>
  <si>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</si>
  <si>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</si>
  <si>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</si>
  <si>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</si>
  <si>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</si>
  <si>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</si>
  <si>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</si>
  <si>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</si>
  <si>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</si>
  <si>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</si>
  <si>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</si>
  <si>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</si>
  <si>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</si>
  <si>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</si>
  <si>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</si>
  <si>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</si>
  <si>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</si>
  <si>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</si>
  <si>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</si>
  <si>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</si>
  <si>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</si>
  <si>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</si>
  <si>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</si>
  <si>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</si>
  <si>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</si>
  <si>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</si>
  <si>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</si>
  <si>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</si>
  <si>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</si>
  <si>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</si>
  <si>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</si>
  <si>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</si>
  <si>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</si>
  <si>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</si>
  <si>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</si>
  <si>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</si>
  <si>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</si>
  <si>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</si>
  <si>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</si>
  <si>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</si>
  <si>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</si>
  <si>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</si>
  <si>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</si>
  <si>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</si>
  <si>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</si>
  <si>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</si>
  <si>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</si>
  <si>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</si>
  <si>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</si>
  <si>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</si>
  <si>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</si>
  <si>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</si>
  <si>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</si>
  <si>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</si>
  <si>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</si>
  <si>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</si>
  <si>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</si>
  <si>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</si>
  <si>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</si>
  <si>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</si>
  <si>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</si>
  <si>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</si>
  <si>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</si>
  <si>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</si>
  <si>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</si>
  <si>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</si>
  <si>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</si>
  <si>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</si>
  <si>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</si>
  <si>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</si>
  <si>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</si>
  <si>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</si>
  <si>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</si>
  <si>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</si>
  <si>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</si>
  <si>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</si>
  <si>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</si>
  <si>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</si>
  <si>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</si>
  <si>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</si>
  <si>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</si>
  <si>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</si>
  <si>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</si>
  <si>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</si>
  <si>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</si>
  <si>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</si>
  <si>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</si>
  <si>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</si>
  <si>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</si>
  <si>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</si>
  <si>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</si>
  <si>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</si>
  <si>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</si>
  <si>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</si>
  <si>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</si>
  <si>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</si>
  <si>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</si>
  <si>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</si>
  <si>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</si>
  <si>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</si>
  <si>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</si>
  <si>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</si>
  <si>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</si>
  <si>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</si>
  <si>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</si>
  <si>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</si>
  <si>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</si>
  <si>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</si>
  <si>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</si>
  <si>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</si>
  <si>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</si>
  <si>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</si>
  <si>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</si>
  <si>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</si>
  <si>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</si>
  <si>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</si>
  <si>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</si>
  <si>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</si>
  <si>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</si>
  <si>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</si>
  <si>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</si>
  <si>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</si>
  <si>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</si>
  <si>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</si>
  <si>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</si>
  <si>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</si>
  <si>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</si>
  <si>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</si>
  <si>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</si>
  <si>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</si>
  <si>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</si>
  <si>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</si>
  <si>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</si>
  <si>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</si>
  <si>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</si>
  <si>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</si>
  <si>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</si>
  <si>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</si>
  <si>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</si>
  <si>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</si>
  <si>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</si>
  <si>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</si>
  <si>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</si>
  <si>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</si>
  <si>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</si>
  <si>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</si>
  <si>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</si>
  <si>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</si>
  <si>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</si>
  <si>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</si>
  <si>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</si>
  <si>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</si>
  <si>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</si>
  <si>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</si>
  <si>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</si>
  <si>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</si>
  <si>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</si>
  <si>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</si>
  <si>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</si>
  <si>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</si>
  <si>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</si>
  <si>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</si>
  <si>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</si>
  <si>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</si>
  <si>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</si>
  <si>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</si>
  <si>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</si>
  <si>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</si>
  <si>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</si>
  <si>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</si>
  <si>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</si>
  <si>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</si>
  <si>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</si>
  <si>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</si>
  <si>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</si>
  <si>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</si>
  <si>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</si>
  <si>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</si>
  <si>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</si>
  <si>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</si>
  <si>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</si>
  <si>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</si>
  <si>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</si>
  <si>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</si>
  <si>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</si>
  <si>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</si>
  <si>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</si>
  <si>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</si>
  <si>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</si>
  <si>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</si>
  <si>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</si>
  <si>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</si>
  <si>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</si>
  <si>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</si>
  <si>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</si>
  <si>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</si>
  <si>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</si>
  <si>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</si>
  <si>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</si>
  <si>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</si>
  <si>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</si>
  <si>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</si>
  <si>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</si>
  <si>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</si>
  <si>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</si>
  <si>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</si>
  <si>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</si>
  <si>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</si>
  <si>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</si>
  <si>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</si>
  <si>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</si>
  <si>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</si>
  <si>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</si>
  <si>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</si>
  <si>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</si>
  <si>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</si>
  <si>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</si>
  <si>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</si>
  <si>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</si>
  <si>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</si>
  <si>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</si>
  <si>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</si>
  <si>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</si>
  <si>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</si>
  <si>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</si>
  <si>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</si>
  <si>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</si>
  <si>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</si>
  <si>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</si>
  <si>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</si>
  <si>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</si>
  <si>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</si>
  <si>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</si>
  <si>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</si>
  <si>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</si>
  <si>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</si>
  <si>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</si>
  <si>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</si>
  <si>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</si>
  <si>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</si>
  <si>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</si>
  <si>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</si>
  <si>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</si>
  <si>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</si>
  <si>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</si>
  <si>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</si>
  <si>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</si>
  <si>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</si>
  <si>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</si>
  <si>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</si>
  <si>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</si>
  <si>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</si>
  <si>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</si>
  <si>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</si>
  <si>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</si>
  <si>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</si>
  <si>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</si>
  <si>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</si>
  <si>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</si>
  <si>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</si>
  <si>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</si>
  <si>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</si>
  <si>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</si>
  <si>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</si>
  <si>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</si>
  <si>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</si>
  <si>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</si>
  <si>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</si>
  <si>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</si>
  <si>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</si>
  <si>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</si>
  <si>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</si>
  <si>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</si>
  <si>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</si>
  <si>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</si>
  <si>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</si>
  <si>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</si>
  <si>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</si>
  <si>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</si>
  <si>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</si>
  <si>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</si>
  <si>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</si>
  <si>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</si>
  <si>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</si>
  <si>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</si>
  <si>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</si>
  <si>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</si>
  <si>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</si>
  <si>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</si>
  <si>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</si>
  <si>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</si>
  <si>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</si>
  <si>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</si>
  <si>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</si>
  <si>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</si>
  <si>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</si>
  <si>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</si>
  <si>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</si>
  <si>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</si>
  <si>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</si>
  <si>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</si>
  <si>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</si>
  <si>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</si>
  <si>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</si>
  <si>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</si>
  <si>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</si>
  <si>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</si>
  <si>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</si>
  <si>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</si>
  <si>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</si>
  <si>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</si>
  <si>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</si>
  <si>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</si>
  <si>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</si>
  <si>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</si>
  <si>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</si>
  <si>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</si>
  <si>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</si>
  <si>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</si>
  <si>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</si>
  <si>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</si>
  <si>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</si>
  <si>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</si>
  <si>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</si>
  <si>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</si>
  <si>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</si>
  <si>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</si>
  <si>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</si>
  <si>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</si>
  <si>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</si>
  <si>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</si>
  <si>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</si>
  <si>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</si>
  <si>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</si>
  <si>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</si>
  <si>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</si>
  <si>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</si>
  <si>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</si>
  <si>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</si>
  <si>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</si>
  <si>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</si>
  <si>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</si>
  <si>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</si>
  <si>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</si>
  <si>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</si>
  <si>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</si>
  <si>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</si>
  <si>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</si>
  <si>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</si>
  <si>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</si>
  <si>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</si>
  <si>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</si>
  <si>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</si>
  <si>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</si>
  <si>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</si>
  <si>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</si>
  <si>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</si>
  <si>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</si>
  <si>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</si>
  <si>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</si>
  <si>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</si>
  <si>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</si>
  <si>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</si>
  <si>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</si>
  <si>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</si>
  <si>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</si>
  <si>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</si>
  <si>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</si>
  <si>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</si>
  <si>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</si>
  <si>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</si>
  <si>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</si>
  <si>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</si>
  <si>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</si>
  <si>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</si>
  <si>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</si>
  <si>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</si>
  <si>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</si>
  <si>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</si>
  <si>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</si>
  <si>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</si>
  <si>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</si>
  <si>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</si>
  <si>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</si>
  <si>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</si>
  <si>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</si>
  <si>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</si>
  <si>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</si>
  <si>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</si>
  <si>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</si>
  <si>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</si>
  <si>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</si>
  <si>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</si>
  <si>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</si>
  <si>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</si>
  <si>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</si>
  <si>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</si>
  <si>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</si>
  <si>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</si>
  <si>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</si>
  <si>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</si>
  <si>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</si>
  <si>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</si>
  <si>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</si>
  <si>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</si>
  <si>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</si>
  <si>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</si>
  <si>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</si>
  <si>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</si>
  <si>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</si>
  <si>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</si>
  <si>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</si>
  <si>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</si>
  <si>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</si>
  <si>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</si>
  <si>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</si>
  <si>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</si>
  <si>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</si>
  <si>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</si>
  <si>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</si>
  <si>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</si>
  <si>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</si>
  <si>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</si>
  <si>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</si>
  <si>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</si>
  <si>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</si>
  <si>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</si>
  <si>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</si>
  <si>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</si>
  <si>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</si>
  <si>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</si>
  <si>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</si>
  <si>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</si>
  <si>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</si>
  <si>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</si>
  <si>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</si>
  <si>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</si>
  <si>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</si>
  <si>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</si>
  <si>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</si>
  <si>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</si>
  <si>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</si>
  <si>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</si>
  <si>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</si>
  <si>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</si>
  <si>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</si>
  <si>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</si>
  <si>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</si>
  <si>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</si>
  <si>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</si>
  <si>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</si>
  <si>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</si>
  <si>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</si>
  <si>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</si>
  <si>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</si>
  <si>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</si>
  <si>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</si>
  <si>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</si>
  <si>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</si>
  <si>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</si>
  <si>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</si>
  <si>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</si>
  <si>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</si>
  <si>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</si>
  <si>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</si>
  <si>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</si>
  <si>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</si>
  <si>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</si>
  <si>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</si>
  <si>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</si>
  <si>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</si>
  <si>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</si>
  <si>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</si>
  <si>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</si>
  <si>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</si>
  <si>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</si>
  <si>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</si>
  <si>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</si>
  <si>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</si>
  <si>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</si>
  <si>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</si>
  <si>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</si>
  <si>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</si>
  <si>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</si>
  <si>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</si>
  <si>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</si>
  <si>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</si>
  <si>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</si>
  <si>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</si>
  <si>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</si>
  <si>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</si>
  <si>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</si>
  <si>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</si>
  <si>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</si>
  <si>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</si>
  <si>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</si>
  <si>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</si>
  <si>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</si>
  <si>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</si>
  <si>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</si>
  <si>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</si>
  <si>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</si>
  <si>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</si>
  <si>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</si>
  <si>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</si>
  <si>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</si>
  <si>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</si>
  <si>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</si>
  <si>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</si>
  <si>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</si>
  <si>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</si>
  <si>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</si>
  <si>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</si>
  <si>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</si>
  <si>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</si>
  <si>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</si>
  <si>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</si>
  <si>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</si>
  <si>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</si>
  <si>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</si>
  <si>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</si>
  <si>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</si>
  <si>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</si>
  <si>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</si>
  <si>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</si>
  <si>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</si>
  <si>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</si>
  <si>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</si>
  <si>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</si>
  <si>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</si>
  <si>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</si>
  <si>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</si>
  <si>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</si>
  <si>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</si>
  <si>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</si>
  <si>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</si>
  <si>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</si>
  <si>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</si>
  <si>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</si>
  <si>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</si>
  <si>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</si>
  <si>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</si>
  <si>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</si>
  <si>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</si>
  <si>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</si>
  <si>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</si>
  <si>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</si>
  <si>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</si>
  <si>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</si>
  <si>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</si>
  <si>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</si>
  <si>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</si>
  <si>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</si>
  <si>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</si>
  <si>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</si>
  <si>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</si>
  <si>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</si>
  <si>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</si>
  <si>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</si>
  <si>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</si>
  <si>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</si>
  <si>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</si>
  <si>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</si>
  <si>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</si>
  <si>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</si>
  <si>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</si>
  <si>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</si>
  <si>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</si>
  <si>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</si>
  <si>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</si>
  <si>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</si>
  <si>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</si>
  <si>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</si>
  <si>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</si>
  <si>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</si>
  <si>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</si>
  <si>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</si>
  <si>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</si>
  <si>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</si>
  <si>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</si>
  <si>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</si>
  <si>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</si>
  <si>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</si>
  <si>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</si>
  <si>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</si>
  <si>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</si>
  <si>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</si>
  <si>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</si>
  <si>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</si>
  <si>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</si>
  <si>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</si>
  <si>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</si>
  <si>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</si>
  <si>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</si>
  <si>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</si>
  <si>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</si>
  <si>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</si>
  <si>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</si>
  <si>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</si>
  <si>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</si>
  <si>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</si>
  <si>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</si>
  <si>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</si>
  <si>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</si>
  <si>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</si>
  <si>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</si>
  <si>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</si>
  <si>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</si>
  <si>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</si>
  <si>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</si>
  <si>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</si>
  <si>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</si>
  <si>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</si>
  <si>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</si>
  <si>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</si>
  <si>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</si>
  <si>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</si>
  <si>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</si>
  <si>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</si>
  <si>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</si>
  <si>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</si>
  <si>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</si>
  <si>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</si>
  <si>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</si>
  <si>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</si>
  <si>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</si>
  <si>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</si>
  <si>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</si>
  <si>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</si>
  <si>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</si>
  <si>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</si>
  <si>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</si>
  <si>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</si>
  <si>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</si>
  <si>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</si>
  <si>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</si>
  <si>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</si>
  <si>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</si>
  <si>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</si>
  <si>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</si>
  <si>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</si>
  <si>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</si>
  <si>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</si>
  <si>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</si>
  <si>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</si>
  <si>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</si>
  <si>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</si>
  <si>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</si>
  <si>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</si>
  <si>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</si>
  <si>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</si>
  <si>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</si>
  <si>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</si>
  <si>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</si>
  <si>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</si>
  <si>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</si>
  <si>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</si>
  <si>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</si>
  <si>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</si>
  <si>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</si>
  <si>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</si>
  <si>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</si>
  <si>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</si>
  <si>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</si>
  <si>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</si>
  <si>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</si>
  <si>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</si>
  <si>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</si>
  <si>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</si>
  <si>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</si>
  <si>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</si>
  <si>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</si>
  <si>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</si>
  <si>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</si>
  <si>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</si>
  <si>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</si>
  <si>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</si>
  <si>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</si>
  <si>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</si>
  <si>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</si>
  <si>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</si>
  <si>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</si>
  <si>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</si>
  <si>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</si>
  <si>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</si>
  <si>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</si>
  <si>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</si>
  <si>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</si>
  <si>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</si>
  <si>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</si>
  <si>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</si>
  <si>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</si>
  <si>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</si>
  <si>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</si>
  <si>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</si>
  <si>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</si>
  <si>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</si>
  <si>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</si>
  <si>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</si>
  <si>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</si>
  <si>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</si>
  <si>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</si>
  <si>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</si>
  <si>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</si>
  <si>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</si>
  <si>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</si>
  <si>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</si>
  <si>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</si>
  <si>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</si>
  <si>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</si>
  <si>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</si>
  <si>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</si>
  <si>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</si>
  <si>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</si>
  <si>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</si>
  <si>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</si>
  <si>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</si>
  <si>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</si>
  <si>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</si>
  <si>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</si>
  <si>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</si>
  <si>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</si>
  <si>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</si>
  <si>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</si>
  <si>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</si>
  <si>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</si>
  <si>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</si>
  <si>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</si>
  <si>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</si>
  <si>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</si>
  <si>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</si>
  <si>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</si>
  <si>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</si>
  <si>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</si>
  <si>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</si>
  <si>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</si>
  <si>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</si>
  <si>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</si>
  <si>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</si>
  <si>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</si>
  <si>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</si>
  <si>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</si>
  <si>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</si>
  <si>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</si>
  <si>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</si>
  <si>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</si>
  <si>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</si>
  <si>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</si>
  <si>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</si>
  <si>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</si>
  <si>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</si>
  <si>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</si>
  <si>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</si>
  <si>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</si>
  <si>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</si>
  <si>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</si>
  <si>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</si>
  <si>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</si>
  <si>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</si>
  <si>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</si>
  <si>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</si>
  <si>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</si>
  <si>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</si>
  <si>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</si>
  <si>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</si>
  <si>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</si>
  <si>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</si>
  <si>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</si>
  <si>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</si>
  <si>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</si>
  <si>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</si>
  <si>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</si>
  <si>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</si>
  <si>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</si>
  <si>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</si>
  <si>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</si>
  <si>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</si>
  <si>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</si>
  <si>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</si>
  <si>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</si>
  <si>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</si>
  <si>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</si>
  <si>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</si>
  <si>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</si>
  <si>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</si>
  <si>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</si>
  <si>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</si>
  <si>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</si>
  <si>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</si>
  <si>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</si>
  <si>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</si>
  <si>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</si>
  <si>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</si>
  <si>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</si>
  <si>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</si>
  <si>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</si>
  <si>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</si>
  <si>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</si>
  <si>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</si>
  <si>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</si>
  <si>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</si>
  <si>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</si>
  <si>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</si>
  <si>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</si>
  <si>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</si>
  <si>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</si>
  <si>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</si>
  <si>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</si>
  <si>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</si>
  <si>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</si>
  <si>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</si>
  <si>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</si>
  <si>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</si>
  <si>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</si>
  <si>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</si>
  <si>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</si>
  <si>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</si>
  <si>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</si>
  <si>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</si>
  <si>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</si>
  <si>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</si>
  <si>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</si>
  <si>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</si>
  <si>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</si>
  <si>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</si>
  <si>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</si>
  <si>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</si>
  <si>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</si>
  <si>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</si>
  <si>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</si>
  <si>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</si>
  <si>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</si>
  <si>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</si>
  <si>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</si>
  <si>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</si>
  <si>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</si>
  <si>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</si>
  <si>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</si>
  <si>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</si>
  <si>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</si>
  <si>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</si>
  <si>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</si>
  <si>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</si>
  <si>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</si>
  <si>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</si>
  <si>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</si>
  <si>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</si>
  <si>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</si>
  <si>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</si>
  <si>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</si>
  <si>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</si>
  <si>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</si>
  <si>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</si>
  <si>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</si>
  <si>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</si>
  <si>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</si>
  <si>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</si>
  <si>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</si>
  <si>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</si>
  <si>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</si>
  <si>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</si>
  <si>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</si>
  <si>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</si>
  <si>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</si>
  <si>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</si>
  <si>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</si>
  <si>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</si>
  <si>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</si>
  <si>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</si>
  <si>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</si>
  <si>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</si>
  <si>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</si>
  <si>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</si>
  <si>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</si>
  <si>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</si>
  <si>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</si>
  <si>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</si>
  <si>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</si>
  <si>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</si>
  <si>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</si>
  <si>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</si>
  <si>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</si>
  <si>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</si>
  <si>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</si>
  <si>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</si>
  <si>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</si>
  <si>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</si>
  <si>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</si>
  <si>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</si>
  <si>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</si>
  <si>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</si>
  <si>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</si>
  <si>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</si>
  <si>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</si>
  <si>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</si>
  <si>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</si>
  <si>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</si>
  <si>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</si>
  <si>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</si>
  <si>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</si>
  <si>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</si>
  <si>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</si>
  <si>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</si>
  <si>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</si>
  <si>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</si>
  <si>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</si>
  <si>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</si>
  <si>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</si>
  <si>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</si>
  <si>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</si>
  <si>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</si>
  <si>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</si>
  <si>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</si>
  <si>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</si>
  <si>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</si>
  <si>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</si>
  <si>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</si>
  <si>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</si>
  <si>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</si>
  <si>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</si>
  <si>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</si>
  <si>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</si>
  <si>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</si>
  <si>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</si>
  <si>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</si>
  <si>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</si>
  <si>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</si>
  <si>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</si>
  <si>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</si>
  <si>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</si>
  <si>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</si>
  <si>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</si>
  <si>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</si>
  <si>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</si>
  <si>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</si>
  <si>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</si>
  <si>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</si>
  <si>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</si>
  <si>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</si>
  <si>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</si>
  <si>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</si>
  <si>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</si>
  <si>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</si>
  <si>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</si>
  <si>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</si>
  <si>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</si>
  <si>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</si>
  <si>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</si>
  <si>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</si>
  <si>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</si>
  <si>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</si>
  <si>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</si>
  <si>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</si>
  <si>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</si>
  <si>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</si>
  <si>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</si>
  <si>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</si>
  <si>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</si>
  <si>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</si>
  <si>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</si>
  <si>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</si>
  <si>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</si>
  <si>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</si>
  <si>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</si>
  <si>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</si>
  <si>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</si>
  <si>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</si>
  <si>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</si>
  <si>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</si>
  <si>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</si>
  <si>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</si>
  <si>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</si>
  <si>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</si>
  <si>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</si>
  <si>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</si>
  <si>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</si>
  <si>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</si>
  <si>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</si>
  <si>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</si>
  <si>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</si>
  <si>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</si>
  <si>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</si>
  <si>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</si>
  <si>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</si>
  <si>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</si>
  <si>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</si>
  <si>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</si>
  <si>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</si>
  <si>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</si>
  <si>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</si>
  <si>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</si>
  <si>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</si>
  <si>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</si>
  <si>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</si>
  <si>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</si>
  <si>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</si>
  <si>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</si>
  <si>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</si>
  <si>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</si>
  <si>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</si>
  <si>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</si>
  <si>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</si>
  <si>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</si>
  <si>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</si>
  <si>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</si>
  <si>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</si>
  <si>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</si>
  <si>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</si>
  <si>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</si>
  <si>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</si>
  <si>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</si>
  <si>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</si>
  <si>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</si>
  <si>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</si>
  <si>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</si>
  <si>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</si>
  <si>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</si>
  <si>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</si>
  <si>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</si>
  <si>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</si>
  <si>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</si>
  <si>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</si>
  <si>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</si>
  <si>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</si>
  <si>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</si>
  <si>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</si>
  <si>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</si>
  <si>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</si>
  <si>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</si>
  <si>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</si>
  <si>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</si>
  <si>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</si>
  <si>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</si>
  <si>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</si>
  <si>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</si>
  <si>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</si>
  <si>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</si>
  <si>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</si>
  <si>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</si>
  <si>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</si>
  <si>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</si>
  <si>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</si>
  <si>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</si>
  <si>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</si>
  <si>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</si>
  <si>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</si>
  <si>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</si>
  <si>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</si>
  <si>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</si>
  <si>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</si>
  <si>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</si>
  <si>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</si>
  <si>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</si>
  <si>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</si>
  <si>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</si>
  <si>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</si>
  <si>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</si>
  <si>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</si>
  <si>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</si>
  <si>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</si>
  <si>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</si>
  <si>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</si>
  <si>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</si>
  <si>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</si>
  <si>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</si>
  <si>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</si>
  <si>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</si>
  <si>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</si>
  <si>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</si>
  <si>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</si>
  <si>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</si>
  <si>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</si>
  <si>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</si>
  <si>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</si>
  <si>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</si>
  <si>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</si>
  <si>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</si>
  <si>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</si>
  <si>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</si>
  <si>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</si>
  <si>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</si>
  <si>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</si>
  <si>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</si>
  <si>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</si>
  <si>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</si>
  <si>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</si>
  <si>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</si>
  <si>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</si>
  <si>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</si>
  <si>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</si>
  <si>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</si>
  <si>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</si>
  <si>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</si>
  <si>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</si>
  <si>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</si>
  <si>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</si>
  <si>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</si>
  <si>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</si>
  <si>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</si>
  <si>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</si>
  <si>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</si>
  <si>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</si>
  <si>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</si>
  <si>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</si>
  <si>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</si>
  <si>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</si>
  <si>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</si>
  <si>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</si>
  <si>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</si>
  <si>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</si>
  <si>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</si>
  <si>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</si>
  <si>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</si>
  <si>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</si>
  <si>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</si>
  <si>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</si>
  <si>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</si>
  <si>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</si>
  <si>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</si>
  <si>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</si>
  <si>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</si>
  <si>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</si>
  <si>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</si>
  <si>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</si>
  <si>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</si>
  <si>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</si>
  <si>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</si>
  <si>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</si>
  <si>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</si>
  <si>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</si>
  <si>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</si>
  <si>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</si>
  <si>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</si>
  <si>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</si>
  <si>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</si>
  <si>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</si>
  <si>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</si>
  <si>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</si>
  <si>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</si>
  <si>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</si>
  <si>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</si>
  <si>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</si>
  <si>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</si>
  <si>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</si>
  <si>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</si>
  <si>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</si>
  <si>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</si>
  <si>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</si>
  <si>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</si>
  <si>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</si>
  <si>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</si>
  <si>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</si>
  <si>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</si>
  <si>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</si>
  <si>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</si>
  <si>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</si>
  <si>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</si>
  <si>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</si>
  <si>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</si>
  <si>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</si>
  <si>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</si>
  <si>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</si>
  <si>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</si>
  <si>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</si>
  <si>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</si>
  <si>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</si>
  <si>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</si>
  <si>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</si>
  <si>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</si>
  <si>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</si>
  <si>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</si>
  <si>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</si>
  <si>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</si>
  <si>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</si>
  <si>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</si>
  <si>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</si>
  <si>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</si>
  <si>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</si>
  <si>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</si>
  <si>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</si>
  <si>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</si>
  <si>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</si>
  <si>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</si>
  <si>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</si>
  <si>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</si>
  <si>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</si>
  <si>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</si>
  <si>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</si>
  <si>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</si>
  <si>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</si>
  <si>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</si>
  <si>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</si>
  <si>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</si>
  <si>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</si>
  <si>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</si>
  <si>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</si>
  <si>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</si>
  <si>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</si>
  <si>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</si>
  <si>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</si>
  <si>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</si>
  <si>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</si>
  <si>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</si>
  <si>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</si>
  <si>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</si>
  <si>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</si>
  <si>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</si>
  <si>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</si>
  <si>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</si>
  <si>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</si>
  <si>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</si>
  <si>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</si>
  <si>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</si>
  <si>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</si>
  <si>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</si>
  <si>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</si>
  <si>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</si>
  <si>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</si>
  <si>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</si>
  <si>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</si>
  <si>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</si>
  <si>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</si>
  <si>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</si>
  <si>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</si>
  <si>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</si>
  <si>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</si>
  <si>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</si>
  <si>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</si>
  <si>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</si>
  <si>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</si>
  <si>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</si>
  <si>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</si>
  <si>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</si>
  <si>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</si>
  <si>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</si>
  <si>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</si>
  <si>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</si>
  <si>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</si>
  <si>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</si>
  <si>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</si>
  <si>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</si>
  <si>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</si>
  <si>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</si>
  <si>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</si>
  <si>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</si>
  <si>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</si>
  <si>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</si>
  <si>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</si>
  <si>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</si>
  <si>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</si>
  <si>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</si>
  <si>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</si>
  <si>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</si>
  <si>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</si>
  <si>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</si>
  <si>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</si>
  <si>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</si>
  <si>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</si>
  <si>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</si>
  <si>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</si>
  <si>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</si>
  <si>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</si>
  <si>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</si>
  <si>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</si>
  <si>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</si>
  <si>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</si>
  <si>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</si>
  <si>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</si>
  <si>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</si>
  <si>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</si>
  <si>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</si>
  <si>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</si>
  <si>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</si>
  <si>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</si>
  <si>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</si>
  <si>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</si>
  <si>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</si>
  <si>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</si>
  <si>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</si>
  <si>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</si>
  <si>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</si>
  <si>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</si>
  <si>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</si>
  <si>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</si>
  <si>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</si>
  <si>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</si>
  <si>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</si>
  <si>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</si>
  <si>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</si>
  <si>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</si>
  <si>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</si>
  <si>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</si>
  <si>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</si>
  <si>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</si>
  <si>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</si>
  <si>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</si>
  <si>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</si>
  <si>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</si>
  <si>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</si>
  <si>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</si>
  <si>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</si>
  <si>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</si>
  <si>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</si>
  <si>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</si>
  <si>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</si>
  <si>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</si>
  <si>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</si>
  <si>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</si>
  <si>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</si>
  <si>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</si>
  <si>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</si>
  <si>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</si>
  <si>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</si>
  <si>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</si>
  <si>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</si>
  <si>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</si>
  <si>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</si>
  <si>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</si>
  <si>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</si>
  <si>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</si>
  <si>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</si>
  <si>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</si>
  <si>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</si>
  <si>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</si>
  <si>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</si>
  <si>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</si>
  <si>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</si>
  <si>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</si>
  <si>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</si>
  <si>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</si>
  <si>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</si>
  <si>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</si>
  <si>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</si>
  <si>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</si>
  <si>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</si>
  <si>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</si>
  <si>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</si>
  <si>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</si>
  <si>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</si>
  <si>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</si>
  <si>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</si>
  <si>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</si>
  <si>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</si>
  <si>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</si>
  <si>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</si>
  <si>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</si>
  <si>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</si>
  <si>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</si>
  <si>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</si>
  <si>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</si>
  <si>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</si>
  <si>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</si>
  <si>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</si>
  <si>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</si>
  <si>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</si>
  <si>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</si>
  <si>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</si>
  <si>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</si>
  <si>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</si>
  <si>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</si>
  <si>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</si>
  <si>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</si>
  <si>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</si>
  <si>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</si>
  <si>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</si>
  <si>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</si>
  <si>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</si>
  <si>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</si>
  <si>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</si>
  <si>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</si>
  <si>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</si>
  <si>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</si>
  <si>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</si>
  <si>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</si>
  <si>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</si>
  <si>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</si>
  <si>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</si>
  <si>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</si>
  <si>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</si>
  <si>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</si>
  <si>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</si>
  <si>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</si>
  <si>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</si>
  <si>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</si>
  <si>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</si>
  <si>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</si>
  <si>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</si>
  <si>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</si>
  <si>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</si>
  <si>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</si>
  <si>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</si>
  <si>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</si>
  <si>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</si>
  <si>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</si>
  <si>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</si>
  <si>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</si>
  <si>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</si>
  <si>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</si>
  <si>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</si>
  <si>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</si>
  <si>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</si>
  <si>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</si>
  <si>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</si>
  <si>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</si>
  <si>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</si>
  <si>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</si>
  <si>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</si>
  <si>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</si>
  <si>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</si>
  <si>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</si>
  <si>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</si>
  <si>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</si>
  <si>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</si>
  <si>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</si>
  <si>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</si>
  <si>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</si>
  <si>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</si>
  <si>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</si>
  <si>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</si>
  <si>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</si>
  <si>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</si>
  <si>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</si>
  <si>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</si>
  <si>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</si>
  <si>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</si>
  <si>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</si>
  <si>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</si>
  <si>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</si>
  <si>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</si>
  <si>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</si>
  <si>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</si>
  <si>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</si>
  <si>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</si>
  <si>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</si>
  <si>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</si>
  <si>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</si>
  <si>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</si>
  <si>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</si>
  <si>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</si>
  <si>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</si>
  <si>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</si>
  <si>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</si>
  <si>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</si>
  <si>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</si>
  <si>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</si>
  <si>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</si>
  <si>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</si>
  <si>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</si>
  <si>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</si>
  <si>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</si>
  <si>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</si>
  <si>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</si>
  <si>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</si>
  <si>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</si>
  <si>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</si>
  <si>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</si>
  <si>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</si>
  <si>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</si>
  <si>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</si>
  <si>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</si>
  <si>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</si>
  <si>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</si>
  <si>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</si>
  <si>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</si>
  <si>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</si>
  <si>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</si>
  <si>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</si>
  <si>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</si>
  <si>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</si>
  <si>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</si>
  <si>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</si>
  <si>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</si>
  <si>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</si>
  <si>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</si>
  <si>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</si>
  <si>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</si>
  <si>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</si>
  <si>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</si>
  <si>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</si>
  <si>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</si>
  <si>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</si>
  <si>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</si>
  <si>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</si>
  <si>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</si>
  <si>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</si>
  <si>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</si>
  <si>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</si>
  <si>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</si>
  <si>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</si>
  <si>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</si>
  <si>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</si>
  <si>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</si>
  <si>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</si>
  <si>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</si>
  <si>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</si>
  <si>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</si>
  <si>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</si>
  <si>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</si>
  <si>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</si>
  <si>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</si>
  <si>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</si>
  <si>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</si>
  <si>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</si>
  <si>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</si>
  <si>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</si>
  <si>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</si>
  <si>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</si>
  <si>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</si>
  <si>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</si>
  <si>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</si>
  <si>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</si>
  <si>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</si>
  <si>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</si>
  <si>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</si>
  <si>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</si>
  <si>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</si>
  <si>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</si>
  <si>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</si>
  <si>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</si>
  <si>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</si>
  <si>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</si>
  <si>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</si>
  <si>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</si>
  <si>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</si>
  <si>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</si>
  <si>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</si>
  <si>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</si>
  <si>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</si>
  <si>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</si>
  <si>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</si>
  <si>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</si>
  <si>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</si>
  <si>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</si>
  <si>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</si>
  <si>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</si>
  <si>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</si>
  <si>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</si>
  <si>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</si>
  <si>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</si>
  <si>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</si>
  <si>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</si>
  <si>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</si>
  <si>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</si>
  <si>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</si>
  <si>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</si>
  <si>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</si>
  <si>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</si>
  <si>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</si>
  <si>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</si>
  <si>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</si>
  <si>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</si>
  <si>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</si>
  <si>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</si>
  <si>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</si>
  <si>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</si>
  <si>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</si>
  <si>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</si>
  <si>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</si>
  <si>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</si>
  <si>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</si>
  <si>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</si>
  <si>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</si>
  <si>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</si>
  <si>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</si>
  <si>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</si>
  <si>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</si>
  <si>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</si>
  <si>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</si>
  <si>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</si>
  <si>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</si>
  <si>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</si>
  <si>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</si>
  <si>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</si>
  <si>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</si>
  <si>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</si>
  <si>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</si>
  <si>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</si>
  <si>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</si>
  <si>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</si>
  <si>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</si>
  <si>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</si>
  <si>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</si>
  <si>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</si>
  <si>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</si>
  <si>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</si>
  <si>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</si>
  <si>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</si>
  <si>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</si>
  <si>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</si>
  <si>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</si>
  <si>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</si>
  <si>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</si>
  <si>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</si>
  <si>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</si>
  <si>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</si>
  <si>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</si>
  <si>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</si>
  <si>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</si>
  <si>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</si>
  <si>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</si>
  <si>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</si>
  <si>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</si>
  <si>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</si>
  <si>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</si>
  <si>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</si>
  <si>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</si>
  <si>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</si>
  <si>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</si>
  <si>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</si>
  <si>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</si>
  <si>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</si>
  <si>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</si>
  <si>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</si>
  <si>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</si>
  <si>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</si>
  <si>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</si>
  <si>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</si>
  <si>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</si>
  <si>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</si>
  <si>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</si>
  <si>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</si>
  <si>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</si>
  <si>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</si>
  <si>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</si>
  <si>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</si>
  <si>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</si>
  <si>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</si>
  <si>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</si>
  <si>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</si>
  <si>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</si>
  <si>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</si>
  <si>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</si>
  <si>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</si>
  <si>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</si>
  <si>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</si>
  <si>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</si>
  <si>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</si>
  <si>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</si>
  <si>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</si>
  <si>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</si>
  <si>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</si>
  <si>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</si>
  <si>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</si>
  <si>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</si>
  <si>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</si>
  <si>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</si>
  <si>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</si>
  <si>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</si>
  <si>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</si>
  <si>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</si>
  <si>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</si>
  <si>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</si>
  <si>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</si>
  <si>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</si>
  <si>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</si>
  <si>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</si>
  <si>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</si>
  <si>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</si>
  <si>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</si>
  <si>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</si>
  <si>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</si>
  <si>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</si>
  <si>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</si>
  <si>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</si>
  <si>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</si>
  <si>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</si>
  <si>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</si>
  <si>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</si>
  <si>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</si>
  <si>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</si>
  <si>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</si>
  <si>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</si>
  <si>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</si>
  <si>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</si>
  <si>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</si>
  <si>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</si>
  <si>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</si>
  <si>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</si>
  <si>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</si>
  <si>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</si>
  <si>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</si>
  <si>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</si>
  <si>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</si>
  <si>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</si>
  <si>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</si>
  <si>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</si>
  <si>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</si>
  <si>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</si>
  <si>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</si>
  <si>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</si>
  <si>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</si>
  <si>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</si>
  <si>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</si>
  <si>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</si>
  <si>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</si>
  <si>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</si>
  <si>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</si>
  <si>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</si>
  <si>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</si>
  <si>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</si>
  <si>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</si>
  <si>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</si>
  <si>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</si>
  <si>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</si>
  <si>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</si>
  <si>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</si>
  <si>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</si>
  <si>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</si>
  <si>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</si>
  <si>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</si>
  <si>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</si>
  <si>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</si>
  <si>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</si>
  <si>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</si>
  <si>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</si>
  <si>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</si>
  <si>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</si>
  <si>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</si>
  <si>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</si>
  <si>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</si>
  <si>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</si>
  <si>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</si>
  <si>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</si>
  <si>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</si>
  <si>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</si>
  <si>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</si>
  <si>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</si>
  <si>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</si>
  <si>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</si>
  <si>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</si>
  <si>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</si>
  <si>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</si>
  <si>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</si>
  <si>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</si>
  <si>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</si>
  <si>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</si>
  <si>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</si>
  <si>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</si>
  <si>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</si>
  <si>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</si>
  <si>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</si>
  <si>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</si>
  <si>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</si>
  <si>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</si>
  <si>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</si>
  <si>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</si>
  <si>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</si>
  <si>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</si>
  <si>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</si>
  <si>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</si>
  <si>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</si>
  <si>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</si>
  <si>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</si>
  <si>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</si>
  <si>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</si>
  <si>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</si>
  <si>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</si>
  <si>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</si>
  <si>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</si>
  <si>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</si>
  <si>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</si>
  <si>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</si>
  <si>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</si>
  <si>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</si>
  <si>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</si>
  <si>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</si>
  <si>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</si>
  <si>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</si>
  <si>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</si>
  <si>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</si>
  <si>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</si>
  <si>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</si>
  <si>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</si>
  <si>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</si>
  <si>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</si>
  <si>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</si>
  <si>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</si>
  <si>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</si>
  <si>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</si>
  <si>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</si>
  <si>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</si>
  <si>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</si>
  <si>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</si>
  <si>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</si>
  <si>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</si>
  <si>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</si>
  <si>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</si>
  <si>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</si>
  <si>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</si>
  <si>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</si>
  <si>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</si>
  <si>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</si>
  <si>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</si>
  <si>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</si>
  <si>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</si>
  <si>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</si>
  <si>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</si>
  <si>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</si>
  <si>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</si>
  <si>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</si>
  <si>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</si>
  <si>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</si>
  <si>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</si>
  <si>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</si>
  <si>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</si>
  <si>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</si>
  <si>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</si>
  <si>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</si>
  <si>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</si>
  <si>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</si>
  <si>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</si>
  <si>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</si>
  <si>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</si>
  <si>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</si>
  <si>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</si>
  <si>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</si>
  <si>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</si>
  <si>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</si>
  <si>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</si>
  <si>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</si>
  <si>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</si>
  <si>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</si>
  <si>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</si>
  <si>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</si>
  <si>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</si>
  <si>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</si>
  <si>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</si>
  <si>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</si>
  <si>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</si>
  <si>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</si>
  <si>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</si>
  <si>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</si>
  <si>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</si>
  <si>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</si>
  <si>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</si>
  <si>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</si>
  <si>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</si>
  <si>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</si>
  <si>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</si>
  <si>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</si>
  <si>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</si>
  <si>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</si>
  <si>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</si>
  <si>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</si>
  <si>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</si>
  <si>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</si>
  <si>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</si>
  <si>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</si>
  <si>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</si>
  <si>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</si>
  <si>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</si>
  <si>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</si>
  <si>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</si>
  <si>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</si>
  <si>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</si>
  <si>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</si>
  <si>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</si>
  <si>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</si>
  <si>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</si>
  <si>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</si>
  <si>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</si>
  <si>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</si>
  <si>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</si>
  <si>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</si>
  <si>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</si>
  <si>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</si>
  <si>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</si>
  <si>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</si>
  <si>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</si>
  <si>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</si>
  <si>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</si>
  <si>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</si>
  <si>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</si>
  <si>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</si>
  <si>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</si>
  <si>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</si>
  <si>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</si>
  <si>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</si>
  <si>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</si>
  <si>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</si>
  <si>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</si>
  <si>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</si>
  <si>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</si>
  <si>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</si>
  <si>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</si>
  <si>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</si>
  <si>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</si>
  <si>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</si>
  <si>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</si>
  <si>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</si>
  <si>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</si>
  <si>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</si>
  <si>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</si>
  <si>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</si>
  <si>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</si>
  <si>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</si>
  <si>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</si>
  <si>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</si>
  <si>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</si>
  <si>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</si>
  <si>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</si>
  <si>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</si>
  <si>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</si>
  <si>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</si>
  <si>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</si>
  <si>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</si>
  <si>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</si>
  <si>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</si>
  <si>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</si>
  <si>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</si>
  <si>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</si>
  <si>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</si>
  <si>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</si>
  <si>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</si>
  <si>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</si>
  <si>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</si>
  <si>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</si>
  <si>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</si>
  <si>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</si>
  <si>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</si>
  <si>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</si>
  <si>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</si>
  <si>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</si>
  <si>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</si>
  <si>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</si>
  <si>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</si>
  <si>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</si>
  <si>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</si>
  <si>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</si>
  <si>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</si>
  <si>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</si>
  <si>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</si>
  <si>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</si>
  <si>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</si>
  <si>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</si>
  <si>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</si>
  <si>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</si>
  <si>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</si>
  <si>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</si>
  <si>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</si>
  <si>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</si>
  <si>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</si>
  <si>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</si>
  <si>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</si>
  <si>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</si>
  <si>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</si>
  <si>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</si>
  <si>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</si>
  <si>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</si>
  <si>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</si>
  <si>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</si>
  <si>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</si>
  <si>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</si>
  <si>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</si>
  <si>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</si>
  <si>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</si>
  <si>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</si>
  <si>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</si>
  <si>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</si>
  <si>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</si>
  <si>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</si>
  <si>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</si>
  <si>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</si>
  <si>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</si>
  <si>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</si>
  <si>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</si>
  <si>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</si>
  <si>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</si>
  <si>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</si>
  <si>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</si>
  <si>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</si>
  <si>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</si>
  <si>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</si>
  <si>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</si>
  <si>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</si>
  <si>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</si>
  <si>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</si>
  <si>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</si>
  <si>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</si>
  <si>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</si>
  <si>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</si>
  <si>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</si>
  <si>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</si>
  <si>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</si>
  <si>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</si>
  <si>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</si>
  <si>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</si>
  <si>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</si>
  <si>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</si>
  <si>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</si>
  <si>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</si>
  <si>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</si>
  <si>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</si>
  <si>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</si>
  <si>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</si>
  <si>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</si>
  <si>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</si>
  <si>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</si>
  <si>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</si>
  <si>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</si>
  <si>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</si>
  <si>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</si>
  <si>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</si>
  <si>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</si>
  <si>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</si>
  <si>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</si>
  <si>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</si>
  <si>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</si>
  <si>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</si>
  <si>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</si>
  <si>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</si>
  <si>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</si>
  <si>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</si>
  <si>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</si>
  <si>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</si>
  <si>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</si>
  <si>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</si>
  <si>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</si>
  <si>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</si>
  <si>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</si>
  <si>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</si>
  <si>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</si>
  <si>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</si>
  <si>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</si>
  <si>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</si>
  <si>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</si>
  <si>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</si>
  <si>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</si>
  <si>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</si>
  <si>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</si>
  <si>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</si>
  <si>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</si>
  <si>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</si>
  <si>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</si>
  <si>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</si>
  <si>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</si>
  <si>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</si>
  <si>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</si>
  <si>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</si>
  <si>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</si>
  <si>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</si>
  <si>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</si>
  <si>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</si>
  <si>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</si>
  <si>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</si>
  <si>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</si>
  <si>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</si>
  <si>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</si>
  <si>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</si>
  <si>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</si>
  <si>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</si>
  <si>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</si>
  <si>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</si>
  <si>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</si>
  <si>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</si>
  <si>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</si>
  <si>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</si>
  <si>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</si>
  <si>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</si>
  <si>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</si>
  <si>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</si>
  <si>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</si>
  <si>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</si>
  <si>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</si>
  <si>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</si>
  <si>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</si>
  <si>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</si>
  <si>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</si>
  <si>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</si>
  <si>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</si>
  <si>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</si>
  <si>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</si>
  <si>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</si>
  <si>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</si>
  <si>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</si>
  <si>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</si>
  <si>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</si>
  <si>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</si>
  <si>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</si>
  <si>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</si>
  <si>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</si>
  <si>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</si>
  <si>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</si>
  <si>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</si>
  <si>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</si>
  <si>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</si>
  <si>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</si>
  <si>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</si>
  <si>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</si>
  <si>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</si>
  <si>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</si>
  <si>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</si>
  <si>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</si>
  <si>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</si>
  <si>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</si>
  <si>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</si>
  <si>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</si>
  <si>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</si>
  <si>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</si>
  <si>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</si>
  <si>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</si>
  <si>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</si>
  <si>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</si>
  <si>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</si>
  <si>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</si>
  <si>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</si>
  <si>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</si>
  <si>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</si>
  <si>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</si>
  <si>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</si>
  <si>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</si>
  <si>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</si>
  <si>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</si>
  <si>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</si>
  <si>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</si>
  <si>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</si>
  <si>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</si>
  <si>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</si>
  <si>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</si>
  <si>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</si>
  <si>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</si>
  <si>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</si>
  <si>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</si>
  <si>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</si>
  <si>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</si>
  <si>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</si>
  <si>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</si>
  <si>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</si>
  <si>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</si>
  <si>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</si>
  <si>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</si>
  <si>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</si>
  <si>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</si>
  <si>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</si>
  <si>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</si>
  <si>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</si>
  <si>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</si>
  <si>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</si>
  <si>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</si>
  <si>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</si>
  <si>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</si>
  <si>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</si>
  <si>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</si>
  <si>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</si>
  <si>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</si>
  <si>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</si>
  <si>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</si>
  <si>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</si>
  <si>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</si>
  <si>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</si>
  <si>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</si>
  <si>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</si>
  <si>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</si>
  <si>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</si>
  <si>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</si>
  <si>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</si>
  <si>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</si>
  <si>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</si>
  <si>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</si>
  <si>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</si>
  <si>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</si>
  <si>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</si>
  <si>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</si>
  <si>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</si>
  <si>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</si>
  <si>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</si>
  <si>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</si>
  <si>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</si>
  <si>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</si>
  <si>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</si>
  <si>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</si>
  <si>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</si>
  <si>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</si>
  <si>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</si>
  <si>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</si>
  <si>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</si>
  <si>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</si>
  <si>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</si>
  <si>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</si>
  <si>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</si>
  <si>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</si>
  <si>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</si>
  <si>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</si>
  <si>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</si>
  <si>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</si>
  <si>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</si>
  <si>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</si>
  <si>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</si>
  <si>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</si>
  <si>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</si>
  <si>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</si>
  <si>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</si>
  <si>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</si>
  <si>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</si>
  <si>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</si>
  <si>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</si>
  <si>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</si>
  <si>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</si>
  <si>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</si>
  <si>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</si>
  <si>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</si>
  <si>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</si>
  <si>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</si>
  <si>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</si>
  <si>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</si>
  <si>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</si>
  <si>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</si>
  <si>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</si>
  <si>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</si>
  <si>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</si>
  <si>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</si>
  <si>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</si>
  <si>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</si>
  <si>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</si>
  <si>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</si>
  <si>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</si>
  <si>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</si>
  <si>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</si>
  <si>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</si>
  <si>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</si>
  <si>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</si>
  <si>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</si>
  <si>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</si>
  <si>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</si>
  <si>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</si>
  <si>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</si>
  <si>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</si>
  <si>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</si>
  <si>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</si>
  <si>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</si>
  <si>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</si>
  <si>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</si>
  <si>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</si>
  <si>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</si>
  <si>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</si>
  <si>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</si>
  <si>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</si>
  <si>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</si>
  <si>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</si>
  <si>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</si>
  <si>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</si>
  <si>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</si>
  <si>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</si>
  <si>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</si>
  <si>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</si>
  <si>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</si>
  <si>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</si>
  <si>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</si>
  <si>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</si>
  <si>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</si>
  <si>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</si>
  <si>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</si>
  <si>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</si>
  <si>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</si>
  <si>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</si>
  <si>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</si>
  <si>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</si>
  <si>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</si>
  <si>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</si>
  <si>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</si>
  <si>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</si>
  <si>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</si>
  <si>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</si>
  <si>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</si>
  <si>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</si>
  <si>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</si>
  <si>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</si>
  <si>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</si>
  <si>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</si>
  <si>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</si>
  <si>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</si>
  <si>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</si>
  <si>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</si>
  <si>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</si>
  <si>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</si>
  <si>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</si>
  <si>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</si>
  <si>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</si>
  <si>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</si>
  <si>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</si>
  <si>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</si>
  <si>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</si>
  <si>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</si>
  <si>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</si>
  <si>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</si>
  <si>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</si>
  <si>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</si>
  <si>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</si>
  <si>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</si>
  <si>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</si>
  <si>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</si>
  <si>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</si>
  <si>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</si>
  <si>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</si>
  <si>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</si>
  <si>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</si>
  <si>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</si>
  <si>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</si>
  <si>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</si>
  <si>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</si>
  <si>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</si>
  <si>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</si>
  <si>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</si>
  <si>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</si>
  <si>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</si>
  <si>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</si>
  <si>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</si>
  <si>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</si>
  <si>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</si>
  <si>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</si>
  <si>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</si>
  <si>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</si>
  <si>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</si>
  <si>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</si>
  <si>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</si>
  <si>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</si>
  <si>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</si>
  <si>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</si>
  <si>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</si>
  <si>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</si>
  <si>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</si>
  <si>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</si>
  <si>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</si>
  <si>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</si>
  <si>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</si>
  <si>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</si>
  <si>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</si>
  <si>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</si>
  <si>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</si>
  <si>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</si>
  <si>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</si>
  <si>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</si>
  <si>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</si>
  <si>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</si>
  <si>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</si>
  <si>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</si>
  <si>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</si>
  <si>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</si>
  <si>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</si>
  <si>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</si>
  <si>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</si>
  <si>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</si>
  <si>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</si>
  <si>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</si>
  <si>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</si>
  <si>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</si>
  <si>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</si>
  <si>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</si>
  <si>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</si>
  <si>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</si>
  <si>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</si>
  <si>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</si>
  <si>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</si>
  <si>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</si>
  <si>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</si>
  <si>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</si>
  <si>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</si>
  <si>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</si>
  <si>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</si>
  <si>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</si>
  <si>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</si>
  <si>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</si>
  <si>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</si>
  <si>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</si>
  <si>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</si>
  <si>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</si>
  <si>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</si>
  <si>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</si>
  <si>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</si>
  <si>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</si>
  <si>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</si>
  <si>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</si>
  <si>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</si>
  <si>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</si>
  <si>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</si>
  <si>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</si>
  <si>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</si>
  <si>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</si>
  <si>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</si>
  <si>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</si>
  <si>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</si>
  <si>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</si>
  <si>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</si>
  <si>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</si>
  <si>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</si>
  <si>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</si>
  <si>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</si>
  <si>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</si>
  <si>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</si>
  <si>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</si>
  <si>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</si>
  <si>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</si>
  <si>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</si>
  <si>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</si>
  <si>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</si>
  <si>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</si>
  <si>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</si>
  <si>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</si>
  <si>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</si>
  <si>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</si>
  <si>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</si>
  <si>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</si>
  <si>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</si>
  <si>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</si>
  <si>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</si>
  <si>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</si>
  <si>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</si>
  <si>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</si>
  <si>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</si>
  <si>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</si>
  <si>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</si>
  <si>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</si>
  <si>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</si>
  <si>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</si>
  <si>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</si>
  <si>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</si>
  <si>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</si>
  <si>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</si>
  <si>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</si>
  <si>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</si>
  <si>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</si>
  <si>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</si>
  <si>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</si>
  <si>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</si>
  <si>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</si>
  <si>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</si>
  <si>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</si>
  <si>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</si>
  <si>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</si>
  <si>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</si>
  <si>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</si>
  <si>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</si>
  <si>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</si>
  <si>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</si>
  <si>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</si>
  <si>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</si>
  <si>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</si>
  <si>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</si>
  <si>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</si>
  <si>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</si>
  <si>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</si>
  <si>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</si>
  <si>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</si>
  <si>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</si>
  <si>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</si>
  <si>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</si>
  <si>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</si>
  <si>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</si>
  <si>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</si>
  <si>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</si>
  <si>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</si>
  <si>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</si>
  <si>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</si>
  <si>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</si>
  <si>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</si>
  <si>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</si>
  <si>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</si>
  <si>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</si>
  <si>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</si>
  <si>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</si>
  <si>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</si>
  <si>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</si>
  <si>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</si>
  <si>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</si>
  <si>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</si>
  <si>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</si>
  <si>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</si>
  <si>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</si>
  <si>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</si>
  <si>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</si>
  <si>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</si>
  <si>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</si>
  <si>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</si>
  <si>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</si>
  <si>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</si>
  <si>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</si>
  <si>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</si>
  <si>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</si>
  <si>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</si>
  <si>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</si>
  <si>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</si>
  <si>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</si>
  <si>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</si>
  <si>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</si>
  <si>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</si>
  <si>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</si>
  <si>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</si>
  <si>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</si>
  <si>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</si>
  <si>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</si>
  <si>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</si>
  <si>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</si>
  <si>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</si>
  <si>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</si>
  <si>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</si>
  <si>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</si>
  <si>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</si>
  <si>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</si>
  <si>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</si>
  <si>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</si>
  <si>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</si>
  <si>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</si>
  <si>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</si>
  <si>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</si>
  <si>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</si>
  <si>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</si>
  <si>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</si>
  <si>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</si>
  <si>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</si>
  <si>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</si>
  <si>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</si>
  <si>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</si>
  <si>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</si>
  <si>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</si>
  <si>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</si>
  <si>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</si>
  <si>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</si>
  <si>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</si>
  <si>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</si>
  <si>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</si>
  <si>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</si>
  <si>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</si>
  <si>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</si>
  <si>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</si>
  <si>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</si>
  <si>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</si>
  <si>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</si>
  <si>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</si>
  <si>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</si>
  <si>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</si>
  <si>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</si>
  <si>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</si>
  <si>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</si>
  <si>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</si>
  <si>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</si>
  <si>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</si>
  <si>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</si>
  <si>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</si>
  <si>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</si>
  <si>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</si>
  <si>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</si>
  <si>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</si>
  <si>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</si>
  <si>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</si>
  <si>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</si>
  <si>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</si>
  <si>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</si>
  <si>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</si>
  <si>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</si>
  <si>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</si>
  <si>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</si>
  <si>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</si>
  <si>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</si>
  <si>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</si>
  <si>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</si>
  <si>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</si>
  <si>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</si>
  <si>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</si>
  <si>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</si>
  <si>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</si>
  <si>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</si>
  <si>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</si>
  <si>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</si>
  <si>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</si>
  <si>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</si>
  <si>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</si>
  <si>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</si>
  <si>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</si>
  <si>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</si>
  <si>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</si>
  <si>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</si>
  <si>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</si>
  <si>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</si>
  <si>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</si>
  <si>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</si>
  <si>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</si>
  <si>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</si>
  <si>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</si>
  <si>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</si>
  <si>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</si>
  <si>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</si>
  <si>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</si>
  <si>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</si>
  <si>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</si>
  <si>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</si>
  <si>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</si>
  <si>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</si>
  <si>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</si>
  <si>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</si>
  <si>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</si>
  <si>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</si>
  <si>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</si>
  <si>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</si>
  <si>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</si>
  <si>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</si>
  <si>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</si>
  <si>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</si>
  <si>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</si>
  <si>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</si>
  <si>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</si>
  <si>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</si>
  <si>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</si>
  <si>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</si>
  <si>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</si>
  <si>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</si>
  <si>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</si>
  <si>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</si>
  <si>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</si>
  <si>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</si>
  <si>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</si>
  <si>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</si>
  <si>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</si>
  <si>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</si>
  <si>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</si>
  <si>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</si>
  <si>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</si>
  <si>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</si>
  <si>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</si>
  <si>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</si>
  <si>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</si>
  <si>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</si>
  <si>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</si>
  <si>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</si>
  <si>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</si>
  <si>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</si>
  <si>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</si>
  <si>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</si>
  <si>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</si>
  <si>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</si>
  <si>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</si>
  <si>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</si>
  <si>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</si>
  <si>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</si>
  <si>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</si>
  <si>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</si>
  <si>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</si>
  <si>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</si>
  <si>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</si>
  <si>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</si>
  <si>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</si>
  <si>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</si>
  <si>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</si>
  <si>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</si>
  <si>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</si>
  <si>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</si>
  <si>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</si>
  <si>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</si>
  <si>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</si>
  <si>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</si>
  <si>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</si>
  <si>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</si>
  <si>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</si>
  <si>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</si>
  <si>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</si>
  <si>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</si>
  <si>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</si>
  <si>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</si>
  <si>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</si>
  <si>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</si>
  <si>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</si>
  <si>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</si>
  <si>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</si>
  <si>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</si>
  <si>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</si>
  <si>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</si>
  <si>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</si>
  <si>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</si>
  <si>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</si>
  <si>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</si>
  <si>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</si>
  <si>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</si>
  <si>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</si>
  <si>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</si>
  <si>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</si>
  <si>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</si>
  <si>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</si>
  <si>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</si>
  <si>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</si>
  <si>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</si>
  <si>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</si>
  <si>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</si>
  <si>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</si>
  <si>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</si>
  <si>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</si>
  <si>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</si>
  <si>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</si>
  <si>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</si>
  <si>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</si>
  <si>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</si>
  <si>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</si>
  <si>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</si>
  <si>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</si>
  <si>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</si>
  <si>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</si>
  <si>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</si>
  <si>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</si>
  <si>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</si>
  <si>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</si>
  <si>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</si>
  <si>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</si>
  <si>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</si>
  <si>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</si>
  <si>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</si>
  <si>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</si>
  <si>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</si>
  <si>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</si>
  <si>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</si>
  <si>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</si>
  <si>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</si>
  <si>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</si>
  <si>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</si>
  <si>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</si>
  <si>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</si>
  <si>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</si>
  <si>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</si>
  <si>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</si>
  <si>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</si>
  <si>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</si>
  <si>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</si>
  <si>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</si>
  <si>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</si>
  <si>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</si>
  <si>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</si>
  <si>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</si>
  <si>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</si>
  <si>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</si>
  <si>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</si>
  <si>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</si>
  <si>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</si>
  <si>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</si>
  <si>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</si>
  <si>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</si>
  <si>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</si>
  <si>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</si>
  <si>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</si>
  <si>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</si>
  <si>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</si>
  <si>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</si>
  <si>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</si>
  <si>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</si>
  <si>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</si>
  <si>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</si>
  <si>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</si>
  <si>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</si>
  <si>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</si>
  <si>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</si>
  <si>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</si>
  <si>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</si>
  <si>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</si>
  <si>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</si>
  <si>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</si>
  <si>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</si>
  <si>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</si>
  <si>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</si>
  <si>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</si>
  <si>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</si>
  <si>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</si>
  <si>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</si>
  <si>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</si>
  <si>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</si>
  <si>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</si>
  <si>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</si>
  <si>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</si>
  <si>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</si>
  <si>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</si>
  <si>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</si>
  <si>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</si>
  <si>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</si>
  <si>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</si>
  <si>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</si>
  <si>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</si>
  <si>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</si>
  <si>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</si>
  <si>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</si>
  <si>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</si>
  <si>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</si>
  <si>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</si>
  <si>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</si>
  <si>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</si>
  <si>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</si>
  <si>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</si>
  <si>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</si>
  <si>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</si>
  <si>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</si>
  <si>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</si>
  <si>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</si>
  <si>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</si>
  <si>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</si>
  <si>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</si>
  <si>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</si>
  <si>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</si>
  <si>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</si>
  <si>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</si>
  <si>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</si>
  <si>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</si>
  <si>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</si>
  <si>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</si>
  <si>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</si>
  <si>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</si>
  <si>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</si>
  <si>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</si>
  <si>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</si>
  <si>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</si>
  <si>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</si>
  <si>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</si>
  <si>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</si>
  <si>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</si>
  <si>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</si>
  <si>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</si>
  <si>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</si>
  <si>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</si>
  <si>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</si>
  <si>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</si>
  <si>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</si>
  <si>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</si>
  <si>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</si>
  <si>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</si>
  <si>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</si>
  <si>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</si>
  <si>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</si>
  <si>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</si>
  <si>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</si>
  <si>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</si>
  <si>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</si>
  <si>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</si>
  <si>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</si>
  <si>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</si>
  <si>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</si>
  <si>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</si>
  <si>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</si>
  <si>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</si>
  <si>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</si>
  <si>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</si>
  <si>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</si>
  <si>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</si>
  <si>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</si>
  <si>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</si>
  <si>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</si>
  <si>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</si>
  <si>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</si>
  <si>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</si>
  <si>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</si>
  <si>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</si>
  <si>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</si>
  <si>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</si>
  <si>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</si>
  <si>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</si>
  <si>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</si>
  <si>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</si>
  <si>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</si>
  <si>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</si>
  <si>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</si>
  <si>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</si>
  <si>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</si>
  <si>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</si>
  <si>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</si>
  <si>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</si>
  <si>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</si>
  <si>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</si>
  <si>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</si>
  <si>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</si>
  <si>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</si>
  <si>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</si>
  <si>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</si>
  <si>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</si>
  <si>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</si>
  <si>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</si>
  <si>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</si>
  <si>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</si>
  <si>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</si>
  <si>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</si>
  <si>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</si>
  <si>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</si>
  <si>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</si>
  <si>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</si>
  <si>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</si>
  <si>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</si>
  <si>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</si>
  <si>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</si>
  <si>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</si>
  <si>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</si>
  <si>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</si>
  <si>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</si>
  <si>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</si>
  <si>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</si>
  <si>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</si>
  <si>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</si>
  <si>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</si>
  <si>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</si>
  <si>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</si>
  <si>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</si>
  <si>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</si>
  <si>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</si>
  <si>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</si>
  <si>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</si>
  <si>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</si>
  <si>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</si>
  <si>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</si>
  <si>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</si>
  <si>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</si>
  <si>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</si>
  <si>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</si>
  <si>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</si>
  <si>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</si>
  <si>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</si>
  <si>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</si>
  <si>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</si>
  <si>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</si>
  <si>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</si>
  <si>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</si>
  <si>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</si>
  <si>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</si>
  <si>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</si>
  <si>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</si>
  <si>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</si>
  <si>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</si>
  <si>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</si>
  <si>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</si>
  <si>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</si>
  <si>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</si>
  <si>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</si>
  <si>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</si>
  <si>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</si>
  <si>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</si>
  <si>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</si>
  <si>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</si>
  <si>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</si>
  <si>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</si>
  <si>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</si>
  <si>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</si>
  <si>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</si>
  <si>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</si>
  <si>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</si>
  <si>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</si>
  <si>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</si>
  <si>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</si>
  <si>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</si>
  <si>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</si>
  <si>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</si>
  <si>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</si>
  <si>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</si>
  <si>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</si>
  <si>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</si>
  <si>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</si>
  <si>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</si>
  <si>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</si>
  <si>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</si>
  <si>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</si>
  <si>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</si>
  <si>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</si>
  <si>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</si>
  <si>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</si>
  <si>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</si>
  <si>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</si>
  <si>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</si>
  <si>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</si>
  <si>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</si>
  <si>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</si>
  <si>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</si>
  <si>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</si>
  <si>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</si>
  <si>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</si>
  <si>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</si>
  <si>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</si>
  <si>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</si>
  <si>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</si>
  <si>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</si>
  <si>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</si>
  <si>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</si>
  <si>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</si>
  <si>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</si>
  <si>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</si>
  <si>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</si>
  <si>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</si>
  <si>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</si>
  <si>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</si>
  <si>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</si>
  <si>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</si>
  <si>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</si>
  <si>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</si>
  <si>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</si>
  <si>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</si>
  <si>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</si>
  <si>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</si>
  <si>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</si>
  <si>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</si>
  <si>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</si>
  <si>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</si>
  <si>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</si>
  <si>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</si>
  <si>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</si>
  <si>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</si>
  <si>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</si>
  <si>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</si>
  <si>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</si>
  <si>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</si>
  <si>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</si>
  <si>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</si>
  <si>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</si>
  <si>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</si>
  <si>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</si>
  <si>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</si>
  <si>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</si>
  <si>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</si>
  <si>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</si>
  <si>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</si>
  <si>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</si>
  <si>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</si>
  <si>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</si>
  <si>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</si>
  <si>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</si>
  <si>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</si>
  <si>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</si>
  <si>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</si>
  <si>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</si>
  <si>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</si>
  <si>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</si>
  <si>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</si>
  <si>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</si>
  <si>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</si>
  <si>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</si>
  <si>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</si>
  <si>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</si>
  <si>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</si>
  <si>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</si>
  <si>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</si>
  <si>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</si>
  <si>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</si>
  <si>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</si>
  <si>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</si>
  <si>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</si>
  <si>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</si>
  <si>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</si>
  <si>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</si>
  <si>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</si>
  <si>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</si>
  <si>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</si>
  <si>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</si>
  <si>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</si>
  <si>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</si>
  <si>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</si>
  <si>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</si>
  <si>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</si>
  <si>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</si>
  <si>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</si>
  <si>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</si>
  <si>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</si>
  <si>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</si>
  <si>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</si>
  <si>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</si>
  <si>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</si>
  <si>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</si>
  <si>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</si>
  <si>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</si>
  <si>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</si>
  <si>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</si>
  <si>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</si>
  <si>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</si>
  <si>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</si>
  <si>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</si>
  <si>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</si>
  <si>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</si>
  <si>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</si>
  <si>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</si>
  <si>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</si>
  <si>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</si>
  <si>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</si>
  <si>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</si>
  <si>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</si>
  <si>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</si>
  <si>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</si>
  <si>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</si>
  <si>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</si>
  <si>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</si>
  <si>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</si>
  <si>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</si>
  <si>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</si>
  <si>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</si>
  <si>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</si>
  <si>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</si>
  <si>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</si>
  <si>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</si>
  <si>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</si>
  <si>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</si>
  <si>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</si>
  <si>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</si>
  <si>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</si>
  <si>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</si>
  <si>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</si>
  <si>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</si>
  <si>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</si>
  <si>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</si>
  <si>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</si>
  <si>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</si>
  <si>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</si>
  <si>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</si>
  <si>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</si>
  <si>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</si>
  <si>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</si>
  <si>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</si>
  <si>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</si>
  <si>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</si>
  <si>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</si>
  <si>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</si>
  <si>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</si>
  <si>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</si>
  <si>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</si>
  <si>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</si>
  <si>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</si>
  <si>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</si>
  <si>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</si>
  <si>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</si>
  <si>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</si>
  <si>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</si>
  <si>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</si>
  <si>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</si>
  <si>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</si>
  <si>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</si>
  <si>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</si>
  <si>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</si>
  <si>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</si>
  <si>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</si>
  <si>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</si>
  <si>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</si>
  <si>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</si>
  <si>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</si>
  <si>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</si>
  <si>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</si>
  <si>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</si>
  <si>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</si>
  <si>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</si>
  <si>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</si>
  <si>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</si>
  <si>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</si>
  <si>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</si>
  <si>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</si>
  <si>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</si>
  <si>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</si>
  <si>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</si>
  <si>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</si>
  <si>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</si>
  <si>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</si>
  <si>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</si>
  <si>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</si>
  <si>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</si>
  <si>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</si>
  <si>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</si>
  <si>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</si>
  <si>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</si>
  <si>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</si>
  <si>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</si>
  <si>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</si>
  <si>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</si>
  <si>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</si>
  <si>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</si>
  <si>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</si>
  <si>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</si>
  <si>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</si>
  <si>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</si>
  <si>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</si>
  <si>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</si>
  <si>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</si>
  <si>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</si>
  <si>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</si>
  <si>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</si>
  <si>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</si>
  <si>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</si>
  <si>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</si>
  <si>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</si>
  <si>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</si>
  <si>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</si>
  <si>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</si>
  <si>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</si>
  <si>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</si>
  <si>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</si>
  <si>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</si>
  <si>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</si>
  <si>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</si>
  <si>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</si>
  <si>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</si>
  <si>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</si>
  <si>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</si>
  <si>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</si>
  <si>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</si>
  <si>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</si>
  <si>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</si>
  <si>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</si>
  <si>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</si>
  <si>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</si>
  <si>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</si>
  <si>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</si>
  <si>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</si>
  <si>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</si>
  <si>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</si>
  <si>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</si>
  <si>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</si>
  <si>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</si>
  <si>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</si>
  <si>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</si>
  <si>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</si>
  <si>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</si>
  <si>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</si>
  <si>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</si>
  <si>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</si>
  <si>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</si>
  <si>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</si>
  <si>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</si>
  <si>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</si>
  <si>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</si>
  <si>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</si>
  <si>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</si>
  <si>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</si>
  <si>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</si>
  <si>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</si>
  <si>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</si>
  <si>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</si>
  <si>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</si>
  <si>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</si>
  <si>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</si>
  <si>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</si>
  <si>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</si>
  <si>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</si>
  <si>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</si>
  <si>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</si>
  <si>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</si>
  <si>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</si>
  <si>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</si>
  <si>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</si>
  <si>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</si>
  <si>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</si>
  <si>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</si>
  <si>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</si>
  <si>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</si>
  <si>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</si>
  <si>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</si>
  <si>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</si>
  <si>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</si>
  <si>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</si>
  <si>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</si>
  <si>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</si>
  <si>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</si>
  <si>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</si>
  <si>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</si>
  <si>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</si>
  <si>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</si>
  <si>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</si>
  <si>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</si>
  <si>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</si>
  <si>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</si>
  <si>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</si>
  <si>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</si>
  <si>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</si>
  <si>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</si>
  <si>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</si>
  <si>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</si>
  <si>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</si>
  <si>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</si>
  <si>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</si>
  <si>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</si>
  <si>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</si>
  <si>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</si>
  <si>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</si>
  <si>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</si>
  <si>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</si>
  <si>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</si>
  <si>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</si>
  <si>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</si>
  <si>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</si>
  <si>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</si>
  <si>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</si>
  <si>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</si>
  <si>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</si>
  <si>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</si>
  <si>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</si>
  <si>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</si>
  <si>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</si>
  <si>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</si>
  <si>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</si>
  <si>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</si>
  <si>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</si>
  <si>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</si>
  <si>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</si>
  <si>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</si>
  <si>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</si>
  <si>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</si>
  <si>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</si>
  <si>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</si>
  <si>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</si>
  <si>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</si>
  <si>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</si>
  <si>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</si>
  <si>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</si>
  <si>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</si>
  <si>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</si>
  <si>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</si>
  <si>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</si>
  <si>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</si>
  <si>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</si>
  <si>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</si>
  <si>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</si>
  <si>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</si>
  <si>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</si>
  <si>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</si>
  <si>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</si>
  <si>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</si>
  <si>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</si>
  <si>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</si>
  <si>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</si>
  <si>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</si>
  <si>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</si>
  <si>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</si>
  <si>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</si>
  <si>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</si>
  <si>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</si>
  <si>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</si>
  <si>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</si>
  <si>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</si>
  <si>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</si>
  <si>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</si>
  <si>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</si>
  <si>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</si>
  <si>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</si>
  <si>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</si>
  <si>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</si>
  <si>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</si>
  <si>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</si>
  <si>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</si>
  <si>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</si>
  <si>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</si>
  <si>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</si>
  <si>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</si>
  <si>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</si>
  <si>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</si>
  <si>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</si>
  <si>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</si>
  <si>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</si>
  <si>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</si>
  <si>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</si>
  <si>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</si>
  <si>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</si>
  <si>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</si>
  <si>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</si>
  <si>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</si>
  <si>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</si>
  <si>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</si>
  <si>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</si>
  <si>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</si>
  <si>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</si>
  <si>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</si>
  <si>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</si>
  <si>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</si>
  <si>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</si>
  <si>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</si>
  <si>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</si>
  <si>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</si>
  <si>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</si>
  <si>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</si>
  <si>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</si>
  <si>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</si>
  <si>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</si>
  <si>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</si>
  <si>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</si>
  <si>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</si>
  <si>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</si>
  <si>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</si>
  <si>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</si>
  <si>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</si>
  <si>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</si>
  <si>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</si>
  <si>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</si>
  <si>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</si>
  <si>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</si>
  <si>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</si>
  <si>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</si>
  <si>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</si>
  <si>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</si>
  <si>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</si>
  <si>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</si>
  <si>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</si>
  <si>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</si>
  <si>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</si>
  <si>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</si>
  <si>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</si>
  <si>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</si>
  <si>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</si>
  <si>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</si>
  <si>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</si>
  <si>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</si>
  <si>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</si>
  <si>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</si>
  <si>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</si>
  <si>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</si>
  <si>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</si>
  <si>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</si>
  <si>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</si>
  <si>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</si>
  <si>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</si>
  <si>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</si>
  <si>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</si>
  <si>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</si>
  <si>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</si>
  <si>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</si>
  <si>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</si>
  <si>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</si>
  <si>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</si>
  <si>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</si>
  <si>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</si>
  <si>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</si>
  <si>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</si>
  <si>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</si>
  <si>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</si>
  <si>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</si>
  <si>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</si>
  <si>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</si>
  <si>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</si>
  <si>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</si>
  <si>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</si>
  <si>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</si>
  <si>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</si>
  <si>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</si>
  <si>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</si>
  <si>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</si>
  <si>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</si>
  <si>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</si>
  <si>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</si>
  <si>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</si>
  <si>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</si>
  <si>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</si>
  <si>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</si>
  <si>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</si>
  <si>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</si>
  <si>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</si>
  <si>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</si>
  <si>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</si>
  <si>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</si>
  <si>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</si>
  <si>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</si>
  <si>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</si>
  <si>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</si>
  <si>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</si>
  <si>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</si>
  <si>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</si>
  <si>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</si>
  <si>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</si>
  <si>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</si>
  <si>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</si>
  <si>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</si>
  <si>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</si>
  <si>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</si>
  <si>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</si>
  <si>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</si>
  <si>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</si>
  <si>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</si>
  <si>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</si>
  <si>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</si>
  <si>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</si>
  <si>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</si>
  <si>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</si>
  <si>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</si>
  <si>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</si>
  <si>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</si>
  <si>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</si>
  <si>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</si>
  <si>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</si>
  <si>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</si>
  <si>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</si>
  <si>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</si>
  <si>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</si>
  <si>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</si>
  <si>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</si>
  <si>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</si>
  <si>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</si>
  <si>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</si>
  <si>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</si>
  <si>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</si>
  <si>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</si>
  <si>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</si>
  <si>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</si>
  <si>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</si>
  <si>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</si>
  <si>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</si>
  <si>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</si>
  <si>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</si>
  <si>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</si>
  <si>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</si>
  <si>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</si>
  <si>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</si>
  <si>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</si>
  <si>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</si>
  <si>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</si>
  <si>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</si>
  <si>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</si>
  <si>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</si>
  <si>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</si>
  <si>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</si>
  <si>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</si>
  <si>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</si>
  <si>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</si>
  <si>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</si>
  <si>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</si>
  <si>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</si>
  <si>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</si>
  <si>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</si>
  <si>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</si>
  <si>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</si>
  <si>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</si>
  <si>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</si>
  <si>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</si>
  <si>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</si>
  <si>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</si>
  <si>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</si>
  <si>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</si>
  <si>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</si>
  <si>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</si>
  <si>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</si>
  <si>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</si>
  <si>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</si>
  <si>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</si>
  <si>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</si>
  <si>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</si>
  <si>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</si>
  <si>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</si>
  <si>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</si>
  <si>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</si>
  <si>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</si>
  <si>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</si>
  <si>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</si>
  <si>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</si>
  <si>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</si>
  <si>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</si>
  <si>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</si>
  <si>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</si>
  <si>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</si>
  <si>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</si>
  <si>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</si>
  <si>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</si>
  <si>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</si>
  <si>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</si>
  <si>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</si>
  <si>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</si>
  <si>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</si>
  <si>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</si>
  <si>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</si>
  <si>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</si>
  <si>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</si>
  <si>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</si>
  <si>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</si>
  <si>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</si>
  <si>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</si>
  <si>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</si>
  <si>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</si>
  <si>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</si>
  <si>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</si>
  <si>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</si>
  <si>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</si>
  <si>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</si>
  <si>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</si>
  <si>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</si>
  <si>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</si>
  <si>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</si>
  <si>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</si>
  <si>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</si>
  <si>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</si>
  <si>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</si>
  <si>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</si>
  <si>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</si>
  <si>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</si>
  <si>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</si>
  <si>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</si>
  <si>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</si>
  <si>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</si>
  <si>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</si>
  <si>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</si>
  <si>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</si>
  <si>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</si>
  <si>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</si>
  <si>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</si>
  <si>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</si>
  <si>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</si>
  <si>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</si>
  <si>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</si>
  <si>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</si>
  <si>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</si>
  <si>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</si>
  <si>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</si>
  <si>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</si>
  <si>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</si>
  <si>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</si>
  <si>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</si>
  <si>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</si>
  <si>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</si>
  <si>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</si>
  <si>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</si>
  <si>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</si>
  <si>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</si>
  <si>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</si>
  <si>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</si>
  <si>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</si>
  <si>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</si>
  <si>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</si>
  <si>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</si>
  <si>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</si>
  <si>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</si>
  <si>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</si>
  <si>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</si>
  <si>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</si>
  <si>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</si>
  <si>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</si>
  <si>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</si>
  <si>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</si>
  <si>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</si>
  <si>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</si>
  <si>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</si>
  <si>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</si>
  <si>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</si>
  <si>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</si>
  <si>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</si>
  <si>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</si>
  <si>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</si>
  <si>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</si>
  <si>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</si>
  <si>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</si>
  <si>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</si>
  <si>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</si>
  <si>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</si>
  <si>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</si>
  <si>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</si>
  <si>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</si>
  <si>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</si>
  <si>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</si>
  <si>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</si>
  <si>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</si>
  <si>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</si>
  <si>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</si>
  <si>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</si>
  <si>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</si>
  <si>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</si>
  <si>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</si>
  <si>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</si>
  <si>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</si>
  <si>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</si>
  <si>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</si>
  <si>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</si>
  <si>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</si>
  <si>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</si>
  <si>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</si>
  <si>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</si>
  <si>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</si>
  <si>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</si>
  <si>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</si>
  <si>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</si>
  <si>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</si>
  <si>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</si>
  <si>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</si>
  <si>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</si>
  <si>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</si>
  <si>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</si>
  <si>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</si>
  <si>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</si>
  <si>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</si>
  <si>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</si>
  <si>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</si>
  <si>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</si>
  <si>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</si>
  <si>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</si>
  <si>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</si>
  <si>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</si>
  <si>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</si>
  <si>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</si>
  <si>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</si>
  <si>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</si>
  <si>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</si>
  <si>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</si>
  <si>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</si>
  <si>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</si>
  <si>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</si>
  <si>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</si>
  <si>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</si>
  <si>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</si>
  <si>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</si>
  <si>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</si>
  <si>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</si>
  <si>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</si>
  <si>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</si>
  <si>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</si>
  <si>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</si>
  <si>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</si>
  <si>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</si>
  <si>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</si>
  <si>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</si>
  <si>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</si>
  <si>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</si>
  <si>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</si>
  <si>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</si>
  <si>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</si>
  <si>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</si>
  <si>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</si>
  <si>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</si>
  <si>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</si>
  <si>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</si>
  <si>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</si>
  <si>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</si>
  <si>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</si>
  <si>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</si>
  <si>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</si>
  <si>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</si>
  <si>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</si>
  <si>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</si>
  <si>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</si>
  <si>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</si>
  <si>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</si>
  <si>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</si>
  <si>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</si>
  <si>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</si>
  <si>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</si>
  <si>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</si>
  <si>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</si>
  <si>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</si>
  <si>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</si>
  <si>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</si>
  <si>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</si>
  <si>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</si>
  <si>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</si>
  <si>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</si>
  <si>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</si>
  <si>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</si>
  <si>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</si>
  <si>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</si>
  <si>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</si>
  <si>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</si>
  <si>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</si>
  <si>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</si>
  <si>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</si>
  <si>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</si>
  <si>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</si>
  <si>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</si>
  <si>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</si>
  <si>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</si>
  <si>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</si>
  <si>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</si>
  <si>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</si>
  <si>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</si>
  <si>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</si>
  <si>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</si>
  <si>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</si>
  <si>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</si>
  <si>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</si>
  <si>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</si>
  <si>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</si>
  <si>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</si>
  <si>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</si>
  <si>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</si>
  <si>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</si>
  <si>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</si>
  <si>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</si>
  <si>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</si>
  <si>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</si>
  <si>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</si>
  <si>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</si>
  <si>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</si>
  <si>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</si>
  <si>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</si>
  <si>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</si>
  <si>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</si>
  <si>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</si>
  <si>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</si>
  <si>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</si>
  <si>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</si>
  <si>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</si>
  <si>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</si>
  <si>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</si>
  <si>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</si>
  <si>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</si>
  <si>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</si>
  <si>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</si>
  <si>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</si>
  <si>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</si>
  <si>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</si>
  <si>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</si>
  <si>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</si>
  <si>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</si>
  <si>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</si>
  <si>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</si>
  <si>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</si>
  <si>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</si>
  <si>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</si>
  <si>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</si>
  <si>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</si>
  <si>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</si>
  <si>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</si>
  <si>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</si>
  <si>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</si>
  <si>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</si>
  <si>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</si>
  <si>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</si>
  <si>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</si>
  <si>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</si>
  <si>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</si>
  <si>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</si>
  <si>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</si>
  <si>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</si>
  <si>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</si>
  <si>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</si>
  <si>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</si>
  <si>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</si>
  <si>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</si>
  <si>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</si>
  <si>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</si>
  <si>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</si>
  <si>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</si>
  <si>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</si>
  <si>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</si>
  <si>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</si>
  <si>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</si>
  <si>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</si>
  <si>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</si>
  <si>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</si>
  <si>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</si>
  <si>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</si>
  <si>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</si>
  <si>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</si>
  <si>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</si>
  <si>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</si>
  <si>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</si>
  <si>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</si>
  <si>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</si>
  <si>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</si>
  <si>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</si>
  <si>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</si>
  <si>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</si>
  <si>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</si>
  <si>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</si>
  <si>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</si>
  <si>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</si>
  <si>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</si>
  <si>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</si>
  <si>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</si>
  <si>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</si>
  <si>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</si>
  <si>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</si>
  <si>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</si>
  <si>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</si>
  <si>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</si>
  <si>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</si>
  <si>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</si>
  <si>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</si>
  <si>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</si>
  <si>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</si>
  <si>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</si>
  <si>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</si>
  <si>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</si>
  <si>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</si>
  <si>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</si>
  <si>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</si>
  <si>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</si>
  <si>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</si>
  <si>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</si>
  <si>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</si>
  <si>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</si>
  <si>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</si>
  <si>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</si>
  <si>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</si>
  <si>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</si>
  <si>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</si>
  <si>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</si>
  <si>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</si>
  <si>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</si>
  <si>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</si>
  <si>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</si>
  <si>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</si>
  <si>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</si>
  <si>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</si>
  <si>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</si>
  <si>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</si>
  <si>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</si>
  <si>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</si>
  <si>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</si>
  <si>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</si>
  <si>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</si>
  <si>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</si>
  <si>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</si>
  <si>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</si>
  <si>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</si>
  <si>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</si>
  <si>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</si>
  <si>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</si>
  <si>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</si>
  <si>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</si>
  <si>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</si>
  <si>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</si>
  <si>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</si>
  <si>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</si>
  <si>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</si>
  <si>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</si>
  <si>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</si>
  <si>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</si>
  <si>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</si>
  <si>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</si>
  <si>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</si>
  <si>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</si>
  <si>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</si>
  <si>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</si>
  <si>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</si>
  <si>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</si>
  <si>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</si>
  <si>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</si>
  <si>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</si>
  <si>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</si>
  <si>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</si>
  <si>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</si>
  <si>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</si>
  <si>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</si>
  <si>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</si>
  <si>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</si>
  <si>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</si>
  <si>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</si>
  <si>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</si>
  <si>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</si>
  <si>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</si>
  <si>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</si>
  <si>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</si>
  <si>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</si>
  <si>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</si>
  <si>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</si>
  <si>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</si>
  <si>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</si>
  <si>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</si>
  <si>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</si>
  <si>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</si>
  <si>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</si>
  <si>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</si>
  <si>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</si>
  <si>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</si>
  <si>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</si>
  <si>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</si>
  <si>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</si>
  <si>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</si>
  <si>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</si>
  <si>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</si>
  <si>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</si>
  <si>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</si>
  <si>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</si>
  <si>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</si>
  <si>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</si>
  <si>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</si>
  <si>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</si>
  <si>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</si>
  <si>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</si>
  <si>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</si>
  <si>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</si>
  <si>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</si>
  <si>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</si>
  <si>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</si>
  <si>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</si>
  <si>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</si>
  <si>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</si>
  <si>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</si>
  <si>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</si>
  <si>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</si>
  <si>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</si>
  <si>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</si>
  <si>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</si>
  <si>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</si>
  <si>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</si>
  <si>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</si>
  <si>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</si>
  <si>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</si>
  <si>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</si>
  <si>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</si>
  <si>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</si>
  <si>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</si>
  <si>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</si>
  <si>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</si>
  <si>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</si>
  <si>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</si>
  <si>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</si>
  <si>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</si>
  <si>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</si>
  <si>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</si>
  <si>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</si>
  <si>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</si>
  <si>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</si>
  <si>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</si>
  <si>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</si>
  <si>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</si>
  <si>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</si>
  <si>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</si>
  <si>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</si>
  <si>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</si>
  <si>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</si>
  <si>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</si>
  <si>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</si>
  <si>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</si>
  <si>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</si>
  <si>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</si>
  <si>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</si>
  <si>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</si>
  <si>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</si>
  <si>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</si>
  <si>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</si>
  <si>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</si>
  <si>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</si>
  <si>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</si>
  <si>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</si>
  <si>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</si>
  <si>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</si>
  <si>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</si>
  <si>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</si>
  <si>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</si>
  <si>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</si>
  <si>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</si>
  <si>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</si>
  <si>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</si>
  <si>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</si>
  <si>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</si>
  <si>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</si>
  <si>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</si>
  <si>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</si>
  <si>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</si>
  <si>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</si>
  <si>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</si>
  <si>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</si>
  <si>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</si>
  <si>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</si>
  <si>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</si>
  <si>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</si>
  <si>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</si>
  <si>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</si>
  <si>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</si>
  <si>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</si>
  <si>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</si>
  <si>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</si>
  <si>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</si>
  <si>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</si>
  <si>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</si>
  <si>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</si>
  <si>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</si>
  <si>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</si>
  <si>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</si>
  <si>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</si>
  <si>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</si>
  <si>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</si>
  <si>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</si>
  <si>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</si>
  <si>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</si>
  <si>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</si>
  <si>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</si>
  <si>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</si>
  <si>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</si>
  <si>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</si>
  <si>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</si>
  <si>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</si>
  <si>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</si>
  <si>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</si>
  <si>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</si>
  <si>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</si>
  <si>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</si>
  <si>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</si>
  <si>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</si>
  <si>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</si>
  <si>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</si>
  <si>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</si>
  <si>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</si>
  <si>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</si>
  <si>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</si>
  <si>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</si>
  <si>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</si>
  <si>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</si>
  <si>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</si>
  <si>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</si>
  <si>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</si>
  <si>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</si>
  <si>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</si>
  <si>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</si>
  <si>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</si>
  <si>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</si>
  <si>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</si>
  <si>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</si>
  <si>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</si>
  <si>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</si>
  <si>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</si>
  <si>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</si>
  <si>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</si>
  <si>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</si>
  <si>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</si>
  <si>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</si>
  <si>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</si>
  <si>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</si>
  <si>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</si>
  <si>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</si>
  <si>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</si>
  <si>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</si>
  <si>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</si>
  <si>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</si>
  <si>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</si>
  <si>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</si>
  <si>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</si>
  <si>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</si>
  <si>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</si>
  <si>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</si>
  <si>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</si>
  <si>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</si>
  <si>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</si>
  <si>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</si>
  <si>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</si>
  <si>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</si>
  <si>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</si>
  <si>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</si>
  <si>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</si>
  <si>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</si>
  <si>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</si>
  <si>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</si>
  <si>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</si>
  <si>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</si>
  <si>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</si>
  <si>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</si>
  <si>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</si>
  <si>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</si>
  <si>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</si>
  <si>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</si>
  <si>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</si>
  <si>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</si>
  <si>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</si>
  <si>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</si>
  <si>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</si>
  <si>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</si>
  <si>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</si>
  <si>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</si>
  <si>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</si>
  <si>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</si>
  <si>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</si>
  <si>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</si>
  <si>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</si>
  <si>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</si>
  <si>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</si>
  <si>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</si>
  <si>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</si>
  <si>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</si>
  <si>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</si>
  <si>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</si>
  <si>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</si>
  <si>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</si>
  <si>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</si>
  <si>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</si>
  <si>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</si>
  <si>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</si>
  <si>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</si>
  <si>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</si>
  <si>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</si>
  <si>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</si>
  <si>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</si>
  <si>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</si>
  <si>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</si>
  <si>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</si>
  <si>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</si>
  <si>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</si>
  <si>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</si>
  <si>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</si>
  <si>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</si>
  <si>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</si>
  <si>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</si>
  <si>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</si>
  <si>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</si>
  <si>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</si>
  <si>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</si>
  <si>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</si>
  <si>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</si>
  <si>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</si>
  <si>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</si>
  <si>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</si>
  <si>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</si>
  <si>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</si>
  <si>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</si>
  <si>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</si>
  <si>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</si>
  <si>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</si>
  <si>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</si>
  <si>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</si>
  <si>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</si>
  <si>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</si>
  <si>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</si>
  <si>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</si>
  <si>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</si>
  <si>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</si>
  <si>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</si>
  <si>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</si>
  <si>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</si>
  <si>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</si>
  <si>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</si>
  <si>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</si>
  <si>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</si>
  <si>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</si>
  <si>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</si>
  <si>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</si>
  <si>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</si>
  <si>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</si>
  <si>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</si>
  <si>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</si>
  <si>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</si>
  <si>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</si>
  <si>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</si>
  <si>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</si>
  <si>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</si>
  <si>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</si>
  <si>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</si>
  <si>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</si>
  <si>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</si>
  <si>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</si>
  <si>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</si>
  <si>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</si>
  <si>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</si>
  <si>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</si>
  <si>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</si>
  <si>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</si>
  <si>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</si>
  <si>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</si>
  <si>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</si>
  <si>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</si>
  <si>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</si>
  <si>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</si>
  <si>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</si>
  <si>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</si>
  <si>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</si>
  <si>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</si>
  <si>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</si>
  <si>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</si>
  <si>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</si>
  <si>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</si>
  <si>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</si>
  <si>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</si>
  <si>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</si>
  <si>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</si>
  <si>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</si>
  <si>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</si>
  <si>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</si>
  <si>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</si>
  <si>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</si>
  <si>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</si>
  <si>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</si>
  <si>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</si>
  <si>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</si>
  <si>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</si>
  <si>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</si>
  <si>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</si>
  <si>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</si>
  <si>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</si>
  <si>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</si>
  <si>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</si>
  <si>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</si>
  <si>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</si>
  <si>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</si>
  <si>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</si>
  <si>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</si>
  <si>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</si>
  <si>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</si>
  <si>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</si>
  <si>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</si>
  <si>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</si>
  <si>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</si>
  <si>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</si>
  <si>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</si>
  <si>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</si>
  <si>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</si>
  <si>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</si>
  <si>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</si>
  <si>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</si>
  <si>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</si>
  <si>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</si>
  <si>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</si>
  <si>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</si>
  <si>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</si>
  <si>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</si>
  <si>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</si>
  <si>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</si>
  <si>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</si>
  <si>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</si>
  <si>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</si>
  <si>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</si>
  <si>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</si>
  <si>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</si>
  <si>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</si>
  <si>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</si>
  <si>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</si>
  <si>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</si>
  <si>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</si>
  <si>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</si>
  <si>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</si>
  <si>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</si>
  <si>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</si>
  <si>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</si>
  <si>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</si>
  <si>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</si>
  <si>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</si>
  <si>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</si>
  <si>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</si>
  <si>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</si>
  <si>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</si>
  <si>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</si>
  <si>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</si>
  <si>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</si>
  <si>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</si>
  <si>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</si>
  <si>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</si>
  <si>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</si>
  <si>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</si>
  <si>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</si>
  <si>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</si>
  <si>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</si>
  <si>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</si>
  <si>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</si>
  <si>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</si>
  <si>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</si>
  <si>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</si>
  <si>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</si>
  <si>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</si>
  <si>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</si>
  <si>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</si>
  <si>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</si>
  <si>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</si>
  <si>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</si>
  <si>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</si>
  <si>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</si>
  <si>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</si>
  <si>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</si>
  <si>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</si>
  <si>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</si>
  <si>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</si>
  <si>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</si>
  <si>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</si>
  <si>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</si>
  <si>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</si>
  <si>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</si>
  <si>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</si>
  <si>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</si>
  <si>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</si>
  <si>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</si>
  <si>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</si>
  <si>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</si>
  <si>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</si>
  <si>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</si>
  <si>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</si>
  <si>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</si>
  <si>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</si>
  <si>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</si>
  <si>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</si>
  <si>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</si>
  <si>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</si>
  <si>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</si>
  <si>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</si>
  <si>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</si>
  <si>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</si>
  <si>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</si>
  <si>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</si>
  <si>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</si>
  <si>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</si>
  <si>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</si>
  <si>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</si>
  <si>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</si>
  <si>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</si>
  <si>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</si>
  <si>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</si>
  <si>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</si>
  <si>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</si>
  <si>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</si>
  <si>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</si>
  <si>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</si>
  <si>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</si>
  <si>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</si>
  <si>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</si>
  <si>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</si>
  <si>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</si>
  <si>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</si>
  <si>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</si>
  <si>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</si>
  <si>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</si>
  <si>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</si>
  <si>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</si>
  <si>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</si>
  <si>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</si>
  <si>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</si>
  <si>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</si>
  <si>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</si>
  <si>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</si>
  <si>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</si>
  <si>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</si>
  <si>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</si>
  <si>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</si>
  <si>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</si>
  <si>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</si>
  <si>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</si>
  <si>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</si>
  <si>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</si>
  <si>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</si>
  <si>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</si>
  <si>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</si>
  <si>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</si>
  <si>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</si>
  <si>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</si>
  <si>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</si>
  <si>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</si>
  <si>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</si>
  <si>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</si>
  <si>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</si>
  <si>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</si>
  <si>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</si>
  <si>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</si>
  <si>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</si>
  <si>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</si>
  <si>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</si>
  <si>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</si>
  <si>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</si>
  <si>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</si>
  <si>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</si>
  <si>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</si>
  <si>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</si>
  <si>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</si>
  <si>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</si>
  <si>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</si>
  <si>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</si>
  <si>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</si>
  <si>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</si>
  <si>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</si>
  <si>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</si>
  <si>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</si>
  <si>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</si>
  <si>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</si>
  <si>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</si>
  <si>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</si>
  <si>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</si>
  <si>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</si>
  <si>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</si>
  <si>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</si>
  <si>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</si>
  <si>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</si>
  <si>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</si>
  <si>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</si>
  <si>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</si>
  <si>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</si>
  <si>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</si>
  <si>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</si>
  <si>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</si>
  <si>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</si>
  <si>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</si>
  <si>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</si>
  <si>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</si>
  <si>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</si>
  <si>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</si>
  <si>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</si>
  <si>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</si>
  <si>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</si>
  <si>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</si>
  <si>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</si>
  <si>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</si>
  <si>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</si>
  <si>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</si>
  <si>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</si>
  <si>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</si>
  <si>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</si>
  <si>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</si>
  <si>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</si>
  <si>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</si>
  <si>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</si>
  <si>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</si>
  <si>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</si>
  <si>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</si>
  <si>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</si>
  <si>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</si>
  <si>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</si>
  <si>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</si>
  <si>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</si>
  <si>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</si>
  <si>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</si>
  <si>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</si>
  <si>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</si>
  <si>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</si>
  <si>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</si>
  <si>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</si>
  <si>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</si>
  <si>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</si>
  <si>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</si>
  <si>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</si>
  <si>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</si>
  <si>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</si>
  <si>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</si>
  <si>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</si>
  <si>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</si>
  <si>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</si>
  <si>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</si>
  <si>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</si>
  <si>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</si>
  <si>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</si>
  <si>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</si>
  <si>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</si>
  <si>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</si>
  <si>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</si>
  <si>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</si>
  <si>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</si>
  <si>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</si>
  <si>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</si>
  <si>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</si>
  <si>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</si>
  <si>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</si>
  <si>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</si>
  <si>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</si>
  <si>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</si>
  <si>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</si>
  <si>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</si>
  <si>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</si>
  <si>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</si>
  <si>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</si>
  <si>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</si>
  <si>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</si>
  <si>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</si>
  <si>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</si>
  <si>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</si>
  <si>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</si>
  <si>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</si>
  <si>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</si>
  <si>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</si>
  <si>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</si>
  <si>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</si>
  <si>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</si>
  <si>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</si>
  <si>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</si>
  <si>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</si>
  <si>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</si>
  <si>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</si>
  <si>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</si>
  <si>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</si>
  <si>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</si>
  <si>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</si>
  <si>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</si>
  <si>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</si>
  <si>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</si>
  <si>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</si>
  <si>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</si>
  <si>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</si>
  <si>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</si>
  <si>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</si>
  <si>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</si>
  <si>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</si>
  <si>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</si>
  <si>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</si>
  <si>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</si>
  <si>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</si>
  <si>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</si>
  <si>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</si>
  <si>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</si>
  <si>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</si>
  <si>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</si>
  <si>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</si>
  <si>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</si>
  <si>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</si>
  <si>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</si>
  <si>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</si>
  <si>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</si>
  <si>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</si>
  <si>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</si>
  <si>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</si>
  <si>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</si>
  <si>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</si>
  <si>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</si>
  <si>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</si>
  <si>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</si>
  <si>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</si>
  <si>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</si>
  <si>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</si>
  <si>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</si>
  <si>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</si>
  <si>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</si>
  <si>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</si>
  <si>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</si>
  <si>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</si>
  <si>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</si>
  <si>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</si>
  <si>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</si>
  <si>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</si>
  <si>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</si>
  <si>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</si>
  <si>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</si>
  <si>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</si>
  <si>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</si>
  <si>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</si>
  <si>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</si>
  <si>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</si>
  <si>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</si>
  <si>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</si>
  <si>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</si>
  <si>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</si>
  <si>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</si>
  <si>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</si>
  <si>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</si>
  <si>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</si>
  <si>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</si>
  <si>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</si>
  <si>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</si>
  <si>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</si>
  <si>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</si>
  <si>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</si>
  <si>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</si>
  <si>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</si>
  <si>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</si>
  <si>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</si>
  <si>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</si>
  <si>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</si>
  <si>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</si>
  <si>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</si>
  <si>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</si>
  <si>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</si>
  <si>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</si>
  <si>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</si>
  <si>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</si>
  <si>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</si>
  <si>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</si>
  <si>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</si>
  <si>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</si>
  <si>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</si>
  <si>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</si>
  <si>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</si>
  <si>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</si>
  <si>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</si>
  <si>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</si>
  <si>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</si>
  <si>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</si>
  <si>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</si>
  <si>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</si>
  <si>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</si>
  <si>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</si>
  <si>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</si>
  <si>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</si>
  <si>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</si>
  <si>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</si>
  <si>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</si>
  <si>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</si>
  <si>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</si>
  <si>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</si>
  <si>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</si>
  <si>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</si>
  <si>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</si>
  <si>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</si>
  <si>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</si>
  <si>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</si>
  <si>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</si>
  <si>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</si>
  <si>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</si>
  <si>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</si>
  <si>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</si>
  <si>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</si>
  <si>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</si>
  <si>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</si>
  <si>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</si>
  <si>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</si>
  <si>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</si>
  <si>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</si>
  <si>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</si>
  <si>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</si>
  <si>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</si>
  <si>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</si>
  <si>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</si>
  <si>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</si>
  <si>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</si>
  <si>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</si>
  <si>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</si>
  <si>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</si>
  <si>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</si>
  <si>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</si>
  <si>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</si>
  <si>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</si>
  <si>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</si>
  <si>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</si>
  <si>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</si>
  <si>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</si>
  <si>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</si>
  <si>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</si>
  <si>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</si>
  <si>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</si>
  <si>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</si>
  <si>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</si>
  <si>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</si>
  <si>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</si>
  <si>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</si>
  <si>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</si>
  <si>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</si>
  <si>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</si>
  <si>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</si>
  <si>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</si>
  <si>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</si>
  <si>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</si>
  <si>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</si>
  <si>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</si>
  <si>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</si>
  <si>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</si>
  <si>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</si>
  <si>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</si>
  <si>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</si>
  <si>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</si>
  <si>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</si>
  <si>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</si>
  <si>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</si>
  <si>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</si>
  <si>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</si>
  <si>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</si>
  <si>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</si>
  <si>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</si>
  <si>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</si>
  <si>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</si>
  <si>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</si>
  <si>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</si>
  <si>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</si>
  <si>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</si>
  <si>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</si>
  <si>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</si>
  <si>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</si>
  <si>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</si>
  <si>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</si>
  <si>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</si>
  <si>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</si>
  <si>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</si>
  <si>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</si>
  <si>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</si>
  <si>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</si>
  <si>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</si>
  <si>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</si>
  <si>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</si>
  <si>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</si>
  <si>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</si>
  <si>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</si>
  <si>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</si>
  <si>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</si>
  <si>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</si>
  <si>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</si>
  <si>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</si>
  <si>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</si>
  <si>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</si>
  <si>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</si>
  <si>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</si>
  <si>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</si>
  <si>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</si>
  <si>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</si>
  <si>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</si>
  <si>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</si>
  <si>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</si>
  <si>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</si>
  <si>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</si>
  <si>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</si>
  <si>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</si>
  <si>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</si>
  <si>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</si>
  <si>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</si>
  <si>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</si>
  <si>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</si>
  <si>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</si>
  <si>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</si>
  <si>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</si>
  <si>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</si>
  <si>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</si>
  <si>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</si>
  <si>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</si>
  <si>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</si>
  <si>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</si>
  <si>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</si>
  <si>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</si>
  <si>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</si>
  <si>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</si>
  <si>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</si>
  <si>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</si>
  <si>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</si>
  <si>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</si>
  <si>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</si>
  <si>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</si>
  <si>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</si>
  <si>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</si>
  <si>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</si>
  <si>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</si>
  <si>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</si>
  <si>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</si>
  <si>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</si>
  <si>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</si>
  <si>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</si>
  <si>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</si>
  <si>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</si>
  <si>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</si>
  <si>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</si>
  <si>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</si>
  <si>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</si>
  <si>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</si>
  <si>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</si>
  <si>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</si>
  <si>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</si>
  <si>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</si>
  <si>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</si>
  <si>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</si>
  <si>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</si>
  <si>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</si>
  <si>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</si>
  <si>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</si>
  <si>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</si>
  <si>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</si>
  <si>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</si>
  <si>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</si>
  <si>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</si>
  <si>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</si>
  <si>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</si>
  <si>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</si>
  <si>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</si>
  <si>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</si>
  <si>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</si>
  <si>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</si>
  <si>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</si>
  <si>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</si>
  <si>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</si>
  <si>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</si>
  <si>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</si>
  <si>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</si>
  <si>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</si>
  <si>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</si>
  <si>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</si>
  <si>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</si>
  <si>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</si>
  <si>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</si>
  <si>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</si>
  <si>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</si>
  <si>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</si>
  <si>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</si>
  <si>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</si>
  <si>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</si>
  <si>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</si>
  <si>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</si>
  <si>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</si>
  <si>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</si>
  <si>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</si>
  <si>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</si>
  <si>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</si>
  <si>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</si>
  <si>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</si>
  <si>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</si>
  <si>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</si>
  <si>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</si>
  <si>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</si>
  <si>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</si>
  <si>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</si>
  <si>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</si>
  <si>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</si>
  <si>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</si>
  <si>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</si>
  <si>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</si>
  <si>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</si>
  <si>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</si>
  <si>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</si>
  <si>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</si>
  <si>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</si>
  <si>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</si>
  <si>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</si>
  <si>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</si>
  <si>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</si>
  <si>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</si>
  <si>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</si>
  <si>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</si>
  <si>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</si>
  <si>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</si>
  <si>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</si>
  <si>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</si>
  <si>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</si>
  <si>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</si>
  <si>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</si>
  <si>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</si>
  <si>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</si>
  <si>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</si>
  <si>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</si>
  <si>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</si>
  <si>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</si>
  <si>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</si>
  <si>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</si>
  <si>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</si>
  <si>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</si>
  <si>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</si>
  <si>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</si>
  <si>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</si>
  <si>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</si>
  <si>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</si>
  <si>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</si>
  <si>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</si>
  <si>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</si>
  <si>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</si>
  <si>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</si>
  <si>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</si>
  <si>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</si>
  <si>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</si>
  <si>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</si>
  <si>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</si>
  <si>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</si>
  <si>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</si>
  <si>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</si>
  <si>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</si>
  <si>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</si>
  <si>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</si>
  <si>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</si>
  <si>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</si>
  <si>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</si>
  <si>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</si>
  <si>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</si>
  <si>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</si>
  <si>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</si>
  <si>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</si>
  <si>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</si>
  <si>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</si>
  <si>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</si>
  <si>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</si>
  <si>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</si>
  <si>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</si>
  <si>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</si>
  <si>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</si>
  <si>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</si>
  <si>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</si>
  <si>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</si>
  <si>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</si>
  <si>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</si>
  <si>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</si>
  <si>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</si>
  <si>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</si>
  <si>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</si>
  <si>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</si>
  <si>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</si>
  <si>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</si>
  <si>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</si>
  <si>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</si>
  <si>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</si>
  <si>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</si>
  <si>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</si>
  <si>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</si>
  <si>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</si>
  <si>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</si>
  <si>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</si>
  <si>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</si>
  <si>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</si>
  <si>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</si>
  <si>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</si>
  <si>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</si>
  <si>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</si>
  <si>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</si>
  <si>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</si>
  <si>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</si>
  <si>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</si>
  <si>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</si>
  <si>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</si>
  <si>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</si>
  <si>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</si>
  <si>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</si>
  <si>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</si>
  <si>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</si>
  <si>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</si>
  <si>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</si>
  <si>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</si>
  <si>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</si>
  <si>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</si>
  <si>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</si>
  <si>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</si>
  <si>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</si>
  <si>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</si>
  <si>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</si>
  <si>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</si>
  <si>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</si>
  <si>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</si>
  <si>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</si>
  <si>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</si>
  <si>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</si>
  <si>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</si>
  <si>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</si>
  <si>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</si>
  <si>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</si>
  <si>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</si>
  <si>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</si>
  <si>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</si>
  <si>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</si>
  <si>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</si>
  <si>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</si>
  <si>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</si>
  <si>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</si>
  <si>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</si>
  <si>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</si>
  <si>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</si>
  <si>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</si>
  <si>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</si>
  <si>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</si>
  <si>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</si>
  <si>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</si>
  <si>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</si>
  <si>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</si>
  <si>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</si>
  <si>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</si>
  <si>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</si>
  <si>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</si>
  <si>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</si>
  <si>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</si>
  <si>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</si>
  <si>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</si>
  <si>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</si>
  <si>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</si>
  <si>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</si>
  <si>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</si>
  <si>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</si>
  <si>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</si>
  <si>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</si>
  <si>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</si>
  <si>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</si>
  <si>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</si>
  <si>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</si>
  <si>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</si>
  <si>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</si>
  <si>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</si>
  <si>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</si>
  <si>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</si>
  <si>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</si>
  <si>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</si>
  <si>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</si>
  <si>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</si>
  <si>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</si>
  <si>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</si>
  <si>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</si>
  <si>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</si>
  <si>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</si>
  <si>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</si>
  <si>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</si>
  <si>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</si>
  <si>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</si>
  <si>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</si>
  <si>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</si>
  <si>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</si>
  <si>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</si>
  <si>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</si>
  <si>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</si>
  <si>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</si>
  <si>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</si>
  <si>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</si>
  <si>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</si>
  <si>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</si>
  <si>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</si>
  <si>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</si>
  <si>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</si>
  <si>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</si>
  <si>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</si>
  <si>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</si>
  <si>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</si>
  <si>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</si>
  <si>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</si>
  <si>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</si>
  <si>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</si>
  <si>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</si>
  <si>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</si>
  <si>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</si>
  <si>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</si>
  <si>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</si>
  <si>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</si>
  <si>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</si>
  <si>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</si>
  <si>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</si>
  <si>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</si>
  <si>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</si>
  <si>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</si>
  <si>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</si>
  <si>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</si>
  <si>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</si>
  <si>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</si>
  <si>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</si>
  <si>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</si>
  <si>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</si>
  <si>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</si>
  <si>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</si>
  <si>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</si>
  <si>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</si>
  <si>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</si>
  <si>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</si>
  <si>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</si>
  <si>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</si>
  <si>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</si>
  <si>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</si>
  <si>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</si>
  <si>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</si>
  <si>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</si>
  <si>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</si>
  <si>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</si>
  <si>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</si>
  <si>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</si>
  <si>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</si>
  <si>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</si>
  <si>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</si>
  <si>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</si>
  <si>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</si>
  <si>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</si>
  <si>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</si>
  <si>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</si>
  <si>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</si>
  <si>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</si>
  <si>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</si>
  <si>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</si>
  <si>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</si>
  <si>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</si>
  <si>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</si>
  <si>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</si>
  <si>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</si>
  <si>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</si>
  <si>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</si>
  <si>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</si>
  <si>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</si>
  <si>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</si>
  <si>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</si>
  <si>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</si>
  <si>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</si>
  <si>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</si>
  <si>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</si>
  <si>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</si>
  <si>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</si>
  <si>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</si>
  <si>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</si>
  <si>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</si>
  <si>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</si>
  <si>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</si>
  <si>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</si>
  <si>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</si>
  <si>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</si>
  <si>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</si>
  <si>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</si>
  <si>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</si>
  <si>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</si>
  <si>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</si>
  <si>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</si>
  <si>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</si>
  <si>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</si>
  <si>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</si>
  <si>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</si>
  <si>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</si>
  <si>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</si>
  <si>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</si>
  <si>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</si>
  <si>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</si>
  <si>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</si>
  <si>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</si>
  <si>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</si>
  <si>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</si>
  <si>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</si>
  <si>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</si>
  <si>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</si>
  <si>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</si>
  <si>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</si>
  <si>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</si>
  <si>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</si>
  <si>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</si>
  <si>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</si>
  <si>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</si>
  <si>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</si>
  <si>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</si>
  <si>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</si>
  <si>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</si>
  <si>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</si>
  <si>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</si>
  <si>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</si>
  <si>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</si>
  <si>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</si>
  <si>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</si>
  <si>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</si>
  <si>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</si>
  <si>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</si>
  <si>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</si>
  <si>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</si>
  <si>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</si>
  <si>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</si>
  <si>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</si>
  <si>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</si>
  <si>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</si>
  <si>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</si>
  <si>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</si>
  <si>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</si>
  <si>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</si>
  <si>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</si>
  <si>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</si>
  <si>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</si>
  <si>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</si>
  <si>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</si>
  <si>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</si>
  <si>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</si>
  <si>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</si>
  <si>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</si>
  <si>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</si>
  <si>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</si>
  <si>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</si>
  <si>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</si>
  <si>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</si>
  <si>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</si>
  <si>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</si>
  <si>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</si>
  <si>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</si>
  <si>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</si>
  <si>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</si>
  <si>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</si>
  <si>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</si>
  <si>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</si>
  <si>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</si>
  <si>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</si>
  <si>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</si>
  <si>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</si>
  <si>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</si>
  <si>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</si>
  <si>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</si>
  <si>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</si>
  <si>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</si>
  <si>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</si>
  <si>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</si>
  <si>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</si>
  <si>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</si>
  <si>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</si>
  <si>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</si>
  <si>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</si>
  <si>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</si>
  <si>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</si>
  <si>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</si>
  <si>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</si>
  <si>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</si>
  <si>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</si>
  <si>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</si>
  <si>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</si>
  <si>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</si>
  <si>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</si>
  <si>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</si>
  <si>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</si>
  <si>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</si>
  <si>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</si>
  <si>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</si>
  <si>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</si>
  <si>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</si>
  <si>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</si>
  <si>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</si>
  <si>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</si>
  <si>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</si>
  <si>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</si>
  <si>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</si>
  <si>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</si>
  <si>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</si>
  <si>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</si>
  <si>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</si>
  <si>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</si>
  <si>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</si>
  <si>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</si>
  <si>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</si>
  <si>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</si>
  <si>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</si>
  <si>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</si>
  <si>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</si>
  <si>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</si>
  <si>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</si>
  <si>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</si>
  <si>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</si>
  <si>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</si>
  <si>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</si>
  <si>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</si>
  <si>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</si>
  <si>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</si>
  <si>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</si>
  <si>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</si>
  <si>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</si>
  <si>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</si>
  <si>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</si>
  <si>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</si>
  <si>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</si>
  <si>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</si>
  <si>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</si>
  <si>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</si>
  <si>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</si>
  <si>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</si>
  <si>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</si>
  <si>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</si>
  <si>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</si>
  <si>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</si>
  <si>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</si>
  <si>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</si>
  <si>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</si>
  <si>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</si>
  <si>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</si>
  <si>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</si>
  <si>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</si>
  <si>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</si>
  <si>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</si>
  <si>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</si>
  <si>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</si>
  <si>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</si>
  <si>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</si>
  <si>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</si>
  <si>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</si>
  <si>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</si>
  <si>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</si>
  <si>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</si>
  <si>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</si>
  <si>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</si>
  <si>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</si>
  <si>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</si>
  <si>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</si>
  <si>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</si>
  <si>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</si>
  <si>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</si>
  <si>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</si>
  <si>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</si>
  <si>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</si>
  <si>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</si>
  <si>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</si>
  <si>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</si>
  <si>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</si>
  <si>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</si>
  <si>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</si>
  <si>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</si>
  <si>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</si>
  <si>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</si>
  <si>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</si>
  <si>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</si>
  <si>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</si>
  <si>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</si>
  <si>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</si>
  <si>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</si>
  <si>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</si>
  <si>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</si>
  <si>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</si>
  <si>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</si>
  <si>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</si>
  <si>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</si>
  <si>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</si>
  <si>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</si>
  <si>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</si>
  <si>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</si>
  <si>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</si>
  <si>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</si>
  <si>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</si>
  <si>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</si>
  <si>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</si>
  <si>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</si>
  <si>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</si>
  <si>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</si>
  <si>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</si>
  <si>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</si>
  <si>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</si>
  <si>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</si>
  <si>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</si>
  <si>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</si>
  <si>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</si>
  <si>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</si>
  <si>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</si>
  <si>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</si>
  <si>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</si>
  <si>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</si>
  <si>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</si>
  <si>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</si>
  <si>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</si>
  <si>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</si>
  <si>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</si>
  <si>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</si>
  <si>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</si>
  <si>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</si>
  <si>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</si>
  <si>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</si>
  <si>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</si>
  <si>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</si>
  <si>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</si>
  <si>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</si>
  <si>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</si>
  <si>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</si>
  <si>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</si>
  <si>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</si>
  <si>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</si>
  <si>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</si>
  <si>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</si>
  <si>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</si>
  <si>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</si>
  <si>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</si>
  <si>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</si>
  <si>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</si>
  <si>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</si>
  <si>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</si>
  <si>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</si>
  <si>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</si>
  <si>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</si>
  <si>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</si>
  <si>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</si>
  <si>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</si>
  <si>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</si>
  <si>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</si>
  <si>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</si>
  <si>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</si>
  <si>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</si>
  <si>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</si>
  <si>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</si>
  <si>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</si>
  <si>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</si>
  <si>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</si>
  <si>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</si>
  <si>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</si>
  <si>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</si>
  <si>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</si>
  <si>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</si>
  <si>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</si>
  <si>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</si>
  <si>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</si>
  <si>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</si>
  <si>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</si>
  <si>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</si>
  <si>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</si>
  <si>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</si>
  <si>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</si>
  <si>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</si>
  <si>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</si>
  <si>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</si>
  <si>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</si>
  <si>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</si>
  <si>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</si>
  <si>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</si>
  <si>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</si>
  <si>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</si>
  <si>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</si>
  <si>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</si>
  <si>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</si>
  <si>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</si>
  <si>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</si>
  <si>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</si>
  <si>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</si>
  <si>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</si>
  <si>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</si>
  <si>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</si>
  <si>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</si>
  <si>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</si>
  <si>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</si>
  <si>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</si>
  <si>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</si>
  <si>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</si>
  <si>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</si>
  <si>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</si>
  <si>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</si>
  <si>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</si>
  <si>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</si>
  <si>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</si>
  <si>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</si>
  <si>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</si>
  <si>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</si>
  <si>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</si>
  <si>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</si>
  <si>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</si>
  <si>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</si>
  <si>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</si>
  <si>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</si>
  <si>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</si>
  <si>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</si>
  <si>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</si>
  <si>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</si>
  <si>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</si>
  <si>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</si>
  <si>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</si>
  <si>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</si>
  <si>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</si>
  <si>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</si>
  <si>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</si>
  <si>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</si>
  <si>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</si>
  <si>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</si>
  <si>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</si>
  <si>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</si>
  <si>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</si>
  <si>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</si>
  <si>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</si>
  <si>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</si>
  <si>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</si>
  <si>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</si>
  <si>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</si>
  <si>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</si>
  <si>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</si>
  <si>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</si>
  <si>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</si>
  <si>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</si>
  <si>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</si>
  <si>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</si>
  <si>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</si>
  <si>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</si>
  <si>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</si>
  <si>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</si>
  <si>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</si>
  <si>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</si>
  <si>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</si>
  <si>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</si>
  <si>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</si>
  <si>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</si>
  <si>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</si>
  <si>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</si>
  <si>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</si>
  <si>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</si>
  <si>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</si>
  <si>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</si>
  <si>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</si>
  <si>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</si>
  <si>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</si>
  <si>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</si>
  <si>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</si>
  <si>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</si>
  <si>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</si>
  <si>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</si>
  <si>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</si>
  <si>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</si>
  <si>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</si>
  <si>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</si>
  <si>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</si>
  <si>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</si>
  <si>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</si>
  <si>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</si>
  <si>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</si>
  <si>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</si>
  <si>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</si>
  <si>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</si>
  <si>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</si>
  <si>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</si>
  <si>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</si>
  <si>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</si>
  <si>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</si>
  <si>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</si>
  <si>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</si>
  <si>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</si>
  <si>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</si>
  <si>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</si>
  <si>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</si>
  <si>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</si>
  <si>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</si>
  <si>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</si>
  <si>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</si>
  <si>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</si>
  <si>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</si>
  <si>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</si>
  <si>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</si>
  <si>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</si>
  <si>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</si>
  <si>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</si>
  <si>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</si>
  <si>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</si>
  <si>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</si>
  <si>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</si>
  <si>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</si>
  <si>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</si>
  <si>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</si>
  <si>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</si>
  <si>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</si>
  <si>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</si>
  <si>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</si>
  <si>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</si>
  <si>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</si>
  <si>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</si>
  <si>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</si>
  <si>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</si>
  <si>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</si>
  <si>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</si>
  <si>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</si>
  <si>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</si>
  <si>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</si>
  <si>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</si>
  <si>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</si>
  <si>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</si>
  <si>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</si>
  <si>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</si>
  <si>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</si>
  <si>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</si>
  <si>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</si>
  <si>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</si>
  <si>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</si>
  <si>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</si>
  <si>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</si>
  <si>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</si>
  <si>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</si>
  <si>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</si>
  <si>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</si>
  <si>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</si>
  <si>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</si>
  <si>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</si>
  <si>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</si>
  <si>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</si>
  <si>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</si>
  <si>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</si>
  <si>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</si>
  <si>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</si>
  <si>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</si>
  <si>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</si>
  <si>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</si>
  <si>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</si>
  <si>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</si>
  <si>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</si>
  <si>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</si>
  <si>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</si>
  <si>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</si>
  <si>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</si>
  <si>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</si>
  <si>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</si>
  <si>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</si>
  <si>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</si>
  <si>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</si>
  <si>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</si>
  <si>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</si>
  <si>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</si>
  <si>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</si>
  <si>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</si>
  <si>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</si>
  <si>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</si>
  <si>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</si>
  <si>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</si>
  <si>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</si>
  <si>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</si>
  <si>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</si>
  <si>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</si>
  <si>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</si>
  <si>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</si>
  <si>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</si>
  <si>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</si>
  <si>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</si>
  <si>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</si>
  <si>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</si>
  <si>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</si>
  <si>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</si>
  <si>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</si>
  <si>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</si>
  <si>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</si>
  <si>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</si>
  <si>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</si>
  <si>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</si>
  <si>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</si>
  <si>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</si>
  <si>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</si>
  <si>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</si>
  <si>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</si>
  <si>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</si>
  <si>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</si>
  <si>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</si>
  <si>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</si>
  <si>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</si>
  <si>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</si>
  <si>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</si>
  <si>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</si>
  <si>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</si>
  <si>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</si>
  <si>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</si>
  <si>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</si>
  <si>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</si>
  <si>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</si>
  <si>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</si>
  <si>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</si>
  <si>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</si>
  <si>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</si>
  <si>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</si>
  <si>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</si>
  <si>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</si>
  <si>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</si>
  <si>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</si>
  <si>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</si>
  <si>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</si>
  <si>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</si>
  <si>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</si>
  <si>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</si>
  <si>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</si>
  <si>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</si>
  <si>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</si>
  <si>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</si>
  <si>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</si>
  <si>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</si>
  <si>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</si>
  <si>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</si>
  <si>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</si>
  <si>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</si>
  <si>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</si>
  <si>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</si>
  <si>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</si>
  <si>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</si>
  <si>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</si>
  <si>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</si>
  <si>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</si>
  <si>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</si>
  <si>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</si>
  <si>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</si>
  <si>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</si>
  <si>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</si>
  <si>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</si>
  <si>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</si>
  <si>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</si>
  <si>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</si>
  <si>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</si>
  <si>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</si>
  <si>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</si>
  <si>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</si>
  <si>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</si>
  <si>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</si>
  <si>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</si>
  <si>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</si>
  <si>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</si>
  <si>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</si>
  <si>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</si>
  <si>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</si>
  <si>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</si>
  <si>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</si>
  <si>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</si>
  <si>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</si>
  <si>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</si>
  <si>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</si>
  <si>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</si>
  <si>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</si>
  <si>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</si>
  <si>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</si>
  <si>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</si>
  <si>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</si>
  <si>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</si>
  <si>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</si>
  <si>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</si>
  <si>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</si>
  <si>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</si>
  <si>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</si>
  <si>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</si>
  <si>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</si>
  <si>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</si>
  <si>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</si>
  <si>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</si>
  <si>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</si>
  <si>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</si>
  <si>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</si>
  <si>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</si>
  <si>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</si>
  <si>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</si>
  <si>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</si>
  <si>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</si>
  <si>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</si>
  <si>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</si>
  <si>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</si>
  <si>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</si>
  <si>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</si>
  <si>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</si>
  <si>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</si>
  <si>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</si>
  <si>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</si>
  <si>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</si>
  <si>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</si>
  <si>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</si>
  <si>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</si>
  <si>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</si>
  <si>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</si>
  <si>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</si>
  <si>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</si>
  <si>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</si>
  <si>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</si>
  <si>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</si>
  <si>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</si>
  <si>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</si>
  <si>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</si>
  <si>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</si>
  <si>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</si>
  <si>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</si>
  <si>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</si>
  <si>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</si>
  <si>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</si>
  <si>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</si>
  <si>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</si>
  <si>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</si>
  <si>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</si>
  <si>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</si>
  <si>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</si>
  <si>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</si>
  <si>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</si>
  <si>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</si>
  <si>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</si>
  <si>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</si>
  <si>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</si>
  <si>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</si>
  <si>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</si>
  <si>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</si>
  <si>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</si>
  <si>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</si>
  <si>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</si>
  <si>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</si>
  <si>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</si>
  <si>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</si>
  <si>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</si>
  <si>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</si>
  <si>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</si>
  <si>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</si>
  <si>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</si>
  <si>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</si>
  <si>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</si>
  <si>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</si>
  <si>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</si>
  <si>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</si>
  <si>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</si>
  <si>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</si>
  <si>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</si>
  <si>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</si>
  <si>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</si>
  <si>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</si>
  <si>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</si>
  <si>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</si>
  <si>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</si>
  <si>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</si>
  <si>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</si>
  <si>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</si>
  <si>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</si>
  <si>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</si>
  <si>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</si>
  <si>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</si>
  <si>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</si>
  <si>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</si>
  <si>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</si>
  <si>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</si>
  <si>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</si>
  <si>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</si>
  <si>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</si>
  <si>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</si>
  <si>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</si>
  <si>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</si>
  <si>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</si>
  <si>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</si>
  <si>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</si>
  <si>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</si>
  <si>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</si>
  <si>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</si>
  <si>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</si>
  <si>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</si>
  <si>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</si>
  <si>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</si>
  <si>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</si>
  <si>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</si>
  <si>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</si>
  <si>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</si>
  <si>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</si>
  <si>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</si>
  <si>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</si>
  <si>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</si>
  <si>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</si>
  <si>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</si>
  <si>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</si>
  <si>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</si>
  <si>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</si>
  <si>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</si>
  <si>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</si>
  <si>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</si>
  <si>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</si>
  <si>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</si>
  <si>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</si>
  <si>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</si>
  <si>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</si>
  <si>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</si>
  <si>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</si>
  <si>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</si>
  <si>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</si>
  <si>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</si>
  <si>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</si>
  <si>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</si>
  <si>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</si>
  <si>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</si>
  <si>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</si>
  <si>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</si>
  <si>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</si>
  <si>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</si>
  <si>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</si>
  <si>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</si>
  <si>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</si>
  <si>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</si>
  <si>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</si>
  <si>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</si>
  <si>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</si>
  <si>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</si>
  <si>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</si>
  <si>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</si>
  <si>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</si>
  <si>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</si>
  <si>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</si>
  <si>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</si>
  <si>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</si>
  <si>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</si>
  <si>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</si>
  <si>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</si>
  <si>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</si>
  <si>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</si>
  <si>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</si>
  <si>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</si>
  <si>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</si>
  <si>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</si>
  <si>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</si>
  <si>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</si>
  <si>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</si>
  <si>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</si>
  <si>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</si>
  <si>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</si>
  <si>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</si>
  <si>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</si>
  <si>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</si>
  <si>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</si>
  <si>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</si>
  <si>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</si>
  <si>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</si>
  <si>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</si>
  <si>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</si>
  <si>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</si>
  <si>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</si>
  <si>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</si>
  <si>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</si>
  <si>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</si>
  <si>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</si>
  <si>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</si>
  <si>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</si>
  <si>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</si>
  <si>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</si>
  <si>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</si>
  <si>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</si>
  <si>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</si>
  <si>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</si>
  <si>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</si>
  <si>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</si>
  <si>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</si>
  <si>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</si>
  <si>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</si>
  <si>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</si>
  <si>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</si>
  <si>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</si>
  <si>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</si>
  <si>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</si>
  <si>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</si>
  <si>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</si>
  <si>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</si>
  <si>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</si>
  <si>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</si>
  <si>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</si>
  <si>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</si>
  <si>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</si>
  <si>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</si>
  <si>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</si>
  <si>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</si>
  <si>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</si>
  <si>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</si>
  <si>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</si>
  <si>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</si>
  <si>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</si>
  <si>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</si>
  <si>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</si>
  <si>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</si>
  <si>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</si>
  <si>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</si>
  <si>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</si>
  <si>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</si>
  <si>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</si>
  <si>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</si>
  <si>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</si>
  <si>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</si>
  <si>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</si>
  <si>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</si>
  <si>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</si>
  <si>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</si>
  <si>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</si>
  <si>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</si>
  <si>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</si>
  <si>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</si>
  <si>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</si>
  <si>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</si>
  <si>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</si>
  <si>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</si>
  <si>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</si>
  <si>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</si>
  <si>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</si>
  <si>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</si>
  <si>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</si>
  <si>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</si>
  <si>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</si>
  <si>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</si>
  <si>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</si>
  <si>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</si>
  <si>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</si>
  <si>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</si>
  <si>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</si>
  <si>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</si>
  <si>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</si>
  <si>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</si>
  <si>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</si>
  <si>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</si>
  <si>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</si>
  <si>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</si>
  <si>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</si>
  <si>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</si>
  <si>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</si>
  <si>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</si>
  <si>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</si>
  <si>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</si>
  <si>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</si>
  <si>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</si>
  <si>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</si>
  <si>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</si>
  <si>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</si>
  <si>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</si>
  <si>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</si>
  <si>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</si>
  <si>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</si>
  <si>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</si>
  <si>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</si>
  <si>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</si>
  <si>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</si>
  <si>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</si>
  <si>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</si>
  <si>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</si>
  <si>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</si>
  <si>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</si>
  <si>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</si>
  <si>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</si>
  <si>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</si>
  <si>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</si>
  <si>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</si>
  <si>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</si>
  <si>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</si>
  <si>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</si>
  <si>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</si>
  <si>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</si>
  <si>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</si>
  <si>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</si>
  <si>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</si>
  <si>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</si>
  <si>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</si>
  <si>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</si>
  <si>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</si>
  <si>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</si>
  <si>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</si>
  <si>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</si>
  <si>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</si>
  <si>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</si>
  <si>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</si>
  <si>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</si>
  <si>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</si>
  <si>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</si>
  <si>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</si>
  <si>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</si>
  <si>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</si>
  <si>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</si>
  <si>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launched date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</si>
  <si>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</si>
  <si>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</si>
  <si>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</si>
  <si>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</si>
  <si>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</si>
  <si>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</si>
  <si>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</si>
  <si>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</si>
  <si>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</si>
  <si>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</si>
  <si>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</si>
  <si>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</si>
  <si>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</si>
  <si>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</si>
  <si>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</si>
  <si>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</si>
  <si>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</si>
  <si>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</si>
  <si>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 Successful</t>
  </si>
  <si>
    <t>Percentage Failed</t>
  </si>
  <si>
    <t>Percentage Canceled</t>
  </si>
  <si>
    <t>Number Live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</si>
  <si>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</si>
  <si>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</si>
  <si>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</si>
  <si>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</si>
  <si>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</si>
  <si>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</si>
  <si>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</si>
  <si>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</si>
  <si>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</si>
  <si>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</si>
  <si>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ro 49999</t>
  </si>
  <si>
    <t>Greater than 50000</t>
  </si>
  <si>
    <t>Mean</t>
  </si>
  <si>
    <t>Median</t>
  </si>
  <si>
    <t>Minumum</t>
  </si>
  <si>
    <t>Maximum</t>
  </si>
  <si>
    <t>Variance</t>
  </si>
  <si>
    <t>Standard deviation</t>
  </si>
  <si>
    <t>Successful</t>
  </si>
  <si>
    <t>Failed</t>
  </si>
  <si>
    <t>Earliest</t>
  </si>
  <si>
    <t>Latest</t>
  </si>
  <si>
    <t>Sum of goal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</si>
  <si>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</si>
  <si>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</si>
  <si>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</si>
  <si>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</si>
  <si>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</si>
  <si>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</si>
  <si>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</si>
  <si>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</si>
  <si>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</si>
  <si>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pledged</t>
  </si>
  <si>
    <t>music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</si>
</sst>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0" fillId="2" borderId="0" xfId="0" applyFill="1"/>
    <xf numFmtId="0" fontId="1" fillId="3" borderId="1" xfId="0" applyNumberFormat="1" applyFont="1" applyFill="1" applyBorder="1"/>
    <xf numFmtId="9" fontId="1" fillId="3" borderId="1" xfId="1" applyFont="1" applyFill="1" applyBorder="1"/>
    <xf numFmtId="0" fontId="4" fillId="4" borderId="0" xfId="0" applyFont="1" applyFill="1"/>
    <xf numFmtId="0" fontId="4" fillId="4" borderId="0" xfId="0" applyFont="1" applyFill="1" applyAlignment="1">
      <alignment horizontal="center"/>
    </xf>
    <xf numFmtId="0" fontId="0" fillId="5" borderId="0" xfId="0" applyFill="1"/>
    <xf numFmtId="164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1" fontId="0" fillId="5" borderId="0" xfId="0" applyNumberFormat="1" applyFill="1" applyAlignment="1">
      <alignment horizontal="center"/>
    </xf>
  </cellXfs>
  <cellStyles count="2">
    <cellStyle name="Normal" xfId="0" builtinId="0"/>
    <cellStyle name="Percent" xfId="1" builtinId="5"/>
  </cellStyles>
  <dxfs count="2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Homework1.xlsx]Cat n St!PivotTable6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n St'!$B$3:$B$4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 n St'!$A$5:$A$14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n St'!$B$5:$B$14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D-46B1-987C-FC766181056A}"/>
            </c:ext>
          </c:extLst>
        </c:ser>
        <c:ser>
          <c:idx val="1"/>
          <c:order val="1"/>
          <c:tx>
            <c:strRef>
              <c:f>'Cat n St'!$C$3:$C$4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 n St'!$A$5:$A$14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n St'!$C$5:$C$14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3D-46B1-987C-FC766181056A}"/>
            </c:ext>
          </c:extLst>
        </c:ser>
        <c:ser>
          <c:idx val="2"/>
          <c:order val="2"/>
          <c:tx>
            <c:strRef>
              <c:f>'Cat n St'!$D$3:$D$4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n St'!$A$5:$A$14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n St'!$D$5:$D$14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3D-46B1-987C-FC766181056A}"/>
            </c:ext>
          </c:extLst>
        </c:ser>
        <c:ser>
          <c:idx val="3"/>
          <c:order val="3"/>
          <c:tx>
            <c:strRef>
              <c:f>'Cat n St'!$E$3:$E$4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 n St'!$A$5:$A$14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n St'!$E$5:$E$14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1-4E3F-9DAE-0E061BDDD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7608704"/>
        <c:axId val="1037608376"/>
      </c:barChart>
      <c:catAx>
        <c:axId val="10376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08376"/>
        <c:crosses val="autoZero"/>
        <c:auto val="1"/>
        <c:lblAlgn val="ctr"/>
        <c:lblOffset val="100"/>
        <c:noMultiLvlLbl val="0"/>
      </c:catAx>
      <c:valAx>
        <c:axId val="103760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Homework1.xlsx]SubCat n St!PivotTable7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n St'!$B$3:$B$4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n St'!$A$5:$A$46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n St'!$B$5:$B$46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C-4A41-B351-677931C81E7E}"/>
            </c:ext>
          </c:extLst>
        </c:ser>
        <c:ser>
          <c:idx val="1"/>
          <c:order val="1"/>
          <c:tx>
            <c:strRef>
              <c:f>'SubCat n St'!$C$3:$C$4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n St'!$A$5:$A$46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n St'!$C$5:$C$46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C-4A41-B351-677931C81E7E}"/>
            </c:ext>
          </c:extLst>
        </c:ser>
        <c:ser>
          <c:idx val="2"/>
          <c:order val="2"/>
          <c:tx>
            <c:strRef>
              <c:f>'SubCat n St'!$D$3:$D$4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n St'!$A$5:$A$46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n St'!$D$5:$D$46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C-4A41-B351-677931C81E7E}"/>
            </c:ext>
          </c:extLst>
        </c:ser>
        <c:ser>
          <c:idx val="3"/>
          <c:order val="3"/>
          <c:tx>
            <c:strRef>
              <c:f>'SubCat n St'!$E$3:$E$4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n St'!$A$5:$A$46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n St'!$E$5:$E$46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C-4A41-B351-677931C81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0388904"/>
        <c:axId val="1040380376"/>
      </c:barChart>
      <c:catAx>
        <c:axId val="104038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80376"/>
        <c:crosses val="autoZero"/>
        <c:auto val="1"/>
        <c:lblAlgn val="ctr"/>
        <c:lblOffset val="100"/>
        <c:noMultiLvlLbl val="0"/>
      </c:catAx>
      <c:valAx>
        <c:axId val="104038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8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Homework1.xlsx]Yr n St!PivotTable9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'Yr n St'!$B$4:$B$5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'Yr n 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'Yr n St'!$B$6:$B$18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1-4F91-85C8-5DCB288AA0CA}"/>
            </c:ext>
          </c:extLst>
        </c:ser>
        <c:ser>
          <c:idx val="1"/>
          <c:order val="1"/>
          <c:tx>
            <c:strRef>
              <c:f>'Yr n St'!$C$4:$C$5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'Yr n 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'Yr n St'!$C$6:$C$18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1-4F91-85C8-5DCB288AA0CA}"/>
            </c:ext>
          </c:extLst>
        </c:ser>
        <c:ser>
          <c:idx val="2"/>
          <c:order val="2"/>
          <c:tx>
            <c:strRef>
              <c:f>'Yr n St'!$D$4:$D$5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'Yr n 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'Yr n St'!$D$6:$D$18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1-4F91-85C8-5DCB288A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382344"/>
        <c:axId val="1040383000"/>
      </c:lineChart>
      <c:catAx>
        <c:axId val="104038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83000"/>
        <c:crosses val="autoZero"/>
        <c:auto val="1"/>
        <c:lblAlgn val="ctr"/>
        <c:lblOffset val="100"/>
        <c:noMultiLvlLbl val="0"/>
      </c:catAx>
      <c:valAx>
        <c:axId val="1040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8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Countifs Ori'!$J$2</c:f>
              <c:strCache>
                <c:ptCount val="1"/>
                <c:pt idx="0">
                  <c:v>Percentage 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Countifs Ori'!$E$3:$E$14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Countifs Ori'!$J$3:$J$14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9-43DA-B0B0-589674907326}"/>
            </c:ext>
          </c:extLst>
        </c:ser>
        <c:ser>
          <c:idx val="1"/>
          <c:order val="1"/>
          <c:tx>
            <c:strRef>
              <c:f>'Goal Countifs Ori'!$K$2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Countifs Ori'!$E$3:$E$14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Countifs Ori'!$K$3:$K$14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9-43DA-B0B0-589674907326}"/>
            </c:ext>
          </c:extLst>
        </c:ser>
        <c:ser>
          <c:idx val="2"/>
          <c:order val="2"/>
          <c:tx>
            <c:strRef>
              <c:f>'Goal Countifs Ori'!$L$2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Countifs Ori'!$E$3:$E$14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Countifs Ori'!$L$3:$L$14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9-43DA-B0B0-589674907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616576"/>
        <c:axId val="1037618216"/>
      </c:lineChart>
      <c:catAx>
        <c:axId val="10376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18216"/>
        <c:crosses val="autoZero"/>
        <c:auto val="1"/>
        <c:lblAlgn val="ctr"/>
        <c:lblOffset val="100"/>
        <c:noMultiLvlLbl val="0"/>
      </c:catAx>
      <c:valAx>
        <c:axId val="103761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v pivot'!$N$4</c:f>
              <c:strCache>
                <c:ptCount val="1"/>
                <c:pt idx="0">
                  <c:v>Percentage 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v pivot'!$H$5:$H$16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50000</c:v>
                </c:pt>
              </c:strCache>
            </c:strRef>
          </c:cat>
          <c:val>
            <c:numRef>
              <c:f>'Goal v pivot'!$N$5:$N$16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C-41F3-93AA-CD028A908ED9}"/>
            </c:ext>
          </c:extLst>
        </c:ser>
        <c:ser>
          <c:idx val="1"/>
          <c:order val="1"/>
          <c:tx>
            <c:strRef>
              <c:f>'Goal v pivot'!$O$4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v pivot'!$H$5:$H$16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50000</c:v>
                </c:pt>
              </c:strCache>
            </c:strRef>
          </c:cat>
          <c:val>
            <c:numRef>
              <c:f>'Goal v pivot'!$O$5:$O$16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C-41F3-93AA-CD028A908ED9}"/>
            </c:ext>
          </c:extLst>
        </c:ser>
        <c:ser>
          <c:idx val="2"/>
          <c:order val="2"/>
          <c:tx>
            <c:strRef>
              <c:f>'Goal v pivot'!$P$4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v pivot'!$H$5:$H$16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50000</c:v>
                </c:pt>
              </c:strCache>
            </c:strRef>
          </c:cat>
          <c:val>
            <c:numRef>
              <c:f>'Goal v pivot'!$P$5:$P$16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C-41F3-93AA-CD028A908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605096"/>
        <c:axId val="1037606408"/>
      </c:lineChart>
      <c:catAx>
        <c:axId val="103760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06408"/>
        <c:crosses val="autoZero"/>
        <c:auto val="1"/>
        <c:lblAlgn val="ctr"/>
        <c:lblOffset val="100"/>
        <c:noMultiLvlLbl val="0"/>
      </c:catAx>
      <c:valAx>
        <c:axId val="103760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0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Homework1.xlsx]Cat n  Goal!PivotTable2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 n  Goal'!$B$3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B8-405F-816E-2EF60E53D802}"/>
              </c:ext>
            </c:extLst>
          </c:dPt>
          <c:cat>
            <c:strRef>
              <c:f>'Cat n  Goal'!$A$4:$A$13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n  Goal'!$B$4:$B$13</c:f>
              <c:numCache>
                <c:formatCode>General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8-405F-816E-2EF60E53D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67025424"/>
        <c:axId val="767022800"/>
      </c:barChart>
      <c:catAx>
        <c:axId val="767025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22800"/>
        <c:crosses val="autoZero"/>
        <c:auto val="1"/>
        <c:lblAlgn val="ctr"/>
        <c:lblOffset val="100"/>
        <c:noMultiLvlLbl val="0"/>
      </c:catAx>
      <c:valAx>
        <c:axId val="76702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Homework1.xlsx]Pledge Yr Cat!PivotTable3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'Pledge Yr Cat'!$B$3:$B$4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Cat'!$B$5:$B$14</c:f>
              <c:numCache>
                <c:formatCode>General</c:formatCode>
                <c:ptCount val="9"/>
                <c:pt idx="0">
                  <c:v>8542.32</c:v>
                </c:pt>
                <c:pt idx="1">
                  <c:v>200032.33</c:v>
                </c:pt>
                <c:pt idx="2">
                  <c:v>409033.58999999991</c:v>
                </c:pt>
                <c:pt idx="3">
                  <c:v>659518.8899999999</c:v>
                </c:pt>
                <c:pt idx="4">
                  <c:v>726212.89</c:v>
                </c:pt>
                <c:pt idx="5">
                  <c:v>1177114.3599999999</c:v>
                </c:pt>
                <c:pt idx="6">
                  <c:v>1310957.98</c:v>
                </c:pt>
                <c:pt idx="7">
                  <c:v>760195.93</c:v>
                </c:pt>
                <c:pt idx="8">
                  <c:v>453208.66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4-47F9-B85C-7D5929F35330}"/>
            </c:ext>
          </c:extLst>
        </c:ser>
        <c:ser>
          <c:idx val="1"/>
          <c:order val="1"/>
          <c:tx>
            <c:strRef>
              <c:f>'Pledge Yr Cat'!$C$3:$C$4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Cat'!$C$5:$C$14</c:f>
              <c:numCache>
                <c:formatCode>General</c:formatCode>
                <c:ptCount val="9"/>
                <c:pt idx="5">
                  <c:v>480239.65</c:v>
                </c:pt>
                <c:pt idx="6">
                  <c:v>176673</c:v>
                </c:pt>
                <c:pt idx="7">
                  <c:v>207299</c:v>
                </c:pt>
                <c:pt idx="8">
                  <c:v>72781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4-47F9-B85C-7D5929F35330}"/>
            </c:ext>
          </c:extLst>
        </c:ser>
        <c:ser>
          <c:idx val="2"/>
          <c:order val="2"/>
          <c:tx>
            <c:strRef>
              <c:f>'Pledge Yr Cat'!$D$3:$D$4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Cat'!$D$5:$D$14</c:f>
              <c:numCache>
                <c:formatCode>General</c:formatCode>
                <c:ptCount val="9"/>
                <c:pt idx="1">
                  <c:v>390</c:v>
                </c:pt>
                <c:pt idx="2">
                  <c:v>3391.01</c:v>
                </c:pt>
                <c:pt idx="3">
                  <c:v>14870.02</c:v>
                </c:pt>
                <c:pt idx="4">
                  <c:v>398251.3</c:v>
                </c:pt>
                <c:pt idx="5">
                  <c:v>625395.03</c:v>
                </c:pt>
                <c:pt idx="6">
                  <c:v>773507.15</c:v>
                </c:pt>
                <c:pt idx="7">
                  <c:v>926543.88</c:v>
                </c:pt>
                <c:pt idx="8">
                  <c:v>309965.5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4-47F9-B85C-7D5929F35330}"/>
            </c:ext>
          </c:extLst>
        </c:ser>
        <c:ser>
          <c:idx val="3"/>
          <c:order val="3"/>
          <c:tx>
            <c:strRef>
              <c:f>'Pledge Yr Cat'!$E$3:$E$4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Cat'!$E$5:$E$14</c:f>
              <c:numCache>
                <c:formatCode>General</c:formatCode>
                <c:ptCount val="9"/>
                <c:pt idx="5">
                  <c:v>277</c:v>
                </c:pt>
                <c:pt idx="6">
                  <c:v>8593</c:v>
                </c:pt>
                <c:pt idx="7">
                  <c:v>652</c:v>
                </c:pt>
                <c:pt idx="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4-47F9-B85C-7D5929F35330}"/>
            </c:ext>
          </c:extLst>
        </c:ser>
        <c:ser>
          <c:idx val="4"/>
          <c:order val="4"/>
          <c:tx>
            <c:strRef>
              <c:f>'Pledge Yr Cat'!$F$3:$F$4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Cat'!$F$5:$F$14</c:f>
              <c:numCache>
                <c:formatCode>General</c:formatCode>
                <c:ptCount val="9"/>
                <c:pt idx="0">
                  <c:v>28073.03</c:v>
                </c:pt>
                <c:pt idx="1">
                  <c:v>63029.920000000006</c:v>
                </c:pt>
                <c:pt idx="2">
                  <c:v>337973.13999999996</c:v>
                </c:pt>
                <c:pt idx="3">
                  <c:v>726858.03</c:v>
                </c:pt>
                <c:pt idx="4">
                  <c:v>607920.36</c:v>
                </c:pt>
                <c:pt idx="5">
                  <c:v>624182.54999999993</c:v>
                </c:pt>
                <c:pt idx="6">
                  <c:v>433185.88</c:v>
                </c:pt>
                <c:pt idx="7">
                  <c:v>313058.36</c:v>
                </c:pt>
                <c:pt idx="8">
                  <c:v>194943.07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D4-47F9-B85C-7D5929F35330}"/>
            </c:ext>
          </c:extLst>
        </c:ser>
        <c:ser>
          <c:idx val="5"/>
          <c:order val="5"/>
          <c:tx>
            <c:strRef>
              <c:f>'Pledge Yr Cat'!$G$3:$G$4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Cat'!$G$5:$G$14</c:f>
              <c:numCache>
                <c:formatCode>General</c:formatCode>
                <c:ptCount val="9"/>
                <c:pt idx="1">
                  <c:v>2580</c:v>
                </c:pt>
                <c:pt idx="5">
                  <c:v>362031.27</c:v>
                </c:pt>
                <c:pt idx="6">
                  <c:v>784127.01</c:v>
                </c:pt>
                <c:pt idx="7">
                  <c:v>1087146.96</c:v>
                </c:pt>
                <c:pt idx="8">
                  <c:v>165728.49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D4-47F9-B85C-7D5929F35330}"/>
            </c:ext>
          </c:extLst>
        </c:ser>
        <c:ser>
          <c:idx val="6"/>
          <c:order val="6"/>
          <c:tx>
            <c:strRef>
              <c:f>'Pledge Yr Cat'!$H$3:$H$4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Cat'!$H$5:$H$14</c:f>
              <c:numCache>
                <c:formatCode>General</c:formatCode>
                <c:ptCount val="9"/>
                <c:pt idx="0">
                  <c:v>50</c:v>
                </c:pt>
                <c:pt idx="1">
                  <c:v>3155</c:v>
                </c:pt>
                <c:pt idx="2">
                  <c:v>134142.74</c:v>
                </c:pt>
                <c:pt idx="3">
                  <c:v>254385.09</c:v>
                </c:pt>
                <c:pt idx="4">
                  <c:v>820129.05999999994</c:v>
                </c:pt>
                <c:pt idx="5">
                  <c:v>167522.39000000001</c:v>
                </c:pt>
                <c:pt idx="6">
                  <c:v>149188.5</c:v>
                </c:pt>
                <c:pt idx="7">
                  <c:v>64225.369999999995</c:v>
                </c:pt>
                <c:pt idx="8">
                  <c:v>10925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D4-47F9-B85C-7D5929F35330}"/>
            </c:ext>
          </c:extLst>
        </c:ser>
        <c:ser>
          <c:idx val="7"/>
          <c:order val="7"/>
          <c:tx>
            <c:strRef>
              <c:f>'Pledge Yr Cat'!$I$3:$I$4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Cat'!$I$5:$I$14</c:f>
              <c:numCache>
                <c:formatCode>General</c:formatCode>
                <c:ptCount val="9"/>
                <c:pt idx="0">
                  <c:v>805.07</c:v>
                </c:pt>
                <c:pt idx="1">
                  <c:v>16915.919999999998</c:v>
                </c:pt>
                <c:pt idx="2">
                  <c:v>114530.39</c:v>
                </c:pt>
                <c:pt idx="3">
                  <c:v>1322864.3699999999</c:v>
                </c:pt>
                <c:pt idx="4">
                  <c:v>5171812.9400000004</c:v>
                </c:pt>
                <c:pt idx="5">
                  <c:v>3261320.6700000004</c:v>
                </c:pt>
                <c:pt idx="6">
                  <c:v>4303531.1399999987</c:v>
                </c:pt>
                <c:pt idx="7">
                  <c:v>7186566.419999999</c:v>
                </c:pt>
                <c:pt idx="8">
                  <c:v>2025376.7600000002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D4-47F9-B85C-7D5929F35330}"/>
            </c:ext>
          </c:extLst>
        </c:ser>
        <c:ser>
          <c:idx val="8"/>
          <c:order val="8"/>
          <c:tx>
            <c:strRef>
              <c:f>'Pledge Yr Cat'!$J$3:$J$4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'Pledge Yr Cat'!$A$5:$A$14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'Pledge Yr Cat'!$J$5:$J$14</c:f>
              <c:numCache>
                <c:formatCode>General</c:formatCode>
                <c:ptCount val="9"/>
                <c:pt idx="1">
                  <c:v>1066</c:v>
                </c:pt>
                <c:pt idx="2">
                  <c:v>20300.5</c:v>
                </c:pt>
                <c:pt idx="3">
                  <c:v>59283.880000000005</c:v>
                </c:pt>
                <c:pt idx="4">
                  <c:v>141889.88</c:v>
                </c:pt>
                <c:pt idx="5">
                  <c:v>1818381.4</c:v>
                </c:pt>
                <c:pt idx="6">
                  <c:v>1892720.1</c:v>
                </c:pt>
                <c:pt idx="7">
                  <c:v>1534152.65</c:v>
                </c:pt>
                <c:pt idx="8">
                  <c:v>264001.86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D4-47F9-B85C-7D5929F35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88720"/>
        <c:axId val="88989376"/>
      </c:lineChart>
      <c:catAx>
        <c:axId val="8898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89376"/>
        <c:crosses val="autoZero"/>
        <c:auto val="1"/>
        <c:lblAlgn val="ctr"/>
        <c:lblOffset val="100"/>
        <c:noMultiLvlLbl val="0"/>
      </c:catAx>
      <c:valAx>
        <c:axId val="889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8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Homework1.xlsx]Cat Yr St!PivotTable4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 Yr St'!$B$3:$B$5</c:f>
              <c:strCache>
                <c:ptCount val="1"/>
                <c:pt idx="0">
                  <c:v>music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 Yr St'!$A$6:$A$15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 Yr St'!$B$6:$B$15</c:f>
              <c:numCache>
                <c:formatCode>General</c:formatCode>
                <c:ptCount val="9"/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2-400E-923A-26C8AD75FE55}"/>
            </c:ext>
          </c:extLst>
        </c:ser>
        <c:ser>
          <c:idx val="1"/>
          <c:order val="1"/>
          <c:tx>
            <c:strRef>
              <c:f>'Cat Yr St'!$C$3:$C$5</c:f>
              <c:strCache>
                <c:ptCount val="1"/>
                <c:pt idx="0">
                  <c:v>music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 Yr St'!$A$6:$A$15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 Yr St'!$C$6:$C$15</c:f>
              <c:numCache>
                <c:formatCode>General</c:formatCode>
                <c:ptCount val="9"/>
                <c:pt idx="0">
                  <c:v>1</c:v>
                </c:pt>
                <c:pt idx="1">
                  <c:v>8</c:v>
                </c:pt>
                <c:pt idx="2">
                  <c:v>7</c:v>
                </c:pt>
                <c:pt idx="3">
                  <c:v>21</c:v>
                </c:pt>
                <c:pt idx="4">
                  <c:v>17</c:v>
                </c:pt>
                <c:pt idx="5">
                  <c:v>22</c:v>
                </c:pt>
                <c:pt idx="6">
                  <c:v>23</c:v>
                </c:pt>
                <c:pt idx="7">
                  <c:v>20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D2-400E-923A-26C8AD75FE55}"/>
            </c:ext>
          </c:extLst>
        </c:ser>
        <c:ser>
          <c:idx val="2"/>
          <c:order val="2"/>
          <c:tx>
            <c:strRef>
              <c:f>'Cat Yr St'!$D$3:$D$5</c:f>
              <c:strCache>
                <c:ptCount val="1"/>
                <c:pt idx="0">
                  <c:v>music -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 Yr St'!$A$6:$A$15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 Yr St'!$D$6:$D$15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D2-400E-923A-26C8AD75FE55}"/>
            </c:ext>
          </c:extLst>
        </c:ser>
        <c:ser>
          <c:idx val="3"/>
          <c:order val="3"/>
          <c:tx>
            <c:strRef>
              <c:f>'Cat Yr St'!$E$3:$E$5</c:f>
              <c:strCache>
                <c:ptCount val="1"/>
                <c:pt idx="0">
                  <c:v>music -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 Yr St'!$A$6:$A$15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 Yr St'!$E$6:$E$15</c:f>
              <c:numCache>
                <c:formatCode>General</c:formatCode>
                <c:ptCount val="9"/>
                <c:pt idx="0">
                  <c:v>5</c:v>
                </c:pt>
                <c:pt idx="1">
                  <c:v>15</c:v>
                </c:pt>
                <c:pt idx="2">
                  <c:v>75</c:v>
                </c:pt>
                <c:pt idx="3">
                  <c:v>135</c:v>
                </c:pt>
                <c:pt idx="4">
                  <c:v>95</c:v>
                </c:pt>
                <c:pt idx="5">
                  <c:v>82</c:v>
                </c:pt>
                <c:pt idx="6">
                  <c:v>71</c:v>
                </c:pt>
                <c:pt idx="7">
                  <c:v>52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D2-400E-923A-26C8AD75F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733752"/>
        <c:axId val="724726864"/>
      </c:lineChart>
      <c:catAx>
        <c:axId val="72473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26864"/>
        <c:crosses val="autoZero"/>
        <c:auto val="1"/>
        <c:lblAlgn val="ctr"/>
        <c:lblOffset val="100"/>
        <c:noMultiLvlLbl val="0"/>
      </c:catAx>
      <c:valAx>
        <c:axId val="7247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3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</xdr:row>
      <xdr:rowOff>6350</xdr:rowOff>
    </xdr:from>
    <xdr:to>
      <xdr:col>17</xdr:col>
      <xdr:colOff>571500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6AC5B-A2A4-434A-8DCA-912325F33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6349</xdr:colOff>
      <xdr:row>1</xdr:row>
      <xdr:rowOff>158749</xdr:rowOff>
    </xdr:from>
    <xdr:to>
      <xdr:col>20</xdr:col>
      <xdr:colOff>428624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B33E2-A780-451A-BB57-9352A9F8B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301624</xdr:colOff>
      <xdr:row>2</xdr:row>
      <xdr:rowOff>1586</xdr:rowOff>
    </xdr:from>
    <xdr:to>
      <xdr:col>17</xdr:col>
      <xdr:colOff>342899</xdr:colOff>
      <xdr:row>26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5932D-2AE9-4FBF-B14E-9347EA9E5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69848</xdr:colOff>
      <xdr:row>16</xdr:row>
      <xdr:rowOff>20636</xdr:rowOff>
    </xdr:from>
    <xdr:to>
      <xdr:col>14</xdr:col>
      <xdr:colOff>466724</xdr:colOff>
      <xdr:row>39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5C451-6CEF-4016-A659-CD61D2B30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18</xdr:row>
      <xdr:rowOff>58736</xdr:rowOff>
    </xdr:from>
    <xdr:to>
      <xdr:col>15</xdr:col>
      <xdr:colOff>609600</xdr:colOff>
      <xdr:row>37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59548-2F0C-488F-BD62-5BF55D4E2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277811</xdr:colOff>
      <xdr:row>2</xdr:row>
      <xdr:rowOff>28575</xdr:rowOff>
    </xdr:from>
    <xdr:to>
      <xdr:col>16</xdr:col>
      <xdr:colOff>85724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3696B-2CA5-4847-B8F4-C42EC8579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411161</xdr:colOff>
      <xdr:row>14</xdr:row>
      <xdr:rowOff>171450</xdr:rowOff>
    </xdr:from>
    <xdr:to>
      <xdr:col>13</xdr:col>
      <xdr:colOff>133349</xdr:colOff>
      <xdr:row>38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85E7C-B81F-47C7-919E-BC8697C51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244475</xdr:colOff>
      <xdr:row>2</xdr:row>
      <xdr:rowOff>15875</xdr:rowOff>
    </xdr:from>
    <xdr:to>
      <xdr:col>15</xdr:col>
      <xdr:colOff>447675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CF620-D07E-46CA-BA12-23FFCA495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hujun Chang" id="{EC3645D1-F921-4C73-B1B4-77FBEE68BC60}" userId="S::schang@bensonhill.com::71dfcdd0-486c-4b75-bda2-22d722473a48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un Chang" refreshedDate="43953.915422222221" createdVersion="6" refreshedVersion="6" minRefreshableVersion="3" recordCount="4114" xr:uid="{3ABCE985-8185-43CF-9DD6-53F8B482D65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un Chang" refreshedDate="43953.949855671293" createdVersion="6" refreshedVersion="6" minRefreshableVersion="3" recordCount="4114" xr:uid="{FB8FCCC2-5EE6-4CDA-A212-5B47B137D53B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aunched date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eadline2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/8/10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5/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/8/10"/>
          <s v="Qtr1"/>
          <s v="Qtr2"/>
          <s v="Qtr3"/>
          <s v="Qtr4"/>
          <s v="&gt;2017/5/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/8/10"/>
          <s v="2009"/>
          <s v="2010"/>
          <s v="2011"/>
          <s v="2012"/>
          <s v="2013"/>
          <s v="2014"/>
          <s v="2015"/>
          <s v="2016"/>
          <s v="2017"/>
          <s v="&gt;2017/5/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un Chang" refreshedDate="43958.902267013887" createdVersion="6" refreshedVersion="6" minRefreshableVersion="3" recordCount="4114" xr:uid="{923849C5-5D0B-4F0A-AF61-9833ED13F2DA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  <cacheField name="launched date" numFmtId="165">
      <sharedItems containsSemiMixedTypes="0" containsNonDate="0" containsDate="1" containsString="0" minDate="2009-05-17T03:55:13" maxDate="2017-03-15T15:30:07"/>
    </cacheField>
    <cacheField name="deadline2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x v="0"/>
    <x v="0"/>
    <b v="1"/>
    <s v="film &amp; video/television"/>
    <n v="136.85882352941175"/>
    <n v="63.917582417582416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x v="0"/>
    <x v="1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x v="0"/>
    <x v="2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x v="0"/>
    <x v="3"/>
    <b v="1"/>
    <s v="film &amp; video/television"/>
    <n v="103.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x v="0"/>
    <x v="4"/>
    <b v="1"/>
    <s v="film &amp; video/television"/>
    <n v="122.99154545454546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x v="0"/>
    <x v="5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x v="0"/>
    <x v="6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x v="0"/>
    <x v="7"/>
    <b v="1"/>
    <s v="film &amp; video/television"/>
    <n v="101.22222222222223"/>
    <n v="159.82456140350877"/>
    <x v="0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x v="0"/>
    <x v="8"/>
    <b v="1"/>
    <s v="film &amp; video/television"/>
    <n v="100.0434285714285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x v="0"/>
    <x v="9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x v="0"/>
    <x v="10"/>
    <b v="1"/>
    <s v="film &amp; video/television"/>
    <n v="100.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x v="0"/>
    <x v="11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x v="0"/>
    <x v="12"/>
    <b v="1"/>
    <s v="film &amp; video/television"/>
    <n v="165.29333333333332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x v="0"/>
    <x v="13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x v="0"/>
    <x v="14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x v="0"/>
    <x v="15"/>
    <b v="1"/>
    <s v="film &amp; video/television"/>
    <n v="106.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x v="0"/>
    <x v="16"/>
    <b v="1"/>
    <s v="film &amp; video/television"/>
    <n v="100.2416666666666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x v="0"/>
    <x v="17"/>
    <b v="1"/>
    <s v="film &amp; video/television"/>
    <n v="100.6666666666666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x v="0"/>
    <x v="18"/>
    <b v="1"/>
    <s v="film &amp; video/television"/>
    <n v="106.321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x v="0"/>
    <x v="19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x v="0"/>
    <x v="20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x v="0"/>
    <x v="2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x v="0"/>
    <x v="22"/>
    <b v="1"/>
    <s v="film &amp; video/television"/>
    <n v="117.14285714285714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x v="0"/>
    <x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x v="0"/>
    <x v="24"/>
    <b v="1"/>
    <s v="film &amp; video/television"/>
    <n v="108.80768571428571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x v="0"/>
    <x v="25"/>
    <b v="1"/>
    <s v="film &amp; video/television"/>
    <n v="133.333333333333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x v="0"/>
    <x v="10"/>
    <b v="1"/>
    <s v="film &amp; video/television"/>
    <n v="155.19999999999999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x v="0"/>
    <x v="3"/>
    <b v="1"/>
    <s v="film &amp; video/television"/>
    <n v="111.72499999999999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x v="0"/>
    <x v="26"/>
    <b v="1"/>
    <s v="film &amp; video/television"/>
    <n v="100.35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x v="0"/>
    <x v="27"/>
    <b v="1"/>
    <s v="film &amp; video/television"/>
    <n v="123.3333333333333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x v="0"/>
    <x v="28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x v="0"/>
    <x v="29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x v="0"/>
    <x v="30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x v="0"/>
    <x v="31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x v="0"/>
    <x v="32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x v="0"/>
    <x v="33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x v="0"/>
    <x v="3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x v="0"/>
    <x v="35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x v="0"/>
    <x v="3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x v="0"/>
    <x v="37"/>
    <b v="1"/>
    <s v="film &amp; video/television"/>
    <n v="130.9799999999999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x v="0"/>
    <x v="38"/>
    <b v="1"/>
    <s v="film &amp; video/television"/>
    <n v="101.35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x v="0"/>
    <x v="10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x v="0"/>
    <x v="3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x v="0"/>
    <x v="40"/>
    <b v="1"/>
    <s v="film &amp; video/television"/>
    <n v="308.66000000000003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x v="0"/>
    <x v="41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x v="0"/>
    <x v="42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x v="0"/>
    <x v="43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x v="0"/>
    <x v="16"/>
    <b v="1"/>
    <s v="film &amp; video/television"/>
    <n v="107.61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x v="0"/>
    <x v="44"/>
    <b v="1"/>
    <s v="film &amp; video/television"/>
    <n v="107.95"/>
    <n v="56.815789473684212"/>
    <x v="0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x v="0"/>
    <x v="45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x v="0"/>
    <x v="19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x v="0"/>
    <x v="46"/>
    <b v="1"/>
    <s v="film &amp; video/television"/>
    <n v="128.01818181818183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x v="0"/>
    <x v="47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x v="0"/>
    <x v="2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x v="0"/>
    <x v="47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x v="0"/>
    <x v="48"/>
    <b v="1"/>
    <s v="film &amp; video/television"/>
    <n v="128.95348837209303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x v="0"/>
    <x v="49"/>
    <b v="1"/>
    <s v="film &amp; video/television"/>
    <n v="107.2625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x v="0"/>
    <x v="50"/>
    <b v="1"/>
    <s v="film &amp; video/television"/>
    <n v="101.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x v="0"/>
    <x v="11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x v="0"/>
    <x v="51"/>
    <b v="1"/>
    <s v="film &amp; video/television"/>
    <n v="100.12569999999999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x v="0"/>
    <x v="52"/>
    <b v="1"/>
    <s v="film &amp; video/shorts"/>
    <n v="103.2962222222222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x v="0"/>
    <x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x v="0"/>
    <x v="53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x v="0"/>
    <x v="31"/>
    <b v="1"/>
    <s v="film &amp; video/shorts"/>
    <n v="113.5185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x v="0"/>
    <x v="5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x v="0"/>
    <x v="7"/>
    <b v="1"/>
    <s v="film &amp; video/shorts"/>
    <n v="107.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x v="0"/>
    <x v="55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x v="0"/>
    <x v="9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x v="0"/>
    <x v="17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x v="0"/>
    <x v="56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x v="0"/>
    <x v="5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x v="0"/>
    <x v="58"/>
    <b v="1"/>
    <s v="film &amp; video/shorts"/>
    <n v="123.9444444444444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x v="0"/>
    <x v="14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x v="0"/>
    <x v="59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x v="0"/>
    <x v="60"/>
    <b v="1"/>
    <s v="film &amp; video/shorts"/>
    <n v="112.93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x v="0"/>
    <x v="5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x v="0"/>
    <x v="41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x v="0"/>
    <x v="55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x v="0"/>
    <x v="2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x v="0"/>
    <x v="14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x v="0"/>
    <x v="5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x v="0"/>
    <x v="33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x v="0"/>
    <x v="61"/>
    <b v="1"/>
    <s v="film &amp; video/shorts"/>
    <n v="100.012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x v="0"/>
    <x v="62"/>
    <b v="1"/>
    <s v="film &amp; video/shorts"/>
    <n v="102.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x v="0"/>
    <x v="63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x v="0"/>
    <x v="64"/>
    <b v="1"/>
    <s v="film &amp; video/shorts"/>
    <n v="125.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x v="0"/>
    <x v="5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x v="0"/>
    <x v="20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x v="0"/>
    <x v="65"/>
    <b v="1"/>
    <s v="film &amp; video/shorts"/>
    <n v="102.857142857142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x v="0"/>
    <x v="66"/>
    <b v="1"/>
    <s v="film &amp; video/shorts"/>
    <n v="115.0666666666666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x v="0"/>
    <x v="38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x v="0"/>
    <x v="67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x v="0"/>
    <x v="68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x v="0"/>
    <x v="41"/>
    <b v="1"/>
    <s v="film &amp; video/shorts"/>
    <n v="110.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x v="0"/>
    <x v="8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x v="0"/>
    <x v="64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x v="0"/>
    <x v="69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x v="0"/>
    <x v="22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x v="0"/>
    <x v="65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x v="0"/>
    <x v="70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x v="0"/>
    <x v="55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x v="0"/>
    <x v="2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x v="0"/>
    <x v="71"/>
    <b v="1"/>
    <s v="film &amp; video/shorts"/>
    <n v="127.7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x v="0"/>
    <x v="72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x v="0"/>
    <x v="73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x v="0"/>
    <x v="65"/>
    <b v="1"/>
    <s v="film &amp; video/shorts"/>
    <n v="107.40909090909091"/>
    <n v="39.383333333333333"/>
    <x v="0"/>
    <s v="shorts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x v="0"/>
    <x v="74"/>
    <b v="1"/>
    <s v="film &amp; video/shorts"/>
    <n v="100.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x v="0"/>
    <x v="50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x v="0"/>
    <x v="5"/>
    <b v="1"/>
    <s v="film &amp; video/shorts"/>
    <n v="246.6666666666666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x v="0"/>
    <x v="5"/>
    <b v="1"/>
    <s v="film &amp; video/shorts"/>
    <n v="219.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x v="0"/>
    <x v="55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x v="0"/>
    <x v="28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x v="0"/>
    <x v="75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x v="0"/>
    <x v="76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x v="0"/>
    <x v="2"/>
    <b v="1"/>
    <s v="film &amp; video/shorts"/>
    <n v="103.33333333333333"/>
    <n v="88.571428571428569"/>
    <x v="0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x v="0"/>
    <x v="19"/>
    <b v="1"/>
    <s v="film &amp; video/shorts"/>
    <n v="140.44444444444446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x v="0"/>
    <x v="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x v="0"/>
    <x v="74"/>
    <b v="1"/>
    <s v="film &amp; video/shorts"/>
    <n v="100.49377777777778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x v="0"/>
    <x v="70"/>
    <b v="1"/>
    <s v="film &amp; video/shorts"/>
    <n v="113.0316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x v="0"/>
    <x v="77"/>
    <b v="1"/>
    <s v="film &amp; video/shorts"/>
    <n v="104.55692307692307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x v="0"/>
    <x v="29"/>
    <b v="0"/>
    <s v="film &amp; video/science fiction"/>
    <n v="1.4285714285714285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x v="0"/>
    <x v="29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x v="0"/>
    <x v="78"/>
    <b v="0"/>
    <s v="film &amp; video/science fiction"/>
    <n v="0"/>
    <s v="NA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x v="0"/>
    <x v="79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x v="0"/>
    <x v="78"/>
    <b v="0"/>
    <s v="film &amp; video/science fiction"/>
    <n v="0"/>
    <s v="NA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x v="0"/>
    <x v="79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x v="0"/>
    <x v="62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x v="0"/>
    <x v="80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x v="0"/>
    <x v="79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x v="0"/>
    <x v="78"/>
    <b v="0"/>
    <s v="film &amp; video/science fiction"/>
    <n v="0"/>
    <s v="NA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x v="0"/>
    <x v="78"/>
    <b v="0"/>
    <s v="film &amp; video/science fiction"/>
    <n v="0"/>
    <s v="NA"/>
    <x v="0"/>
    <s v="science fiction"/>
    <x v="130"/>
    <x v="130"/>
  </r>
  <r>
    <n v="131"/>
    <s v="I (Canceled)"/>
    <s v="I"/>
    <x v="38"/>
    <n v="0"/>
    <x v="1"/>
    <s v="US"/>
    <s v="USD"/>
    <n v="1467763200"/>
    <n v="1466453161"/>
    <x v="0"/>
    <x v="78"/>
    <b v="0"/>
    <s v="film &amp; video/science fiction"/>
    <n v="0"/>
    <s v="NA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x v="0"/>
    <x v="75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x v="0"/>
    <x v="78"/>
    <b v="0"/>
    <s v="film &amp; video/science fiction"/>
    <n v="0"/>
    <s v="NA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x v="0"/>
    <x v="78"/>
    <b v="0"/>
    <s v="film &amp; video/science fiction"/>
    <n v="0"/>
    <s v="NA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x v="0"/>
    <x v="81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x v="0"/>
    <x v="78"/>
    <b v="0"/>
    <s v="film &amp; video/science fiction"/>
    <n v="0"/>
    <s v="NA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x v="0"/>
    <x v="78"/>
    <b v="0"/>
    <s v="film &amp; video/science fiction"/>
    <n v="0"/>
    <s v="NA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x v="0"/>
    <x v="6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x v="0"/>
    <x v="29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x v="0"/>
    <x v="78"/>
    <b v="0"/>
    <s v="film &amp; video/science fiction"/>
    <n v="0"/>
    <s v="NA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x v="0"/>
    <x v="33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x v="0"/>
    <x v="29"/>
    <b v="0"/>
    <s v="film &amp; video/science fiction"/>
    <n v="0.3333333333333333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x v="0"/>
    <x v="78"/>
    <b v="0"/>
    <s v="film &amp; video/science fiction"/>
    <n v="0"/>
    <s v="NA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x v="0"/>
    <x v="7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x v="0"/>
    <x v="82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x v="0"/>
    <x v="8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x v="0"/>
    <x v="78"/>
    <b v="0"/>
    <s v="film &amp; video/science fiction"/>
    <n v="0"/>
    <s v="NA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x v="0"/>
    <x v="84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x v="0"/>
    <x v="79"/>
    <b v="0"/>
    <s v="film &amp; video/science fiction"/>
    <n v="0.92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x v="0"/>
    <x v="85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x v="0"/>
    <x v="81"/>
    <b v="0"/>
    <s v="film &amp; video/science fiction"/>
    <n v="5.6000000000000001E-2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x v="0"/>
    <x v="84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x v="0"/>
    <x v="73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x v="0"/>
    <x v="83"/>
    <b v="0"/>
    <s v="film &amp; video/science fiction"/>
    <n v="2.6666666666666665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x v="0"/>
    <x v="80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x v="0"/>
    <x v="41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x v="0"/>
    <x v="84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x v="0"/>
    <x v="78"/>
    <b v="0"/>
    <s v="film &amp; video/science fiction"/>
    <n v="0"/>
    <s v="NA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x v="0"/>
    <x v="29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x v="0"/>
    <x v="78"/>
    <b v="0"/>
    <s v="film &amp; video/drama"/>
    <n v="0"/>
    <s v="N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x v="0"/>
    <x v="29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x v="0"/>
    <x v="73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x v="0"/>
    <x v="78"/>
    <b v="0"/>
    <s v="film &amp; video/drama"/>
    <n v="0"/>
    <s v="NA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x v="0"/>
    <x v="63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x v="0"/>
    <x v="78"/>
    <b v="0"/>
    <s v="film &amp; video/drama"/>
    <n v="0"/>
    <s v="NA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x v="0"/>
    <x v="29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x v="0"/>
    <x v="84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x v="0"/>
    <x v="8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x v="0"/>
    <x v="73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x v="0"/>
    <x v="73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x v="0"/>
    <x v="29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x v="0"/>
    <x v="78"/>
    <b v="0"/>
    <s v="film &amp; video/drama"/>
    <n v="0"/>
    <s v="NA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x v="0"/>
    <x v="78"/>
    <b v="0"/>
    <s v="film &amp; video/drama"/>
    <n v="0"/>
    <s v="N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x v="0"/>
    <x v="78"/>
    <b v="0"/>
    <s v="film &amp; video/drama"/>
    <n v="0"/>
    <s v="N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x v="0"/>
    <x v="55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x v="0"/>
    <x v="78"/>
    <b v="0"/>
    <s v="film &amp; video/drama"/>
    <n v="0"/>
    <s v="NA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x v="0"/>
    <x v="63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x v="0"/>
    <x v="78"/>
    <b v="0"/>
    <s v="film &amp; video/drama"/>
    <n v="0"/>
    <s v="NA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x v="0"/>
    <x v="84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x v="0"/>
    <x v="62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x v="0"/>
    <x v="80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x v="0"/>
    <x v="78"/>
    <b v="0"/>
    <s v="film &amp; video/drama"/>
    <n v="0"/>
    <s v="NA"/>
    <x v="0"/>
    <s v="drama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x v="0"/>
    <x v="8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x v="0"/>
    <x v="84"/>
    <b v="0"/>
    <s v="film &amp; video/drama"/>
    <n v="3.4"/>
    <n v="25.5"/>
    <x v="0"/>
    <s v="drama"/>
    <x v="184"/>
    <x v="184"/>
  </r>
  <r>
    <n v="185"/>
    <s v="BLANK Short Movie"/>
    <s v="Love has no boundaries!"/>
    <x v="79"/>
    <n v="2200"/>
    <x v="2"/>
    <s v="NO"/>
    <s v="NOK"/>
    <n v="1471557139"/>
    <n v="1468965139"/>
    <x v="0"/>
    <x v="73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x v="0"/>
    <x v="78"/>
    <b v="0"/>
    <s v="film &amp; video/drama"/>
    <n v="0"/>
    <s v="NA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x v="0"/>
    <x v="81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x v="0"/>
    <x v="78"/>
    <b v="0"/>
    <s v="film &amp; video/drama"/>
    <n v="0"/>
    <s v="N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x v="0"/>
    <x v="81"/>
    <b v="0"/>
    <s v="film &amp; video/drama"/>
    <n v="6.9000000000000006E-2"/>
    <n v="69"/>
    <x v="0"/>
    <s v="drama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x v="0"/>
    <x v="29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x v="0"/>
    <x v="8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x v="0"/>
    <x v="8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x v="0"/>
    <x v="78"/>
    <b v="0"/>
    <s v="film &amp; video/drama"/>
    <n v="0"/>
    <s v="N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x v="0"/>
    <x v="8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x v="0"/>
    <x v="78"/>
    <b v="0"/>
    <s v="film &amp; video/drama"/>
    <n v="0"/>
    <s v="NA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x v="0"/>
    <x v="10"/>
    <b v="0"/>
    <s v="film &amp; video/drama"/>
    <n v="41.857142857142854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x v="0"/>
    <x v="22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x v="0"/>
    <x v="79"/>
    <b v="0"/>
    <s v="film &amp; video/drama"/>
    <n v="1.116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x v="0"/>
    <x v="78"/>
    <b v="0"/>
    <s v="film &amp; video/drama"/>
    <n v="0"/>
    <s v="NA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x v="0"/>
    <x v="59"/>
    <b v="0"/>
    <s v="film &amp; video/drama"/>
    <n v="26.192499999999999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x v="0"/>
    <x v="63"/>
    <b v="0"/>
    <s v="film &amp; video/drama"/>
    <n v="58.46153846153846"/>
    <n v="54.285714285714285"/>
    <x v="0"/>
    <s v="drama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x v="0"/>
    <x v="78"/>
    <b v="0"/>
    <s v="film &amp; video/drama"/>
    <n v="0"/>
    <s v="NA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x v="0"/>
    <x v="22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x v="0"/>
    <x v="86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x v="0"/>
    <x v="5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x v="0"/>
    <x v="78"/>
    <b v="0"/>
    <s v="film &amp; video/drama"/>
    <n v="0"/>
    <s v="N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x v="0"/>
    <x v="62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x v="0"/>
    <x v="78"/>
    <b v="0"/>
    <s v="film &amp; video/drama"/>
    <n v="0"/>
    <s v="N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x v="0"/>
    <x v="78"/>
    <b v="0"/>
    <s v="film &amp; video/drama"/>
    <n v="0"/>
    <s v="N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x v="0"/>
    <x v="51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x v="0"/>
    <x v="8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x v="0"/>
    <x v="29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x v="0"/>
    <x v="29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x v="0"/>
    <x v="29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x v="0"/>
    <x v="29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x v="0"/>
    <x v="87"/>
    <b v="0"/>
    <s v="film &amp; video/drama"/>
    <n v="55.698439999999998"/>
    <n v="331.53833333333336"/>
    <x v="0"/>
    <s v="drama"/>
    <x v="216"/>
    <x v="216"/>
  </r>
  <r>
    <n v="217"/>
    <s v="Bitch"/>
    <s v="A roadmovie by paw"/>
    <x v="57"/>
    <n v="11943"/>
    <x v="2"/>
    <s v="SE"/>
    <s v="SEK"/>
    <n v="1419780149"/>
    <n v="1417101749"/>
    <x v="0"/>
    <x v="44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x v="0"/>
    <x v="29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x v="0"/>
    <x v="88"/>
    <b v="0"/>
    <s v="film &amp; video/drama"/>
    <n v="17.6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x v="0"/>
    <x v="83"/>
    <b v="0"/>
    <s v="film &amp; video/drama"/>
    <n v="0.72"/>
    <n v="120"/>
    <x v="0"/>
    <s v="drama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x v="0"/>
    <x v="78"/>
    <b v="0"/>
    <s v="film &amp; video/drama"/>
    <n v="0"/>
    <s v="N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x v="0"/>
    <x v="84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x v="0"/>
    <x v="78"/>
    <b v="0"/>
    <s v="film &amp; video/drama"/>
    <n v="0"/>
    <s v="N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x v="0"/>
    <x v="78"/>
    <b v="0"/>
    <s v="film &amp; video/drama"/>
    <n v="0"/>
    <s v="N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x v="0"/>
    <x v="78"/>
    <b v="0"/>
    <s v="film &amp; video/drama"/>
    <n v="0"/>
    <s v="NA"/>
    <x v="0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x v="0"/>
    <x v="84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x v="0"/>
    <x v="78"/>
    <b v="0"/>
    <s v="film &amp; video/drama"/>
    <n v="0"/>
    <s v="NA"/>
    <x v="0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x v="0"/>
    <x v="78"/>
    <b v="0"/>
    <s v="film &amp; video/drama"/>
    <n v="0"/>
    <s v="N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x v="0"/>
    <x v="78"/>
    <b v="0"/>
    <s v="film &amp; video/drama"/>
    <n v="0"/>
    <s v="N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x v="0"/>
    <x v="84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x v="0"/>
    <x v="78"/>
    <b v="0"/>
    <s v="film &amp; video/drama"/>
    <n v="0"/>
    <s v="NA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x v="0"/>
    <x v="63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x v="0"/>
    <x v="78"/>
    <b v="0"/>
    <s v="film &amp; video/drama"/>
    <n v="0"/>
    <s v="N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x v="0"/>
    <x v="81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x v="0"/>
    <x v="78"/>
    <b v="0"/>
    <s v="film &amp; video/drama"/>
    <n v="0"/>
    <s v="N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x v="0"/>
    <x v="78"/>
    <b v="0"/>
    <s v="film &amp; video/drama"/>
    <n v="0"/>
    <s v="NA"/>
    <x v="0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x v="0"/>
    <x v="29"/>
    <b v="0"/>
    <s v="film &amp; video/drama"/>
    <n v="0.3333333333333333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x v="0"/>
    <x v="78"/>
    <b v="0"/>
    <s v="film &amp; video/drama"/>
    <n v="0"/>
    <s v="NA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x v="0"/>
    <x v="81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x v="1"/>
    <x v="89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x v="1"/>
    <x v="90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x v="1"/>
    <x v="91"/>
    <b v="1"/>
    <s v="film &amp; video/documentary"/>
    <n v="113.46153846153847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x v="1"/>
    <x v="92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x v="1"/>
    <x v="87"/>
    <b v="1"/>
    <s v="film &amp; video/documentary"/>
    <n v="113.757142857142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x v="1"/>
    <x v="93"/>
    <b v="1"/>
    <s v="film &amp; video/documentary"/>
    <n v="103.72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x v="1"/>
    <x v="94"/>
    <b v="1"/>
    <s v="film &amp; video/documentary"/>
    <n v="305.45999999999998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x v="1"/>
    <x v="95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x v="1"/>
    <x v="9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x v="1"/>
    <x v="97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x v="1"/>
    <x v="98"/>
    <b v="1"/>
    <s v="film &amp; video/documentary"/>
    <n v="105.58333333333333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x v="1"/>
    <x v="99"/>
    <b v="1"/>
    <s v="film &amp; video/documentary"/>
    <n v="125.57142857142857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x v="1"/>
    <x v="52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x v="1"/>
    <x v="63"/>
    <b v="1"/>
    <s v="film &amp; video/documentary"/>
    <n v="100.73333333333333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x v="1"/>
    <x v="100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x v="1"/>
    <x v="101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x v="1"/>
    <x v="102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x v="1"/>
    <x v="103"/>
    <b v="1"/>
    <s v="film &amp; video/documentary"/>
    <n v="106.726485714285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x v="1"/>
    <x v="104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x v="1"/>
    <x v="105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x v="1"/>
    <x v="106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x v="1"/>
    <x v="107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x v="1"/>
    <x v="108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x v="1"/>
    <x v="109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x v="1"/>
    <x v="110"/>
    <b v="1"/>
    <s v="film &amp; video/documentary"/>
    <n v="118.2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x v="1"/>
    <x v="6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x v="1"/>
    <x v="17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x v="1"/>
    <x v="111"/>
    <b v="1"/>
    <s v="film &amp; video/documentary"/>
    <n v="131.62883248730964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x v="1"/>
    <x v="112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x v="1"/>
    <x v="113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x v="1"/>
    <x v="42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x v="1"/>
    <x v="114"/>
    <b v="1"/>
    <s v="film &amp; video/documentary"/>
    <n v="104.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x v="1"/>
    <x v="71"/>
    <b v="1"/>
    <s v="film &amp; video/documentary"/>
    <n v="177.43366666666665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x v="1"/>
    <x v="115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x v="1"/>
    <x v="116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x v="1"/>
    <x v="117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x v="1"/>
    <x v="95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x v="1"/>
    <x v="118"/>
    <b v="1"/>
    <s v="film &amp; video/documentary"/>
    <n v="110.38153846153845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x v="1"/>
    <x v="119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x v="1"/>
    <x v="120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x v="1"/>
    <x v="121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x v="1"/>
    <x v="1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x v="1"/>
    <x v="122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x v="1"/>
    <x v="91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x v="1"/>
    <x v="123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x v="1"/>
    <x v="124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x v="1"/>
    <x v="125"/>
    <b v="1"/>
    <s v="film &amp; video/documentary"/>
    <n v="109.15333333333334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x v="1"/>
    <x v="126"/>
    <b v="1"/>
    <s v="film &amp; video/documentary"/>
    <n v="176.3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x v="1"/>
    <x v="127"/>
    <b v="1"/>
    <s v="film &amp; video/documentary"/>
    <n v="103.21062000000001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x v="1"/>
    <x v="128"/>
    <b v="1"/>
    <s v="film &amp; video/documentary"/>
    <n v="104.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x v="1"/>
    <x v="129"/>
    <b v="1"/>
    <s v="film &amp; video/documentary"/>
    <n v="106.68444444444444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x v="1"/>
    <x v="130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x v="1"/>
    <x v="131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x v="1"/>
    <x v="132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x v="1"/>
    <x v="133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x v="1"/>
    <x v="134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x v="1"/>
    <x v="135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x v="1"/>
    <x v="136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x v="1"/>
    <x v="137"/>
    <b v="1"/>
    <s v="film &amp; video/documentary"/>
    <n v="108.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x v="1"/>
    <x v="138"/>
    <b v="1"/>
    <s v="film &amp; video/documentary"/>
    <n v="178.9524999999999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x v="1"/>
    <x v="139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x v="1"/>
    <x v="140"/>
    <b v="1"/>
    <s v="film &amp; video/documentary"/>
    <n v="118.735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x v="1"/>
    <x v="52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x v="1"/>
    <x v="141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x v="1"/>
    <x v="142"/>
    <b v="1"/>
    <s v="film &amp; video/documentary"/>
    <n v="231.6470588235294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x v="1"/>
    <x v="143"/>
    <b v="1"/>
    <s v="film &amp; video/documentary"/>
    <n v="130.33333333333334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x v="1"/>
    <x v="144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x v="29"/>
    <n v="24490"/>
    <x v="0"/>
    <s v="US"/>
    <s v="USD"/>
    <n v="1360276801"/>
    <n v="1357684801"/>
    <x v="1"/>
    <x v="145"/>
    <b v="1"/>
    <s v="film &amp; video/documentary"/>
    <n v="111.3181818181818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x v="1"/>
    <x v="91"/>
    <b v="1"/>
    <s v="film &amp; video/documentary"/>
    <n v="105.5666666666666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x v="1"/>
    <x v="146"/>
    <b v="1"/>
    <s v="film &amp; video/documentary"/>
    <n v="118.94444444444444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x v="1"/>
    <x v="17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x v="1"/>
    <x v="3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x v="1"/>
    <x v="96"/>
    <b v="1"/>
    <s v="film &amp; video/documentary"/>
    <n v="111.875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x v="1"/>
    <x v="147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x v="1"/>
    <x v="148"/>
    <b v="1"/>
    <s v="film &amp; video/documentary"/>
    <n v="385.1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x v="1"/>
    <x v="149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x v="1"/>
    <x v="150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x v="1"/>
    <x v="151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x v="1"/>
    <x v="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x v="1"/>
    <x v="13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x v="1"/>
    <x v="150"/>
    <b v="1"/>
    <s v="film &amp; video/documentary"/>
    <n v="106.58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x v="1"/>
    <x v="152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x v="1"/>
    <x v="153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x v="1"/>
    <x v="6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x v="1"/>
    <x v="141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x v="1"/>
    <x v="154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x v="1"/>
    <x v="155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x v="1"/>
    <x v="69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x v="1"/>
    <x v="156"/>
    <b v="1"/>
    <s v="film &amp; video/documentary"/>
    <n v="103.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x v="1"/>
    <x v="15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x v="1"/>
    <x v="158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x v="1"/>
    <x v="159"/>
    <b v="1"/>
    <s v="film &amp; video/documentary"/>
    <n v="106.605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x v="1"/>
    <x v="160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x v="1"/>
    <x v="161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x v="1"/>
    <x v="50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x v="1"/>
    <x v="144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x v="1"/>
    <x v="131"/>
    <b v="1"/>
    <s v="film &amp; video/documentary"/>
    <n v="116.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x v="1"/>
    <x v="162"/>
    <b v="1"/>
    <s v="film &amp; video/documentary"/>
    <n v="101.16833333333334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x v="1"/>
    <x v="163"/>
    <b v="1"/>
    <s v="film &amp; video/documentary"/>
    <n v="110.1336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x v="1"/>
    <x v="30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x v="1"/>
    <x v="164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x v="1"/>
    <x v="165"/>
    <b v="1"/>
    <s v="film &amp; video/documentary"/>
    <n v="106.7142857142857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x v="1"/>
    <x v="166"/>
    <b v="1"/>
    <s v="film &amp; video/documentary"/>
    <n v="100.3664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x v="1"/>
    <x v="167"/>
    <b v="1"/>
    <s v="film &amp; video/documentary"/>
    <n v="102.0286333333333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x v="1"/>
    <x v="168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x v="1"/>
    <x v="122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x v="1"/>
    <x v="101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x v="1"/>
    <x v="169"/>
    <b v="1"/>
    <s v="film &amp; video/documentary"/>
    <n v="111.5905000000000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x v="1"/>
    <x v="46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x v="1"/>
    <x v="15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x v="1"/>
    <x v="170"/>
    <b v="1"/>
    <s v="film &amp; video/documentary"/>
    <n v="114.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x v="1"/>
    <x v="171"/>
    <b v="1"/>
    <s v="film &amp; video/documentary"/>
    <n v="127.34117647058824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x v="1"/>
    <x v="172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x v="1"/>
    <x v="17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x v="1"/>
    <x v="60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x v="1"/>
    <x v="111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x v="1"/>
    <x v="174"/>
    <b v="1"/>
    <s v="film &amp; video/documentary"/>
    <n v="102.69240000000001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x v="1"/>
    <x v="175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x v="1"/>
    <x v="176"/>
    <b v="1"/>
    <s v="film &amp; video/documentary"/>
    <n v="103.08799999999999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x v="1"/>
    <x v="177"/>
    <b v="1"/>
    <s v="film &amp; video/documentary"/>
    <n v="104.8553719008264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x v="0"/>
    <x v="45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x v="0"/>
    <x v="178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x v="0"/>
    <x v="48"/>
    <b v="1"/>
    <s v="film &amp; video/documentary"/>
    <n v="124.15933781686498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x v="0"/>
    <x v="55"/>
    <b v="1"/>
    <s v="film &amp; video/documentary"/>
    <n v="101.3333333333333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x v="0"/>
    <x v="116"/>
    <b v="1"/>
    <s v="film &amp; video/documentary"/>
    <n v="110.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x v="0"/>
    <x v="71"/>
    <b v="1"/>
    <s v="film &amp; video/documentary"/>
    <n v="103.9733333333333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x v="0"/>
    <x v="179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x v="0"/>
    <x v="46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x v="0"/>
    <x v="180"/>
    <b v="1"/>
    <s v="film &amp; video/documentary"/>
    <n v="104.11199999999999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0"/>
    <x v="15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x v="0"/>
    <x v="68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x v="0"/>
    <x v="181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x v="0"/>
    <x v="82"/>
    <b v="1"/>
    <s v="film &amp; video/documentary"/>
    <n v="125.33333333333333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x v="0"/>
    <x v="30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x v="0"/>
    <x v="49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x v="0"/>
    <x v="25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x v="0"/>
    <x v="53"/>
    <b v="1"/>
    <s v="film &amp; video/documentary"/>
    <n v="105.95918367346938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x v="0"/>
    <x v="182"/>
    <b v="1"/>
    <s v="film &amp; video/documentary"/>
    <n v="114.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x v="0"/>
    <x v="183"/>
    <b v="1"/>
    <s v="film &amp; video/documentary"/>
    <n v="111.7666666666666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x v="0"/>
    <x v="184"/>
    <b v="1"/>
    <s v="film &amp; video/documentary"/>
    <n v="116.0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x v="0"/>
    <x v="72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x v="0"/>
    <x v="140"/>
    <b v="1"/>
    <s v="film &amp; video/documentary"/>
    <n v="104.73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x v="0"/>
    <x v="19"/>
    <b v="1"/>
    <s v="film &amp; video/documentary"/>
    <n v="255.83333333333334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x v="0"/>
    <x v="53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x v="0"/>
    <x v="185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x v="0"/>
    <x v="186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x v="0"/>
    <x v="62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x v="0"/>
    <x v="187"/>
    <b v="1"/>
    <s v="film &amp; video/documentary"/>
    <n v="213.9894736842105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x v="0"/>
    <x v="26"/>
    <b v="1"/>
    <s v="film &amp; video/documentary"/>
    <n v="126.1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x v="0"/>
    <x v="188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x v="0"/>
    <x v="25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x v="0"/>
    <x v="189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x v="0"/>
    <x v="190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x v="0"/>
    <x v="19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x v="0"/>
    <x v="133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x v="0"/>
    <x v="192"/>
    <b v="1"/>
    <s v="film &amp; video/documentary"/>
    <n v="108.0445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x v="0"/>
    <x v="193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x v="0"/>
    <x v="194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x v="0"/>
    <x v="85"/>
    <b v="1"/>
    <s v="film &amp; video/documentary"/>
    <n v="125.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x v="0"/>
    <x v="195"/>
    <b v="1"/>
    <s v="film &amp; video/documentary"/>
    <n v="106.8050000000000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x v="0"/>
    <x v="95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x v="0"/>
    <x v="196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x v="0"/>
    <x v="68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x v="0"/>
    <x v="16"/>
    <b v="1"/>
    <s v="film &amp; video/documentary"/>
    <n v="105.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x v="0"/>
    <x v="197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x v="0"/>
    <x v="16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x v="0"/>
    <x v="2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x v="0"/>
    <x v="19"/>
    <b v="1"/>
    <s v="film &amp; video/documentary"/>
    <n v="101.55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x v="0"/>
    <x v="44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x v="0"/>
    <x v="41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x v="0"/>
    <x v="63"/>
    <b v="1"/>
    <s v="film &amp; video/documentary"/>
    <n v="128.30000000000001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x v="0"/>
    <x v="198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x v="0"/>
    <x v="16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x v="0"/>
    <x v="199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x v="0"/>
    <x v="200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x v="0"/>
    <x v="64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x v="0"/>
    <x v="20"/>
    <b v="1"/>
    <s v="film &amp; video/documentary"/>
    <n v="120.21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x v="0"/>
    <x v="47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x v="0"/>
    <x v="201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x v="0"/>
    <x v="196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x v="0"/>
    <x v="83"/>
    <b v="0"/>
    <s v="film &amp; video/animation"/>
    <n v="0.43939393939393939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x v="0"/>
    <x v="79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x v="0"/>
    <x v="8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x v="0"/>
    <x v="62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x v="0"/>
    <x v="81"/>
    <b v="0"/>
    <s v="film &amp; video/animation"/>
    <n v="6.7966666666666669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x v="0"/>
    <x v="84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x v="0"/>
    <x v="22"/>
    <b v="0"/>
    <s v="film &amp; video/animation"/>
    <n v="1.3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0"/>
    <x v="78"/>
    <b v="0"/>
    <s v="film &amp; video/animation"/>
    <n v="0"/>
    <s v="NA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x v="0"/>
    <x v="62"/>
    <b v="0"/>
    <s v="film &amp; video/animation"/>
    <n v="5.6333333333333337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x v="0"/>
    <x v="78"/>
    <b v="0"/>
    <s v="film &amp; video/animation"/>
    <n v="0"/>
    <s v="NA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x v="0"/>
    <x v="81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x v="0"/>
    <x v="22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x v="0"/>
    <x v="22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x v="0"/>
    <x v="78"/>
    <b v="0"/>
    <s v="film &amp; video/animation"/>
    <n v="0"/>
    <s v="NA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x v="0"/>
    <x v="84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x v="0"/>
    <x v="8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x v="0"/>
    <x v="78"/>
    <b v="0"/>
    <s v="film &amp; video/animation"/>
    <n v="0"/>
    <s v="NA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x v="0"/>
    <x v="78"/>
    <b v="0"/>
    <s v="film &amp; video/animation"/>
    <n v="0"/>
    <s v="NA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x v="0"/>
    <x v="202"/>
    <b v="0"/>
    <s v="film &amp; video/animation"/>
    <n v="9.3800000000000008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x v="0"/>
    <x v="78"/>
    <b v="0"/>
    <s v="film &amp; video/animation"/>
    <n v="0"/>
    <s v="NA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x v="0"/>
    <x v="29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x v="0"/>
    <x v="78"/>
    <b v="0"/>
    <s v="film &amp; video/animation"/>
    <n v="0"/>
    <s v="NA"/>
    <x v="0"/>
    <s v="animation"/>
    <x v="441"/>
    <x v="441"/>
  </r>
  <r>
    <n v="442"/>
    <s v="The Paranormal Idiot"/>
    <s v="Doomsday is here"/>
    <x v="73"/>
    <n v="6691"/>
    <x v="2"/>
    <s v="US"/>
    <s v="USD"/>
    <n v="1424380783"/>
    <n v="1421788783"/>
    <x v="0"/>
    <x v="5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x v="0"/>
    <x v="84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x v="0"/>
    <x v="29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x v="0"/>
    <x v="84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x v="0"/>
    <x v="38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x v="0"/>
    <x v="29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x v="0"/>
    <x v="80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x v="0"/>
    <x v="81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x v="0"/>
    <x v="63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x v="0"/>
    <x v="78"/>
    <b v="0"/>
    <s v="film &amp; video/animation"/>
    <n v="0"/>
    <s v="NA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x v="0"/>
    <x v="8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x v="0"/>
    <x v="84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x v="0"/>
    <x v="81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x v="0"/>
    <x v="84"/>
    <b v="0"/>
    <s v="film &amp; video/animation"/>
    <n v="6.9230769230769235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x v="0"/>
    <x v="8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x v="0"/>
    <x v="78"/>
    <b v="0"/>
    <s v="film &amp; video/animation"/>
    <n v="0"/>
    <s v="NA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x v="0"/>
    <x v="72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x v="0"/>
    <x v="29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x v="0"/>
    <x v="84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x v="0"/>
    <x v="78"/>
    <b v="0"/>
    <s v="film &amp; video/animation"/>
    <n v="0"/>
    <s v="NA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x v="0"/>
    <x v="78"/>
    <b v="0"/>
    <s v="film &amp; video/animation"/>
    <n v="0"/>
    <s v="NA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x v="0"/>
    <x v="202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x v="0"/>
    <x v="29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x v="0"/>
    <x v="22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x v="0"/>
    <x v="81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x v="0"/>
    <x v="70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x v="0"/>
    <x v="78"/>
    <b v="0"/>
    <s v="film &amp; video/animation"/>
    <n v="0"/>
    <s v="NA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x v="0"/>
    <x v="78"/>
    <b v="0"/>
    <s v="film &amp; video/animation"/>
    <n v="0"/>
    <s v="NA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x v="0"/>
    <x v="84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x v="0"/>
    <x v="203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x v="0"/>
    <x v="81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x v="0"/>
    <x v="25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x v="0"/>
    <x v="29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x v="0"/>
    <x v="78"/>
    <b v="0"/>
    <s v="film &amp; video/animation"/>
    <n v="0"/>
    <s v="NA"/>
    <x v="0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x v="0"/>
    <x v="20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x v="0"/>
    <x v="78"/>
    <b v="0"/>
    <s v="film &amp; video/animation"/>
    <n v="0"/>
    <s v="NA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x v="0"/>
    <x v="78"/>
    <b v="0"/>
    <s v="film &amp; video/animation"/>
    <n v="0"/>
    <s v="NA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x v="0"/>
    <x v="16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x v="0"/>
    <x v="205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x v="0"/>
    <x v="64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x v="0"/>
    <x v="29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x v="0"/>
    <x v="206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x v="0"/>
    <x v="202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x v="0"/>
    <x v="207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x v="0"/>
    <x v="29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x v="0"/>
    <x v="78"/>
    <b v="0"/>
    <s v="film &amp; video/animation"/>
    <n v="0"/>
    <s v="NA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x v="0"/>
    <x v="78"/>
    <b v="0"/>
    <s v="film &amp; video/animation"/>
    <n v="0"/>
    <s v="NA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x v="0"/>
    <x v="8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x v="28"/>
    <n v="0"/>
    <x v="2"/>
    <s v="US"/>
    <s v="USD"/>
    <n v="1345677285"/>
    <n v="1343085285"/>
    <x v="0"/>
    <x v="78"/>
    <b v="0"/>
    <s v="film &amp; video/animation"/>
    <n v="0"/>
    <s v="NA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x v="0"/>
    <x v="78"/>
    <b v="0"/>
    <s v="film &amp; video/animation"/>
    <n v="0"/>
    <s v="NA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x v="0"/>
    <x v="78"/>
    <b v="0"/>
    <s v="film &amp; video/animation"/>
    <n v="0"/>
    <s v="NA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x v="0"/>
    <x v="78"/>
    <b v="0"/>
    <s v="film &amp; video/animation"/>
    <n v="0"/>
    <s v="NA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x v="0"/>
    <x v="8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x v="0"/>
    <x v="78"/>
    <b v="0"/>
    <s v="film &amp; video/animation"/>
    <n v="0"/>
    <s v="NA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x v="0"/>
    <x v="29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x v="0"/>
    <x v="8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x v="0"/>
    <x v="19"/>
    <b v="0"/>
    <s v="film &amp; video/animation"/>
    <n v="4.598513239540455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x v="0"/>
    <x v="55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0"/>
    <x v="80"/>
    <b v="0"/>
    <s v="film &amp; video/animation"/>
    <n v="3.307692307692307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x v="0"/>
    <x v="78"/>
    <b v="0"/>
    <s v="film &amp; video/animation"/>
    <n v="0"/>
    <s v="NA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x v="0"/>
    <x v="80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0"/>
    <x v="82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x v="0"/>
    <x v="81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x v="0"/>
    <x v="25"/>
    <b v="0"/>
    <s v="film &amp; video/animation"/>
    <n v="0.43333333333333335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x v="0"/>
    <x v="29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x v="0"/>
    <x v="73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x v="0"/>
    <x v="8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x v="0"/>
    <x v="29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x v="0"/>
    <x v="78"/>
    <b v="0"/>
    <s v="film &amp; video/animation"/>
    <n v="0"/>
    <s v="NA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x v="0"/>
    <x v="81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x v="0"/>
    <x v="84"/>
    <b v="0"/>
    <s v="film &amp; video/animation"/>
    <n v="0.1375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x v="0"/>
    <x v="32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x v="0"/>
    <x v="8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x v="0"/>
    <x v="69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x v="0"/>
    <x v="78"/>
    <b v="0"/>
    <s v="film &amp; video/animation"/>
    <n v="0"/>
    <s v="NA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x v="0"/>
    <x v="8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x v="0"/>
    <x v="78"/>
    <b v="0"/>
    <s v="film &amp; video/animation"/>
    <n v="0"/>
    <s v="NA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x v="0"/>
    <x v="16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x v="0"/>
    <x v="69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x v="0"/>
    <x v="6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x v="0"/>
    <x v="162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x v="0"/>
    <x v="87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x v="0"/>
    <x v="208"/>
    <b v="1"/>
    <s v="theater/plays"/>
    <n v="108.67285714285714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x v="0"/>
    <x v="8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x v="0"/>
    <x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x v="0"/>
    <x v="150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x v="0"/>
    <x v="209"/>
    <b v="1"/>
    <s v="theater/plays"/>
    <n v="115.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x v="0"/>
    <x v="59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x v="0"/>
    <x v="60"/>
    <b v="1"/>
    <s v="theater/plays"/>
    <n v="107.782672540381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x v="0"/>
    <x v="162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x v="0"/>
    <x v="210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x v="0"/>
    <x v="5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x v="0"/>
    <x v="53"/>
    <b v="1"/>
    <s v="theater/plays"/>
    <n v="104.66666666666667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x v="0"/>
    <x v="211"/>
    <b v="1"/>
    <s v="theater/plays"/>
    <n v="102.5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x v="0"/>
    <x v="70"/>
    <b v="1"/>
    <s v="theater/plays"/>
    <n v="118.2575757575757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x v="0"/>
    <x v="211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x v="0"/>
    <x v="65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x v="0"/>
    <x v="9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x v="0"/>
    <x v="29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x v="0"/>
    <x v="29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x v="0"/>
    <x v="29"/>
    <b v="0"/>
    <s v="technology/web"/>
    <n v="4.0000000000000002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x v="0"/>
    <x v="84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x v="0"/>
    <x v="84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x v="0"/>
    <x v="69"/>
    <b v="0"/>
    <s v="technology/web"/>
    <n v="27.384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x v="0"/>
    <x v="84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x v="0"/>
    <x v="78"/>
    <b v="0"/>
    <s v="technology/web"/>
    <n v="0"/>
    <s v="NA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x v="0"/>
    <x v="29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x v="0"/>
    <x v="22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x v="0"/>
    <x v="80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x v="0"/>
    <x v="33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x v="0"/>
    <x v="78"/>
    <b v="0"/>
    <s v="technology/web"/>
    <n v="0"/>
    <s v="NA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x v="0"/>
    <x v="79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x v="0"/>
    <x v="19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x v="0"/>
    <x v="78"/>
    <b v="0"/>
    <s v="technology/web"/>
    <n v="0"/>
    <s v="NA"/>
    <x v="2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x v="0"/>
    <x v="29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x v="0"/>
    <x v="9"/>
    <b v="0"/>
    <s v="technology/web"/>
    <n v="0.9106666666666666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x v="0"/>
    <x v="78"/>
    <b v="0"/>
    <s v="technology/web"/>
    <n v="0"/>
    <s v="NA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x v="0"/>
    <x v="29"/>
    <b v="0"/>
    <s v="technology/web"/>
    <n v="2.0833333333333332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x v="0"/>
    <x v="8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x v="0"/>
    <x v="84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x v="0"/>
    <x v="78"/>
    <b v="0"/>
    <s v="technology/web"/>
    <n v="0"/>
    <s v="NA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x v="0"/>
    <x v="84"/>
    <b v="0"/>
    <s v="technology/web"/>
    <n v="9.0666666666666673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x v="0"/>
    <x v="29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x v="0"/>
    <x v="78"/>
    <b v="0"/>
    <s v="technology/web"/>
    <n v="0"/>
    <s v="NA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x v="0"/>
    <x v="29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x v="0"/>
    <x v="78"/>
    <b v="0"/>
    <s v="technology/web"/>
    <n v="0"/>
    <s v="NA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x v="0"/>
    <x v="81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x v="0"/>
    <x v="29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x v="0"/>
    <x v="29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x v="0"/>
    <x v="84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x v="0"/>
    <x v="78"/>
    <b v="0"/>
    <s v="technology/web"/>
    <n v="0"/>
    <s v="NA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x v="0"/>
    <x v="82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x v="0"/>
    <x v="80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x v="0"/>
    <x v="80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x v="0"/>
    <x v="29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x v="0"/>
    <x v="29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x v="0"/>
    <x v="63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x v="0"/>
    <x v="81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x v="0"/>
    <x v="29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x v="0"/>
    <x v="78"/>
    <b v="0"/>
    <s v="technology/web"/>
    <n v="0"/>
    <s v="NA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x v="0"/>
    <x v="78"/>
    <b v="0"/>
    <s v="technology/web"/>
    <n v="0"/>
    <s v="NA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x v="0"/>
    <x v="29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x v="0"/>
    <x v="84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x v="0"/>
    <x v="78"/>
    <b v="0"/>
    <s v="technology/web"/>
    <n v="0"/>
    <s v="NA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x v="0"/>
    <x v="80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x v="0"/>
    <x v="63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x v="0"/>
    <x v="84"/>
    <b v="0"/>
    <s v="technology/web"/>
    <n v="3.3444444444444446"/>
    <n v="150.5"/>
    <x v="2"/>
    <s v="web"/>
    <x v="588"/>
    <x v="588"/>
  </r>
  <r>
    <n v="589"/>
    <s v="Get Neighborly"/>
    <s v="Services closer than you think..."/>
    <x v="51"/>
    <n v="1"/>
    <x v="2"/>
    <s v="US"/>
    <s v="USD"/>
    <n v="1436366699"/>
    <n v="1435070699"/>
    <x v="0"/>
    <x v="29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x v="0"/>
    <x v="82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x v="0"/>
    <x v="84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x v="0"/>
    <x v="29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x v="0"/>
    <x v="63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x v="0"/>
    <x v="84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x v="0"/>
    <x v="22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x v="0"/>
    <x v="84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x v="0"/>
    <x v="84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x v="0"/>
    <x v="63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x v="0"/>
    <x v="84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x v="0"/>
    <x v="29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x v="0"/>
    <x v="79"/>
    <b v="0"/>
    <s v="technology/web"/>
    <n v="1.4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x v="0"/>
    <x v="78"/>
    <b v="0"/>
    <s v="technology/web"/>
    <n v="0"/>
    <s v="NA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x v="0"/>
    <x v="62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x v="0"/>
    <x v="78"/>
    <b v="0"/>
    <s v="technology/web"/>
    <n v="0"/>
    <s v="NA"/>
    <x v="2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x v="0"/>
    <x v="22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x v="0"/>
    <x v="29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x v="0"/>
    <x v="78"/>
    <b v="0"/>
    <s v="technology/web"/>
    <n v="0"/>
    <s v="NA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x v="0"/>
    <x v="81"/>
    <b v="0"/>
    <s v="technology/web"/>
    <n v="0.973999999999999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x v="0"/>
    <x v="29"/>
    <b v="0"/>
    <s v="technology/web"/>
    <n v="0.64102564102564108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x v="0"/>
    <x v="78"/>
    <b v="0"/>
    <s v="technology/web"/>
    <n v="0"/>
    <s v="NA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x v="0"/>
    <x v="78"/>
    <b v="0"/>
    <s v="technology/web"/>
    <n v="0"/>
    <s v="NA"/>
    <x v="2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x v="0"/>
    <x v="78"/>
    <b v="0"/>
    <s v="technology/web"/>
    <n v="0"/>
    <s v="NA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x v="0"/>
    <x v="212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x v="0"/>
    <x v="78"/>
    <b v="0"/>
    <s v="technology/web"/>
    <n v="0"/>
    <s v="NA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x v="0"/>
    <x v="78"/>
    <b v="0"/>
    <s v="technology/web"/>
    <n v="0"/>
    <s v="NA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x v="0"/>
    <x v="78"/>
    <b v="0"/>
    <s v="technology/web"/>
    <n v="0"/>
    <s v="NA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x v="0"/>
    <x v="8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x v="0"/>
    <x v="78"/>
    <b v="0"/>
    <s v="technology/web"/>
    <n v="0"/>
    <s v="NA"/>
    <x v="2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x v="0"/>
    <x v="29"/>
    <b v="0"/>
    <s v="technology/web"/>
    <n v="4.0000000000000003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x v="0"/>
    <x v="29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x v="0"/>
    <x v="8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x v="0"/>
    <x v="82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x v="0"/>
    <x v="78"/>
    <b v="0"/>
    <s v="technology/web"/>
    <n v="0"/>
    <s v="NA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x v="0"/>
    <x v="78"/>
    <b v="0"/>
    <s v="technology/web"/>
    <n v="0"/>
    <s v="NA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x v="0"/>
    <x v="78"/>
    <b v="0"/>
    <s v="technology/web"/>
    <n v="0"/>
    <s v="NA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x v="0"/>
    <x v="70"/>
    <b v="0"/>
    <s v="technology/web"/>
    <n v="17.3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x v="0"/>
    <x v="29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x v="0"/>
    <x v="78"/>
    <b v="0"/>
    <s v="technology/web"/>
    <n v="0"/>
    <s v="NA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x v="0"/>
    <x v="83"/>
    <b v="0"/>
    <s v="technology/web"/>
    <n v="0.17499999999999999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x v="0"/>
    <x v="29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x v="0"/>
    <x v="82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x v="0"/>
    <x v="78"/>
    <b v="0"/>
    <s v="technology/web"/>
    <n v="0"/>
    <s v="NA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x v="0"/>
    <x v="20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x v="0"/>
    <x v="29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x v="0"/>
    <x v="29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x v="0"/>
    <x v="29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x v="0"/>
    <x v="78"/>
    <b v="0"/>
    <s v="technology/web"/>
    <n v="0"/>
    <s v="NA"/>
    <x v="2"/>
    <s v="web"/>
    <x v="637"/>
    <x v="637"/>
  </r>
  <r>
    <n v="638"/>
    <s v="W (Canceled)"/>
    <s v="O0"/>
    <x v="61"/>
    <n v="18"/>
    <x v="1"/>
    <s v="DE"/>
    <s v="EUR"/>
    <n v="1490447662"/>
    <n v="1485267262"/>
    <x v="0"/>
    <x v="79"/>
    <b v="0"/>
    <s v="technology/web"/>
    <n v="8.9999999999999993E-3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x v="0"/>
    <x v="29"/>
    <b v="0"/>
    <s v="technology/web"/>
    <n v="1E-4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x v="0"/>
    <x v="84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x v="0"/>
    <x v="213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x v="0"/>
    <x v="214"/>
    <b v="1"/>
    <s v="technology/wearables"/>
    <n v="1460.4849999999999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x v="0"/>
    <x v="215"/>
    <b v="1"/>
    <s v="technology/wearables"/>
    <n v="105.80800000000001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x v="0"/>
    <x v="216"/>
    <b v="1"/>
    <s v="technology/wearables"/>
    <n v="300.11792000000003"/>
    <n v="73.48626836434867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x v="0"/>
    <x v="186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x v="0"/>
    <x v="74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x v="0"/>
    <x v="5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x v="0"/>
    <x v="74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x v="0"/>
    <x v="141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x v="0"/>
    <x v="53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x v="0"/>
    <x v="217"/>
    <b v="1"/>
    <s v="technology/wearables"/>
    <n v="100.528000000000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x v="0"/>
    <x v="33"/>
    <b v="1"/>
    <s v="technology/wearables"/>
    <n v="100.46666666666667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x v="0"/>
    <x v="218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x v="0"/>
    <x v="219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x v="0"/>
    <x v="220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x v="0"/>
    <x v="45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x v="0"/>
    <x v="221"/>
    <b v="1"/>
    <s v="technology/wearables"/>
    <n v="125.7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x v="0"/>
    <x v="222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x v="0"/>
    <x v="64"/>
    <b v="1"/>
    <s v="technology/wearables"/>
    <n v="100.56666666666666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x v="0"/>
    <x v="59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x v="0"/>
    <x v="82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x v="0"/>
    <x v="80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x v="0"/>
    <x v="63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x v="0"/>
    <x v="60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x v="0"/>
    <x v="8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x v="0"/>
    <x v="80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x v="0"/>
    <x v="33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x v="0"/>
    <x v="20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x v="0"/>
    <x v="33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x v="0"/>
    <x v="223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x v="0"/>
    <x v="41"/>
    <b v="0"/>
    <s v="technology/wearables"/>
    <n v="39.42666666666666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x v="0"/>
    <x v="224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x v="0"/>
    <x v="83"/>
    <b v="0"/>
    <s v="technology/wearables"/>
    <n v="0.20499999999999999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x v="0"/>
    <x v="84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x v="0"/>
    <x v="55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x v="0"/>
    <x v="5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x v="0"/>
    <x v="93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x v="0"/>
    <x v="57"/>
    <b v="0"/>
    <s v="technology/wearables"/>
    <n v="3.8206896551724139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x v="0"/>
    <x v="225"/>
    <b v="0"/>
    <s v="technology/wearables"/>
    <n v="15.485964912280702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x v="0"/>
    <x v="135"/>
    <b v="0"/>
    <s v="technology/wearables"/>
    <n v="25.911999999999999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x v="0"/>
    <x v="29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x v="0"/>
    <x v="80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x v="0"/>
    <x v="8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x v="0"/>
    <x v="125"/>
    <b v="0"/>
    <s v="technology/wearables"/>
    <n v="7.483749999999999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x v="0"/>
    <x v="73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x v="0"/>
    <x v="78"/>
    <b v="0"/>
    <s v="technology/wearables"/>
    <n v="0"/>
    <s v="NA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x v="0"/>
    <x v="79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x v="0"/>
    <x v="17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x v="0"/>
    <x v="226"/>
    <b v="0"/>
    <s v="technology/wearables"/>
    <n v="57.64875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x v="0"/>
    <x v="69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x v="0"/>
    <x v="73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x v="0"/>
    <x v="227"/>
    <b v="0"/>
    <s v="technology/wearables"/>
    <n v="6.53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x v="0"/>
    <x v="228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x v="0"/>
    <x v="63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x v="0"/>
    <x v="63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x v="0"/>
    <x v="29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x v="0"/>
    <x v="229"/>
    <b v="0"/>
    <s v="technology/wearables"/>
    <n v="46.38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x v="0"/>
    <x v="60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x v="0"/>
    <x v="230"/>
    <b v="0"/>
    <s v="technology/wearables"/>
    <n v="82.422107692307691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x v="0"/>
    <x v="162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x v="0"/>
    <x v="64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x v="0"/>
    <x v="7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x v="0"/>
    <x v="63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x v="0"/>
    <x v="80"/>
    <b v="0"/>
    <s v="technology/wearables"/>
    <n v="0.87454545454545451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x v="0"/>
    <x v="81"/>
    <b v="0"/>
    <s v="technology/wearables"/>
    <n v="0.976999999999999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x v="0"/>
    <x v="78"/>
    <b v="0"/>
    <s v="technology/wearables"/>
    <n v="0"/>
    <s v="NA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x v="0"/>
    <x v="231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x v="0"/>
    <x v="232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x v="0"/>
    <x v="84"/>
    <b v="0"/>
    <s v="technology/wearables"/>
    <n v="0.40666666666666668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x v="0"/>
    <x v="78"/>
    <b v="0"/>
    <s v="technology/wearables"/>
    <n v="0"/>
    <s v="NA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x v="0"/>
    <x v="233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x v="0"/>
    <x v="80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x v="0"/>
    <x v="29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x v="0"/>
    <x v="33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x v="0"/>
    <x v="8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x v="0"/>
    <x v="38"/>
    <b v="0"/>
    <s v="technology/wearables"/>
    <n v="10.214285714285714"/>
    <n v="44.6875"/>
    <x v="2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x v="0"/>
    <x v="80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x v="0"/>
    <x v="80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x v="0"/>
    <x v="73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x v="0"/>
    <x v="14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x v="0"/>
    <x v="46"/>
    <b v="1"/>
    <s v="publishing/nonfiction"/>
    <n v="122.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x v="0"/>
    <x v="234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x v="0"/>
    <x v="61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x v="0"/>
    <x v="235"/>
    <b v="1"/>
    <s v="publishing/nonfiction"/>
    <n v="105.47157142857142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x v="0"/>
    <x v="205"/>
    <b v="1"/>
    <s v="publishing/nonfiction"/>
    <n v="100.35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x v="0"/>
    <x v="2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x v="0"/>
    <x v="184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x v="0"/>
    <x v="208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x v="0"/>
    <x v="148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x v="0"/>
    <x v="236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x v="0"/>
    <x v="26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x v="0"/>
    <x v="62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x v="0"/>
    <x v="3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x v="0"/>
    <x v="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x v="0"/>
    <x v="194"/>
    <b v="1"/>
    <s v="publishing/nonfiction"/>
    <n v="114.406382978723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x v="0"/>
    <x v="52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x v="0"/>
    <x v="52"/>
    <b v="1"/>
    <s v="publishing/nonfiction"/>
    <n v="122.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x v="0"/>
    <x v="14"/>
    <b v="1"/>
    <s v="publishing/nonfiction"/>
    <n v="106.73333333333333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x v="0"/>
    <x v="237"/>
    <b v="1"/>
    <s v="publishing/nonfiction"/>
    <n v="158.33333333333334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x v="0"/>
    <x v="10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x v="0"/>
    <x v="225"/>
    <b v="1"/>
    <s v="publishing/nonfiction"/>
    <n v="102.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x v="0"/>
    <x v="23"/>
    <b v="1"/>
    <s v="publishing/nonfiction"/>
    <n v="110.7142857142857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x v="0"/>
    <x v="41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x v="0"/>
    <x v="95"/>
    <b v="1"/>
    <s v="publishing/nonfiction"/>
    <n v="102.3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x v="0"/>
    <x v="142"/>
    <b v="1"/>
    <s v="publishing/nonfiction"/>
    <n v="179.09909909909911"/>
    <n v="53.729729729729726"/>
    <x v="3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x v="0"/>
    <x v="174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x v="0"/>
    <x v="16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x v="0"/>
    <x v="3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x v="0"/>
    <x v="238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x v="0"/>
    <x v="211"/>
    <b v="1"/>
    <s v="publishing/nonfiction"/>
    <n v="102.58775877587759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x v="0"/>
    <x v="95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x v="0"/>
    <x v="217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x v="0"/>
    <x v="55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x v="0"/>
    <x v="72"/>
    <b v="1"/>
    <s v="publishing/nonfiction"/>
    <n v="103.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x v="0"/>
    <x v="32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x v="0"/>
    <x v="19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x v="0"/>
    <x v="59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x v="0"/>
    <x v="10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x v="0"/>
    <x v="221"/>
    <b v="1"/>
    <s v="publishing/nonfiction"/>
    <n v="101.9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x v="0"/>
    <x v="78"/>
    <b v="0"/>
    <s v="publishing/fiction"/>
    <n v="0"/>
    <s v="NA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x v="0"/>
    <x v="79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x v="0"/>
    <x v="78"/>
    <b v="0"/>
    <s v="publishing/fiction"/>
    <n v="0"/>
    <s v="NA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x v="0"/>
    <x v="29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x v="0"/>
    <x v="78"/>
    <b v="0"/>
    <s v="publishing/fiction"/>
    <n v="0"/>
    <s v="NA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x v="0"/>
    <x v="3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x v="0"/>
    <x v="78"/>
    <b v="0"/>
    <s v="publishing/fiction"/>
    <n v="0"/>
    <s v="NA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x v="0"/>
    <x v="8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x v="0"/>
    <x v="78"/>
    <b v="0"/>
    <s v="publishing/fiction"/>
    <n v="0"/>
    <s v="NA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x v="0"/>
    <x v="47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x v="0"/>
    <x v="78"/>
    <b v="0"/>
    <s v="publishing/fiction"/>
    <n v="0"/>
    <s v="NA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x v="0"/>
    <x v="29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x v="0"/>
    <x v="29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x v="0"/>
    <x v="84"/>
    <b v="0"/>
    <s v="publishing/fiction"/>
    <n v="0.8512902367650970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x v="0"/>
    <x v="82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x v="0"/>
    <x v="81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x v="0"/>
    <x v="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x v="0"/>
    <x v="8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x v="0"/>
    <x v="29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x v="0"/>
    <x v="79"/>
    <b v="0"/>
    <s v="publishing/fiction"/>
    <n v="2.6666666666666665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x v="0"/>
    <x v="74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x v="0"/>
    <x v="20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x v="0"/>
    <x v="25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x v="0"/>
    <x v="2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x v="0"/>
    <x v="73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x v="0"/>
    <x v="60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x v="0"/>
    <x v="34"/>
    <b v="1"/>
    <s v="music/rock"/>
    <n v="142.80000000000001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x v="0"/>
    <x v="57"/>
    <b v="1"/>
    <s v="music/rock"/>
    <n v="114.16666666666667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x v="0"/>
    <x v="69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x v="0"/>
    <x v="25"/>
    <b v="1"/>
    <s v="music/rock"/>
    <n v="109.4117647058823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x v="0"/>
    <x v="239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x v="0"/>
    <x v="130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x v="0"/>
    <x v="65"/>
    <b v="1"/>
    <s v="music/rock"/>
    <n v="100.4444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x v="0"/>
    <x v="58"/>
    <b v="1"/>
    <s v="music/rock"/>
    <n v="102.7792727272727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x v="0"/>
    <x v="28"/>
    <b v="1"/>
    <s v="music/rock"/>
    <n v="105.31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x v="0"/>
    <x v="192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x v="0"/>
    <x v="240"/>
    <b v="1"/>
    <s v="music/rock"/>
    <n v="101.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x v="0"/>
    <x v="26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x v="0"/>
    <x v="45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x v="0"/>
    <x v="33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x v="0"/>
    <x v="66"/>
    <b v="1"/>
    <s v="music/rock"/>
    <n v="152.13333333333333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x v="0"/>
    <x v="13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x v="0"/>
    <x v="11"/>
    <b v="1"/>
    <s v="music/rock"/>
    <n v="101.3333333333333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x v="0"/>
    <x v="44"/>
    <b v="1"/>
    <s v="music/rock"/>
    <n v="123.26086956521739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x v="0"/>
    <x v="59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x v="0"/>
    <x v="241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x v="0"/>
    <x v="26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x v="0"/>
    <x v="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x v="0"/>
    <x v="68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x v="0"/>
    <x v="47"/>
    <b v="1"/>
    <s v="music/rock"/>
    <n v="103.7750000000000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x v="0"/>
    <x v="74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x v="0"/>
    <x v="8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x v="0"/>
    <x v="51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x v="0"/>
    <x v="93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x v="0"/>
    <x v="33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x v="0"/>
    <x v="68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x v="0"/>
    <x v="242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x v="0"/>
    <x v="23"/>
    <b v="1"/>
    <s v="music/rock"/>
    <n v="137.1106666666666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x v="0"/>
    <x v="10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x v="0"/>
    <x v="25"/>
    <b v="1"/>
    <s v="music/rock"/>
    <n v="108.7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x v="0"/>
    <x v="44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x v="0"/>
    <x v="76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x v="0"/>
    <x v="50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x v="0"/>
    <x v="51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x v="0"/>
    <x v="241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x v="0"/>
    <x v="221"/>
    <b v="1"/>
    <s v="music/rock"/>
    <n v="100.43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x v="0"/>
    <x v="72"/>
    <b v="1"/>
    <s v="music/rock"/>
    <n v="101.45454545454545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x v="0"/>
    <x v="202"/>
    <b v="1"/>
    <s v="music/rock"/>
    <n v="103.3333333333333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x v="0"/>
    <x v="44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x v="0"/>
    <x v="38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x v="0"/>
    <x v="58"/>
    <b v="1"/>
    <s v="music/rock"/>
    <n v="107.83333333333333"/>
    <n v="60.6562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x v="0"/>
    <x v="9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x v="0"/>
    <x v="243"/>
    <b v="1"/>
    <s v="music/rock"/>
    <n v="100.60706666666667"/>
    <n v="97.993896103896105"/>
    <x v="4"/>
    <s v="rock"/>
    <x v="832"/>
    <x v="832"/>
  </r>
  <r>
    <n v="833"/>
    <s v="Ragman Rolls"/>
    <s v="This is an American rock album."/>
    <x v="12"/>
    <n v="6100"/>
    <x v="0"/>
    <s v="US"/>
    <s v="USD"/>
    <n v="1397941475"/>
    <n v="1395349475"/>
    <x v="0"/>
    <x v="14"/>
    <b v="1"/>
    <s v="music/rock"/>
    <n v="101.66666666666667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x v="0"/>
    <x v="11"/>
    <b v="1"/>
    <s v="music/rock"/>
    <n v="131.01818181818183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x v="0"/>
    <x v="244"/>
    <b v="1"/>
    <s v="music/rock"/>
    <n v="117.25"/>
    <n v="58.625"/>
    <x v="4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x v="0"/>
    <x v="67"/>
    <b v="1"/>
    <s v="music/rock"/>
    <n v="100.930400000000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x v="0"/>
    <x v="95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x v="0"/>
    <x v="42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x v="0"/>
    <x v="93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x v="0"/>
    <x v="245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x v="1"/>
    <x v="225"/>
    <b v="1"/>
    <s v="music/metal"/>
    <n v="101.3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x v="1"/>
    <x v="70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x v="0"/>
    <x v="246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x v="1"/>
    <x v="180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x v="0"/>
    <x v="24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x v="0"/>
    <x v="5"/>
    <b v="1"/>
    <s v="music/metal"/>
    <n v="122.00090909090909"/>
    <n v="28.553404255319148"/>
    <x v="4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x v="0"/>
    <x v="29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x v="0"/>
    <x v="38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x v="0"/>
    <x v="248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x v="0"/>
    <x v="182"/>
    <b v="1"/>
    <s v="music/metal"/>
    <n v="155.17500000000001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x v="0"/>
    <x v="16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x v="0"/>
    <x v="95"/>
    <b v="1"/>
    <s v="music/metal"/>
    <n v="104.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x v="0"/>
    <x v="73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x v="0"/>
    <x v="249"/>
    <b v="1"/>
    <s v="music/metal"/>
    <n v="118.22050359712232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x v="0"/>
    <x v="5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x v="0"/>
    <x v="33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x v="0"/>
    <x v="5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x v="0"/>
    <x v="88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x v="0"/>
    <x v="15"/>
    <b v="1"/>
    <s v="music/metal"/>
    <n v="104.67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x v="0"/>
    <x v="53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x v="0"/>
    <x v="84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x v="0"/>
    <x v="80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x v="0"/>
    <x v="81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0"/>
    <x v="1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x v="0"/>
    <x v="84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x v="0"/>
    <x v="202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x v="0"/>
    <x v="202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x v="0"/>
    <x v="29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x v="0"/>
    <x v="8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x v="0"/>
    <x v="81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x v="0"/>
    <x v="8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x v="0"/>
    <x v="84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x v="0"/>
    <x v="81"/>
    <b v="0"/>
    <s v="music/jazz"/>
    <n v="1.2857142857142858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x v="0"/>
    <x v="64"/>
    <b v="0"/>
    <s v="music/jazz"/>
    <n v="24.333333333333332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x v="0"/>
    <x v="78"/>
    <b v="0"/>
    <s v="music/jazz"/>
    <n v="0"/>
    <s v="NA"/>
    <x v="4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x v="0"/>
    <x v="43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x v="0"/>
    <x v="60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x v="0"/>
    <x v="84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x v="0"/>
    <x v="209"/>
    <b v="0"/>
    <s v="music/jazz"/>
    <n v="30.666666666666668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x v="0"/>
    <x v="22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x v="0"/>
    <x v="29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x v="0"/>
    <x v="25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x v="0"/>
    <x v="5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x v="0"/>
    <x v="84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x v="0"/>
    <x v="64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x v="0"/>
    <x v="63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x v="0"/>
    <x v="78"/>
    <b v="0"/>
    <s v="music/indie rock"/>
    <n v="0"/>
    <s v="NA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x v="0"/>
    <x v="80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x v="0"/>
    <x v="58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x v="0"/>
    <x v="80"/>
    <b v="0"/>
    <s v="music/indie rock"/>
    <n v="4.16666666666666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x v="0"/>
    <x v="82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x v="0"/>
    <x v="5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x v="0"/>
    <x v="81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x v="0"/>
    <x v="28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x v="0"/>
    <x v="63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x v="0"/>
    <x v="250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x v="0"/>
    <x v="78"/>
    <b v="0"/>
    <s v="music/indie rock"/>
    <n v="0"/>
    <s v="NA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x v="0"/>
    <x v="84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x v="0"/>
    <x v="22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x v="0"/>
    <x v="84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0"/>
    <x v="78"/>
    <b v="0"/>
    <s v="music/jazz"/>
    <n v="0"/>
    <s v="NA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x v="0"/>
    <x v="8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x v="0"/>
    <x v="80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x v="0"/>
    <x v="8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0"/>
    <x v="79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x v="0"/>
    <x v="78"/>
    <b v="0"/>
    <s v="music/jazz"/>
    <n v="0"/>
    <s v="NA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x v="0"/>
    <x v="78"/>
    <b v="0"/>
    <s v="music/jazz"/>
    <n v="0"/>
    <s v="NA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x v="0"/>
    <x v="78"/>
    <b v="0"/>
    <s v="music/jazz"/>
    <n v="0"/>
    <s v="NA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x v="0"/>
    <x v="22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x v="0"/>
    <x v="81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x v="0"/>
    <x v="78"/>
    <b v="0"/>
    <s v="music/jazz"/>
    <n v="0"/>
    <s v="NA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x v="0"/>
    <x v="84"/>
    <b v="0"/>
    <s v="music/jazz"/>
    <n v="0.857142857142857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x v="0"/>
    <x v="5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x v="0"/>
    <x v="78"/>
    <b v="0"/>
    <s v="music/jazz"/>
    <n v="0"/>
    <s v="NA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0"/>
    <x v="82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x v="0"/>
    <x v="78"/>
    <b v="0"/>
    <s v="music/jazz"/>
    <n v="0"/>
    <s v="NA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x v="0"/>
    <x v="29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x v="0"/>
    <x v="73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x v="0"/>
    <x v="29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x v="0"/>
    <x v="78"/>
    <b v="0"/>
    <s v="music/jazz"/>
    <n v="0"/>
    <s v="NA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x v="0"/>
    <x v="9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x v="0"/>
    <x v="209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x v="0"/>
    <x v="79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x v="0"/>
    <x v="41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x v="0"/>
    <x v="81"/>
    <b v="0"/>
    <s v="music/jazz"/>
    <n v="2.6666666666666665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x v="0"/>
    <x v="78"/>
    <b v="0"/>
    <s v="music/jazz"/>
    <n v="0"/>
    <s v="NA"/>
    <x v="4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x v="0"/>
    <x v="78"/>
    <b v="0"/>
    <s v="music/jazz"/>
    <n v="0"/>
    <s v="NA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x v="0"/>
    <x v="33"/>
    <b v="0"/>
    <s v="music/jazz"/>
    <n v="10.862068965517242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x v="0"/>
    <x v="78"/>
    <b v="0"/>
    <s v="music/jazz"/>
    <n v="0"/>
    <s v="NA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x v="0"/>
    <x v="81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x v="0"/>
    <x v="63"/>
    <b v="0"/>
    <s v="music/jazz"/>
    <n v="6.55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x v="0"/>
    <x v="209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x v="0"/>
    <x v="84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x v="0"/>
    <x v="209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x v="0"/>
    <x v="84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x v="0"/>
    <x v="78"/>
    <b v="0"/>
    <s v="music/jazz"/>
    <n v="0"/>
    <s v="NA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x v="0"/>
    <x v="84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x v="0"/>
    <x v="29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x v="0"/>
    <x v="84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x v="0"/>
    <x v="25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x v="0"/>
    <x v="162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x v="0"/>
    <x v="38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x v="0"/>
    <x v="8"/>
    <b v="0"/>
    <s v="technology/wearables"/>
    <n v="9.6333333333333329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x v="0"/>
    <x v="93"/>
    <b v="0"/>
    <s v="technology/wearables"/>
    <n v="13.326000000000001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x v="0"/>
    <x v="38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x v="0"/>
    <x v="81"/>
    <b v="0"/>
    <s v="technology/wearables"/>
    <n v="1.9066666666666667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x v="0"/>
    <x v="78"/>
    <b v="0"/>
    <s v="technology/wearables"/>
    <n v="0"/>
    <s v="NA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x v="0"/>
    <x v="22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x v="0"/>
    <x v="63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x v="0"/>
    <x v="5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x v="0"/>
    <x v="212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x v="0"/>
    <x v="193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x v="0"/>
    <x v="81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x v="0"/>
    <x v="196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x v="0"/>
    <x v="251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x v="0"/>
    <x v="5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x v="0"/>
    <x v="63"/>
    <b v="0"/>
    <s v="technology/wearables"/>
    <n v="1.9416666666666667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x v="0"/>
    <x v="57"/>
    <b v="0"/>
    <s v="technology/wearables"/>
    <n v="11.328275684711329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x v="0"/>
    <x v="199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x v="0"/>
    <x v="101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x v="0"/>
    <x v="238"/>
    <b v="0"/>
    <s v="technology/wearables"/>
    <n v="42.188421052631575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x v="0"/>
    <x v="7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x v="0"/>
    <x v="82"/>
    <b v="0"/>
    <s v="technology/wearables"/>
    <n v="1.077142857142857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x v="0"/>
    <x v="60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x v="0"/>
    <x v="79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x v="0"/>
    <x v="209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x v="0"/>
    <x v="75"/>
    <b v="0"/>
    <s v="technology/wearables"/>
    <n v="17.809999999999999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x v="0"/>
    <x v="80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x v="0"/>
    <x v="202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x v="0"/>
    <x v="25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x v="0"/>
    <x v="81"/>
    <b v="0"/>
    <s v="technology/wearables"/>
    <n v="0.2260000000000000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x v="0"/>
    <x v="43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x v="0"/>
    <x v="22"/>
    <b v="0"/>
    <s v="technology/wearables"/>
    <n v="2.055000000000000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x v="0"/>
    <x v="83"/>
    <b v="0"/>
    <s v="technology/wearables"/>
    <n v="0.56000000000000005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x v="0"/>
    <x v="54"/>
    <b v="0"/>
    <s v="technology/wearables"/>
    <n v="2.607000000000000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x v="0"/>
    <x v="59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x v="0"/>
    <x v="8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x v="0"/>
    <x v="252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x v="0"/>
    <x v="93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x v="0"/>
    <x v="162"/>
    <b v="0"/>
    <s v="technology/wearables"/>
    <n v="14.86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x v="0"/>
    <x v="80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x v="0"/>
    <x v="8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x v="0"/>
    <x v="122"/>
    <b v="0"/>
    <s v="technology/wearables"/>
    <n v="29.506136117214712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x v="0"/>
    <x v="8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x v="0"/>
    <x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x v="0"/>
    <x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x v="0"/>
    <x v="14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x v="0"/>
    <x v="78"/>
    <b v="0"/>
    <s v="technology/wearables"/>
    <n v="0"/>
    <s v="NA"/>
    <x v="2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x v="0"/>
    <x v="58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x v="0"/>
    <x v="84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x v="0"/>
    <x v="63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x v="0"/>
    <x v="80"/>
    <b v="0"/>
    <s v="technology/wearables"/>
    <n v="0.467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x v="0"/>
    <x v="193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x v="0"/>
    <x v="202"/>
    <b v="0"/>
    <s v="technology/wearables"/>
    <n v="2.3344999999999998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x v="0"/>
    <x v="82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x v="0"/>
    <x v="81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x v="0"/>
    <x v="22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x v="0"/>
    <x v="194"/>
    <b v="0"/>
    <s v="technology/wearables"/>
    <n v="58.55833333333333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x v="0"/>
    <x v="244"/>
    <b v="0"/>
    <s v="technology/wearables"/>
    <n v="7.788666666666666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x v="0"/>
    <x v="79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x v="0"/>
    <x v="80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x v="0"/>
    <x v="19"/>
    <b v="0"/>
    <s v="technology/wearables"/>
    <n v="29.602960296029604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x v="0"/>
    <x v="41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x v="0"/>
    <x v="1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x v="0"/>
    <x v="253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x v="0"/>
    <x v="22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x v="0"/>
    <x v="88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x v="0"/>
    <x v="29"/>
    <b v="0"/>
    <s v="technology/wearables"/>
    <n v="0.26737967914438504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x v="0"/>
    <x v="2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x v="0"/>
    <x v="80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x v="0"/>
    <x v="29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x v="0"/>
    <x v="254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x v="0"/>
    <x v="24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x v="0"/>
    <x v="38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x v="0"/>
    <x v="79"/>
    <b v="0"/>
    <s v="technology/wearables"/>
    <n v="2.6666666666666665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x v="0"/>
    <x v="44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x v="0"/>
    <x v="2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x v="0"/>
    <x v="63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x v="0"/>
    <x v="256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x v="0"/>
    <x v="209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x v="1"/>
    <x v="257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x v="1"/>
    <x v="142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x v="0"/>
    <x v="132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x v="1"/>
    <x v="42"/>
    <b v="1"/>
    <s v="music/electronic music"/>
    <n v="118.6377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x v="1"/>
    <x v="258"/>
    <b v="1"/>
    <s v="music/electronic music"/>
    <n v="109.9283142857142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x v="1"/>
    <x v="259"/>
    <b v="1"/>
    <s v="music/electronic music"/>
    <n v="100.00828571428572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x v="1"/>
    <x v="112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x v="1"/>
    <x v="260"/>
    <b v="1"/>
    <s v="music/electronic music"/>
    <n v="117.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x v="0"/>
    <x v="261"/>
    <b v="1"/>
    <s v="music/electronic music"/>
    <n v="111.76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x v="0"/>
    <x v="180"/>
    <b v="1"/>
    <s v="music/electronic music"/>
    <n v="342.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x v="0"/>
    <x v="221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x v="0"/>
    <x v="93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x v="0"/>
    <x v="74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x v="0"/>
    <x v="262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x v="0"/>
    <x v="88"/>
    <b v="1"/>
    <s v="music/electronic music"/>
    <n v="107.6521739130434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x v="0"/>
    <x v="263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x v="0"/>
    <x v="64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x v="0"/>
    <x v="42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x v="0"/>
    <x v="209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x v="0"/>
    <x v="29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x v="0"/>
    <x v="78"/>
    <b v="0"/>
    <s v="journalism/audio"/>
    <n v="0"/>
    <s v="NA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x v="0"/>
    <x v="29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x v="0"/>
    <x v="264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x v="0"/>
    <x v="84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x v="0"/>
    <x v="22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x v="0"/>
    <x v="78"/>
    <b v="0"/>
    <s v="journalism/audio"/>
    <n v="0"/>
    <s v="NA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x v="0"/>
    <x v="29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x v="0"/>
    <x v="80"/>
    <b v="0"/>
    <s v="journalism/audio"/>
    <n v="1.4133333333333333"/>
    <n v="53"/>
    <x v="5"/>
    <s v="audio"/>
    <x v="1048"/>
    <x v="1048"/>
  </r>
  <r>
    <n v="1049"/>
    <s v="J1 (Canceled)"/>
    <s v="------"/>
    <x v="14"/>
    <n v="0"/>
    <x v="1"/>
    <s v="US"/>
    <s v="USD"/>
    <n v="1455272445"/>
    <n v="1452680445"/>
    <x v="0"/>
    <x v="78"/>
    <b v="0"/>
    <s v="journalism/audio"/>
    <n v="0"/>
    <s v="NA"/>
    <x v="5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x v="0"/>
    <x v="78"/>
    <b v="0"/>
    <s v="journalism/audio"/>
    <n v="0"/>
    <s v="NA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x v="0"/>
    <x v="78"/>
    <b v="0"/>
    <s v="journalism/audio"/>
    <n v="0"/>
    <s v="NA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x v="0"/>
    <x v="78"/>
    <b v="0"/>
    <s v="journalism/audio"/>
    <n v="0"/>
    <s v="NA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x v="0"/>
    <x v="29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x v="0"/>
    <x v="78"/>
    <b v="0"/>
    <s v="journalism/audio"/>
    <n v="0"/>
    <s v="NA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x v="0"/>
    <x v="78"/>
    <b v="0"/>
    <s v="journalism/audio"/>
    <n v="0"/>
    <s v="NA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x v="0"/>
    <x v="78"/>
    <b v="0"/>
    <s v="journalism/audio"/>
    <n v="0"/>
    <s v="NA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x v="0"/>
    <x v="78"/>
    <b v="0"/>
    <s v="journalism/audio"/>
    <n v="0"/>
    <s v="NA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x v="0"/>
    <x v="78"/>
    <b v="0"/>
    <s v="journalism/audio"/>
    <n v="0"/>
    <s v="NA"/>
    <x v="5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x v="0"/>
    <x v="78"/>
    <b v="0"/>
    <s v="journalism/audio"/>
    <n v="0"/>
    <s v="NA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x v="0"/>
    <x v="29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x v="0"/>
    <x v="78"/>
    <b v="0"/>
    <s v="journalism/audio"/>
    <n v="0"/>
    <s v="NA"/>
    <x v="5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x v="0"/>
    <x v="80"/>
    <b v="0"/>
    <s v="journalism/audio"/>
    <n v="95.477386934673362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x v="0"/>
    <x v="78"/>
    <b v="0"/>
    <s v="journalism/audio"/>
    <n v="0"/>
    <s v="NA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x v="0"/>
    <x v="252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x v="0"/>
    <x v="81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x v="0"/>
    <x v="265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x v="0"/>
    <x v="73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x v="0"/>
    <x v="80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x v="0"/>
    <x v="64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x v="0"/>
    <x v="84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x v="0"/>
    <x v="78"/>
    <b v="0"/>
    <s v="games/video games"/>
    <n v="0"/>
    <s v="NA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x v="0"/>
    <x v="80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x v="0"/>
    <x v="29"/>
    <b v="0"/>
    <s v="games/video games"/>
    <n v="1.333333333333333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x v="0"/>
    <x v="209"/>
    <b v="0"/>
    <s v="games/video games"/>
    <n v="6.309259259259259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x v="0"/>
    <x v="8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x v="0"/>
    <x v="266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x v="0"/>
    <x v="15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x v="0"/>
    <x v="81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x v="0"/>
    <x v="59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x v="0"/>
    <x v="15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x v="0"/>
    <x v="80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x v="0"/>
    <x v="83"/>
    <b v="0"/>
    <s v="games/video games"/>
    <n v="0.56000000000000005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x v="0"/>
    <x v="29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x v="0"/>
    <x v="78"/>
    <b v="0"/>
    <s v="games/video games"/>
    <n v="0"/>
    <s v="NA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x v="0"/>
    <x v="82"/>
    <b v="0"/>
    <s v="games/video games"/>
    <n v="3.42"/>
    <n v="114"/>
    <x v="6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x v="0"/>
    <x v="84"/>
    <b v="0"/>
    <s v="games/video games"/>
    <n v="8.3333333333333329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x v="0"/>
    <x v="78"/>
    <b v="0"/>
    <s v="games/video games"/>
    <n v="0"/>
    <s v="NA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x v="0"/>
    <x v="206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x v="0"/>
    <x v="72"/>
    <b v="0"/>
    <s v="games/video games"/>
    <n v="7.8266666666666671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x v="0"/>
    <x v="29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x v="0"/>
    <x v="84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x v="0"/>
    <x v="63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x v="0"/>
    <x v="80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x v="0"/>
    <x v="74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x v="0"/>
    <x v="225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x v="0"/>
    <x v="60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x v="0"/>
    <x v="63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x v="0"/>
    <x v="19"/>
    <b v="0"/>
    <s v="games/video games"/>
    <n v="7.211999999999999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x v="0"/>
    <x v="29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x v="0"/>
    <x v="73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x v="0"/>
    <x v="79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x v="0"/>
    <x v="5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x v="0"/>
    <x v="41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x v="0"/>
    <x v="7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x v="0"/>
    <x v="9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x v="0"/>
    <x v="63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x v="0"/>
    <x v="78"/>
    <b v="0"/>
    <s v="games/video games"/>
    <n v="0"/>
    <s v="NA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x v="0"/>
    <x v="64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x v="0"/>
    <x v="8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x v="0"/>
    <x v="202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x v="0"/>
    <x v="29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x v="0"/>
    <x v="267"/>
    <b v="0"/>
    <s v="games/video games"/>
    <n v="35.537409090909094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x v="0"/>
    <x v="29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x v="0"/>
    <x v="83"/>
    <b v="0"/>
    <s v="games/video games"/>
    <n v="0.16666666666666666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x v="0"/>
    <x v="80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x v="0"/>
    <x v="73"/>
    <b v="0"/>
    <s v="games/video games"/>
    <n v="3.5704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x v="0"/>
    <x v="22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x v="0"/>
    <x v="8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x v="0"/>
    <x v="29"/>
    <b v="0"/>
    <s v="games/video games"/>
    <n v="0.23809523809523808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x v="0"/>
    <x v="78"/>
    <b v="0"/>
    <s v="games/video games"/>
    <n v="0"/>
    <s v="NA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x v="0"/>
    <x v="81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x v="0"/>
    <x v="78"/>
    <b v="0"/>
    <s v="games/video games"/>
    <n v="0"/>
    <s v="NA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x v="0"/>
    <x v="8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x v="0"/>
    <x v="63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x v="0"/>
    <x v="78"/>
    <b v="0"/>
    <s v="games/mobile games"/>
    <n v="0"/>
    <s v="NA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x v="0"/>
    <x v="84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x v="0"/>
    <x v="23"/>
    <b v="0"/>
    <s v="games/mobile games"/>
    <n v="1.6714285714285715"/>
    <n v="25.434782608695652"/>
    <x v="6"/>
    <s v="mobile games"/>
    <x v="1127"/>
    <x v="1127"/>
  </r>
  <r>
    <n v="1128"/>
    <s v="Flying Turds"/>
    <s v="#havingfunFTW"/>
    <x v="28"/>
    <n v="1"/>
    <x v="2"/>
    <s v="GB"/>
    <s v="GBP"/>
    <n v="1407425717"/>
    <n v="1404833717"/>
    <x v="0"/>
    <x v="29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x v="0"/>
    <x v="84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x v="0"/>
    <x v="8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x v="0"/>
    <x v="78"/>
    <b v="0"/>
    <s v="games/mobile games"/>
    <n v="0"/>
    <s v="NA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x v="0"/>
    <x v="62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x v="0"/>
    <x v="29"/>
    <b v="0"/>
    <s v="games/mobile games"/>
    <n v="0.6666666666666666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x v="0"/>
    <x v="29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x v="0"/>
    <x v="29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x v="0"/>
    <x v="79"/>
    <b v="0"/>
    <s v="games/mobile games"/>
    <n v="6.4439140811455848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x v="0"/>
    <x v="70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x v="0"/>
    <x v="80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x v="0"/>
    <x v="29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x v="0"/>
    <x v="78"/>
    <b v="0"/>
    <s v="games/mobile games"/>
    <n v="0"/>
    <s v="NA"/>
    <x v="6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x v="0"/>
    <x v="78"/>
    <b v="0"/>
    <s v="games/mobile games"/>
    <n v="0"/>
    <s v="NA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x v="0"/>
    <x v="78"/>
    <b v="0"/>
    <s v="games/mobile games"/>
    <n v="0"/>
    <s v="NA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x v="0"/>
    <x v="22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x v="0"/>
    <x v="78"/>
    <b v="0"/>
    <s v="food/food trucks"/>
    <n v="0"/>
    <s v="NA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x v="0"/>
    <x v="29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x v="0"/>
    <x v="8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x v="0"/>
    <x v="78"/>
    <b v="0"/>
    <s v="food/food trucks"/>
    <n v="0"/>
    <s v="NA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x v="0"/>
    <x v="8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x v="0"/>
    <x v="84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x v="0"/>
    <x v="79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x v="0"/>
    <x v="78"/>
    <b v="0"/>
    <s v="food/food trucks"/>
    <n v="0"/>
    <s v="NA"/>
    <x v="7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x v="0"/>
    <x v="41"/>
    <b v="0"/>
    <s v="food/food trucks"/>
    <n v="5.6937499999999996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x v="0"/>
    <x v="29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x v="0"/>
    <x v="8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x v="0"/>
    <x v="22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0"/>
    <x v="78"/>
    <b v="0"/>
    <s v="food/food trucks"/>
    <n v="0"/>
    <s v="NA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x v="0"/>
    <x v="8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x v="0"/>
    <x v="83"/>
    <b v="0"/>
    <s v="food/food trucks"/>
    <n v="0.46666666666666667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x v="0"/>
    <x v="78"/>
    <b v="0"/>
    <s v="food/food trucks"/>
    <n v="0"/>
    <s v="NA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x v="0"/>
    <x v="10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x v="0"/>
    <x v="78"/>
    <b v="0"/>
    <s v="food/food trucks"/>
    <n v="0"/>
    <s v="NA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x v="0"/>
    <x v="84"/>
    <b v="0"/>
    <s v="food/food trucks"/>
    <n v="5.8333333333333334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x v="0"/>
    <x v="78"/>
    <b v="0"/>
    <s v="food/food trucks"/>
    <n v="0"/>
    <s v="NA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x v="0"/>
    <x v="78"/>
    <b v="0"/>
    <s v="food/food trucks"/>
    <n v="0"/>
    <s v="NA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x v="0"/>
    <x v="20"/>
    <b v="0"/>
    <s v="food/food trucks"/>
    <n v="20.704999999999998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x v="0"/>
    <x v="22"/>
    <b v="0"/>
    <s v="food/food trucks"/>
    <n v="19.14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x v="0"/>
    <x v="38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x v="0"/>
    <x v="83"/>
    <b v="0"/>
    <s v="food/food trucks"/>
    <n v="5.6666666666666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x v="0"/>
    <x v="83"/>
    <b v="0"/>
    <s v="food/food trucks"/>
    <n v="0.17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x v="0"/>
    <x v="84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x v="0"/>
    <x v="29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x v="0"/>
    <x v="78"/>
    <b v="0"/>
    <s v="food/food trucks"/>
    <n v="0"/>
    <s v="NA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x v="0"/>
    <x v="29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x v="0"/>
    <x v="10"/>
    <b v="0"/>
    <s v="food/food trucks"/>
    <n v="5.9066666666666663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x v="0"/>
    <x v="82"/>
    <b v="0"/>
    <s v="food/food trucks"/>
    <n v="2.9249999999999998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x v="0"/>
    <x v="29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x v="0"/>
    <x v="78"/>
    <b v="0"/>
    <s v="food/food trucks"/>
    <n v="0"/>
    <s v="NA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x v="0"/>
    <x v="29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x v="0"/>
    <x v="81"/>
    <b v="0"/>
    <s v="food/food trucks"/>
    <n v="5.333333333333333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x v="0"/>
    <x v="268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x v="0"/>
    <x v="8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x v="0"/>
    <x v="80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x v="0"/>
    <x v="8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x v="0"/>
    <x v="269"/>
    <b v="1"/>
    <s v="photography/photobooks"/>
    <n v="104.9363636363636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x v="0"/>
    <x v="112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x v="0"/>
    <x v="252"/>
    <b v="1"/>
    <s v="photography/photobooks"/>
    <n v="106.73333333333333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x v="0"/>
    <x v="16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x v="0"/>
    <x v="268"/>
    <b v="1"/>
    <s v="photography/photobooks"/>
    <n v="160.5500000000000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x v="0"/>
    <x v="48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x v="0"/>
    <x v="62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x v="0"/>
    <x v="51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x v="0"/>
    <x v="41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x v="0"/>
    <x v="270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x v="0"/>
    <x v="271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x v="0"/>
    <x v="203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x v="0"/>
    <x v="272"/>
    <b v="1"/>
    <s v="photography/photobooks"/>
    <n v="269.9103448275861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x v="0"/>
    <x v="100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x v="0"/>
    <x v="157"/>
    <b v="1"/>
    <s v="photography/photobooks"/>
    <n v="260.60000000000002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x v="0"/>
    <x v="82"/>
    <b v="1"/>
    <s v="photography/photobooks"/>
    <n v="101.3167795334838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x v="0"/>
    <x v="27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x v="0"/>
    <x v="112"/>
    <b v="1"/>
    <s v="photography/photobooks"/>
    <n v="102.4378333333333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x v="0"/>
    <x v="197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x v="0"/>
    <x v="21"/>
    <b v="1"/>
    <s v="photography/photobooks"/>
    <n v="102.45398773006134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x v="0"/>
    <x v="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x v="0"/>
    <x v="95"/>
    <b v="1"/>
    <s v="photography/photobooks"/>
    <n v="100.86153846153846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x v="0"/>
    <x v="58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x v="0"/>
    <x v="26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x v="0"/>
    <x v="11"/>
    <b v="1"/>
    <s v="photography/photobooks"/>
    <n v="155.30000000000001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x v="0"/>
    <x v="67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x v="0"/>
    <x v="273"/>
    <b v="1"/>
    <s v="photography/photobooks"/>
    <n v="254.31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x v="0"/>
    <x v="79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x v="0"/>
    <x v="1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0"/>
    <x v="52"/>
    <b v="1"/>
    <s v="photography/photobooks"/>
    <n v="102.2307692307692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x v="0"/>
    <x v="20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x v="0"/>
    <x v="274"/>
    <b v="1"/>
    <s v="photography/photobooks"/>
    <n v="786.08019999999999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x v="0"/>
    <x v="147"/>
    <b v="1"/>
    <s v="photography/photobooks"/>
    <n v="145.69999999999999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x v="0"/>
    <x v="275"/>
    <b v="1"/>
    <s v="photography/photobooks"/>
    <n v="102.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x v="0"/>
    <x v="30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x v="0"/>
    <x v="35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x v="0"/>
    <x v="205"/>
    <b v="1"/>
    <s v="photography/photobooks"/>
    <n v="103.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x v="0"/>
    <x v="27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x v="0"/>
    <x v="276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x v="0"/>
    <x v="277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x v="0"/>
    <x v="59"/>
    <b v="0"/>
    <s v="music/world music"/>
    <n v="7.0666666666666664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x v="0"/>
    <x v="8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x v="0"/>
    <x v="244"/>
    <b v="0"/>
    <s v="music/world music"/>
    <n v="3.8740000000000001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x v="0"/>
    <x v="78"/>
    <b v="0"/>
    <s v="music/world music"/>
    <n v="0"/>
    <s v="NA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x v="0"/>
    <x v="54"/>
    <b v="0"/>
    <s v="music/world music"/>
    <n v="29.3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x v="0"/>
    <x v="29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x v="0"/>
    <x v="78"/>
    <b v="0"/>
    <s v="music/world music"/>
    <n v="0"/>
    <s v="NA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x v="0"/>
    <x v="78"/>
    <b v="0"/>
    <s v="music/world music"/>
    <n v="0"/>
    <s v="NA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x v="0"/>
    <x v="29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x v="0"/>
    <x v="79"/>
    <b v="0"/>
    <s v="music/world music"/>
    <n v="11.6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x v="0"/>
    <x v="78"/>
    <b v="0"/>
    <s v="music/world music"/>
    <n v="0"/>
    <s v="NA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x v="0"/>
    <x v="79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x v="0"/>
    <x v="78"/>
    <b v="0"/>
    <s v="music/world music"/>
    <n v="0"/>
    <s v="NA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x v="0"/>
    <x v="78"/>
    <b v="0"/>
    <s v="music/world music"/>
    <n v="0"/>
    <s v="NA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x v="0"/>
    <x v="8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x v="0"/>
    <x v="78"/>
    <b v="0"/>
    <s v="music/world music"/>
    <n v="0"/>
    <s v="NA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x v="0"/>
    <x v="22"/>
    <b v="0"/>
    <s v="music/world music"/>
    <n v="3.012500000000000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x v="0"/>
    <x v="69"/>
    <b v="0"/>
    <s v="music/world music"/>
    <n v="50.74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x v="0"/>
    <x v="29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x v="0"/>
    <x v="44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x v="1"/>
    <x v="43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x v="1"/>
    <x v="57"/>
    <b v="1"/>
    <s v="music/rock"/>
    <n v="120.2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x v="1"/>
    <x v="162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x v="1"/>
    <x v="133"/>
    <b v="1"/>
    <s v="music/rock"/>
    <n v="122.14285714285714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x v="1"/>
    <x v="211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x v="1"/>
    <x v="75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x v="1"/>
    <x v="278"/>
    <b v="1"/>
    <s v="music/rock"/>
    <n v="200.15333333333334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x v="1"/>
    <x v="142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x v="1"/>
    <x v="26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x v="1"/>
    <x v="279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x v="1"/>
    <x v="26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x v="1"/>
    <x v="280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x v="1"/>
    <x v="28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x v="1"/>
    <x v="282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x v="1"/>
    <x v="283"/>
    <b v="1"/>
    <s v="music/rock"/>
    <n v="213.1463333333333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x v="1"/>
    <x v="93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x v="1"/>
    <x v="142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x v="1"/>
    <x v="47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1"/>
    <x v="217"/>
    <b v="1"/>
    <s v="music/rock"/>
    <n v="125.41538461538461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x v="1"/>
    <x v="14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x v="1"/>
    <x v="69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x v="1"/>
    <x v="3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x v="1"/>
    <x v="133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x v="1"/>
    <x v="180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x v="1"/>
    <x v="0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x v="1"/>
    <x v="190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x v="1"/>
    <x v="3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x v="1"/>
    <x v="162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x v="1"/>
    <x v="33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x v="1"/>
    <x v="241"/>
    <b v="1"/>
    <s v="music/rock"/>
    <n v="103.5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x v="1"/>
    <x v="284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x v="1"/>
    <x v="285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x v="1"/>
    <x v="32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x v="1"/>
    <x v="286"/>
    <b v="1"/>
    <s v="music/rock"/>
    <n v="106.12433333333334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1"/>
    <x v="245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x v="1"/>
    <x v="143"/>
    <b v="1"/>
    <s v="music/rock"/>
    <n v="110.77157238734419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x v="1"/>
    <x v="208"/>
    <b v="1"/>
    <s v="music/rock"/>
    <n v="110.91186666666667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x v="1"/>
    <x v="142"/>
    <b v="1"/>
    <s v="music/rock"/>
    <n v="110.7142857142857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x v="1"/>
    <x v="220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x v="1"/>
    <x v="19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x v="0"/>
    <x v="162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x v="0"/>
    <x v="287"/>
    <b v="1"/>
    <s v="theater/plays"/>
    <n v="101.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x v="0"/>
    <x v="9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x v="0"/>
    <x v="20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x v="0"/>
    <x v="42"/>
    <b v="1"/>
    <s v="theater/plays"/>
    <n v="100.45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x v="0"/>
    <x v="47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x v="0"/>
    <x v="48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x v="0"/>
    <x v="288"/>
    <b v="1"/>
    <s v="theater/plays"/>
    <n v="145.69999999999999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x v="0"/>
    <x v="47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x v="0"/>
    <x v="148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x v="0"/>
    <x v="19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x v="0"/>
    <x v="31"/>
    <b v="1"/>
    <s v="theater/plays"/>
    <n v="101.96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x v="0"/>
    <x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x v="0"/>
    <x v="146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x v="0"/>
    <x v="51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x v="0"/>
    <x v="58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x v="0"/>
    <x v="5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x v="0"/>
    <x v="60"/>
    <b v="1"/>
    <s v="theater/plays"/>
    <n v="102.7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x v="0"/>
    <x v="133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x v="0"/>
    <x v="52"/>
    <b v="1"/>
    <s v="theater/plays"/>
    <n v="130.26085714285713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x v="0"/>
    <x v="201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x v="0"/>
    <x v="48"/>
    <b v="0"/>
    <s v="technology/wearables"/>
    <n v="25.97666666666666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x v="0"/>
    <x v="289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x v="0"/>
    <x v="43"/>
    <b v="0"/>
    <s v="technology/wearables"/>
    <n v="11.513999999999999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x v="0"/>
    <x v="44"/>
    <b v="0"/>
    <s v="technology/wearables"/>
    <n v="11.36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x v="0"/>
    <x v="2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x v="0"/>
    <x v="5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x v="0"/>
    <x v="61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x v="0"/>
    <x v="29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x v="0"/>
    <x v="259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x v="0"/>
    <x v="202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x v="0"/>
    <x v="290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x v="0"/>
    <x v="29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x v="0"/>
    <x v="10"/>
    <b v="0"/>
    <s v="technology/wearables"/>
    <n v="5.7335000000000003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x v="0"/>
    <x v="12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x v="0"/>
    <x v="82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x v="0"/>
    <x v="8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x v="0"/>
    <x v="63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x v="0"/>
    <x v="80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x v="0"/>
    <x v="3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x v="0"/>
    <x v="24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x v="0"/>
    <x v="22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x v="0"/>
    <x v="202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x v="0"/>
    <x v="14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x v="0"/>
    <x v="41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x v="0"/>
    <x v="82"/>
    <b v="0"/>
    <s v="technology/wearables"/>
    <n v="0.81599999999999995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x v="0"/>
    <x v="133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x v="0"/>
    <x v="69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x v="0"/>
    <x v="78"/>
    <b v="0"/>
    <s v="technology/wearables"/>
    <n v="0"/>
    <s v="NA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x v="0"/>
    <x v="78"/>
    <b v="0"/>
    <s v="technology/wearables"/>
    <n v="0"/>
    <s v="NA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x v="0"/>
    <x v="222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x v="0"/>
    <x v="38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x v="0"/>
    <x v="291"/>
    <b v="0"/>
    <s v="technology/wearables"/>
    <n v="84.94700000000000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x v="0"/>
    <x v="205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x v="0"/>
    <x v="41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x v="0"/>
    <x v="77"/>
    <b v="0"/>
    <s v="technology/wearables"/>
    <n v="6.634000000000000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x v="0"/>
    <x v="78"/>
    <b v="0"/>
    <s v="technology/wearables"/>
    <n v="0"/>
    <s v="NA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x v="0"/>
    <x v="67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x v="0"/>
    <x v="29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x v="0"/>
    <x v="292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x v="0"/>
    <x v="237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x v="0"/>
    <x v="63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x v="0"/>
    <x v="184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x v="0"/>
    <x v="162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x v="0"/>
    <x v="55"/>
    <b v="1"/>
    <s v="publishing/nonfiction"/>
    <n v="101.8723404255319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x v="0"/>
    <x v="293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x v="0"/>
    <x v="76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x v="0"/>
    <x v="148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x v="0"/>
    <x v="294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x v="0"/>
    <x v="288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x v="0"/>
    <x v="31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x v="0"/>
    <x v="212"/>
    <b v="1"/>
    <s v="publishing/nonfiction"/>
    <n v="122.68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x v="0"/>
    <x v="45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x v="0"/>
    <x v="71"/>
    <b v="1"/>
    <s v="publishing/nonfiction"/>
    <n v="125.3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x v="0"/>
    <x v="72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x v="0"/>
    <x v="10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x v="0"/>
    <x v="75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x v="0"/>
    <x v="295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x v="0"/>
    <x v="20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x v="0"/>
    <x v="81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x v="0"/>
    <x v="296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x v="0"/>
    <x v="297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x v="0"/>
    <x v="206"/>
    <b v="1"/>
    <s v="music/rock"/>
    <n v="126.4892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x v="0"/>
    <x v="24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x v="0"/>
    <x v="45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x v="0"/>
    <x v="298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x v="0"/>
    <x v="9"/>
    <b v="1"/>
    <s v="music/rock"/>
    <n v="103.666666666666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x v="0"/>
    <x v="16"/>
    <b v="1"/>
    <s v="music/rock"/>
    <n v="107.08672667523932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x v="0"/>
    <x v="38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x v="0"/>
    <x v="47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x v="0"/>
    <x v="3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x v="0"/>
    <x v="280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x v="0"/>
    <x v="129"/>
    <b v="1"/>
    <s v="music/rock"/>
    <n v="252.48648648648648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x v="0"/>
    <x v="162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x v="0"/>
    <x v="182"/>
    <b v="1"/>
    <s v="music/rock"/>
    <n v="203.35"/>
    <n v="30.578947368421051"/>
    <x v="4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x v="0"/>
    <x v="299"/>
    <b v="1"/>
    <s v="music/rock"/>
    <n v="111.6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x v="0"/>
    <x v="81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x v="0"/>
    <x v="196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x v="0"/>
    <x v="265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x v="0"/>
    <x v="251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x v="0"/>
    <x v="287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x v="0"/>
    <x v="179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x v="0"/>
    <x v="25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x v="0"/>
    <x v="76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x v="0"/>
    <x v="300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x v="0"/>
    <x v="69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x v="0"/>
    <x v="10"/>
    <b v="1"/>
    <s v="music/rock"/>
    <n v="109.1071428571428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x v="0"/>
    <x v="62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x v="0"/>
    <x v="201"/>
    <b v="1"/>
    <s v="music/rock"/>
    <n v="113.64"/>
    <n v="27.317307692307693"/>
    <x v="4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x v="0"/>
    <x v="47"/>
    <b v="1"/>
    <s v="music/rock"/>
    <n v="102.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x v="0"/>
    <x v="5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x v="0"/>
    <x v="141"/>
    <b v="1"/>
    <s v="music/rock"/>
    <n v="111.8857142857142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x v="0"/>
    <x v="196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x v="0"/>
    <x v="150"/>
    <b v="1"/>
    <s v="music/rock"/>
    <n v="113.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x v="0"/>
    <x v="71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x v="0"/>
    <x v="192"/>
    <b v="1"/>
    <s v="music/rock"/>
    <n v="126.1444444444444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x v="0"/>
    <x v="69"/>
    <b v="1"/>
    <s v="music/rock"/>
    <n v="167.42857142857142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x v="0"/>
    <x v="301"/>
    <b v="1"/>
    <s v="music/rock"/>
    <n v="496.52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x v="0"/>
    <x v="116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x v="0"/>
    <x v="36"/>
    <b v="1"/>
    <s v="music/rock"/>
    <n v="102.575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x v="1"/>
    <x v="81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x v="1"/>
    <x v="5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x v="0"/>
    <x v="8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x v="0"/>
    <x v="84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x v="0"/>
    <x v="79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x v="0"/>
    <x v="78"/>
    <b v="0"/>
    <s v="publishing/translations"/>
    <n v="0"/>
    <s v="NA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x v="0"/>
    <x v="29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x v="0"/>
    <x v="83"/>
    <b v="0"/>
    <s v="publishing/translations"/>
    <n v="0.23333333333333334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x v="0"/>
    <x v="62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x v="0"/>
    <x v="29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x v="0"/>
    <x v="29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x v="0"/>
    <x v="82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x v="0"/>
    <x v="78"/>
    <b v="0"/>
    <s v="publishing/translations"/>
    <n v="0"/>
    <s v="NA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x v="0"/>
    <x v="84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x v="0"/>
    <x v="29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x v="0"/>
    <x v="73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x v="0"/>
    <x v="8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x v="0"/>
    <x v="84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x v="0"/>
    <x v="84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x v="0"/>
    <x v="29"/>
    <b v="0"/>
    <s v="publishing/translations"/>
    <n v="0.3333333333333333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x v="0"/>
    <x v="25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x v="0"/>
    <x v="78"/>
    <b v="0"/>
    <s v="publishing/translations"/>
    <n v="0"/>
    <s v="NA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x v="0"/>
    <x v="78"/>
    <b v="0"/>
    <s v="publishing/translations"/>
    <n v="0"/>
    <s v="NA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x v="0"/>
    <x v="80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x v="0"/>
    <x v="8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x v="0"/>
    <x v="78"/>
    <b v="0"/>
    <s v="publishing/translations"/>
    <n v="0"/>
    <s v="NA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x v="0"/>
    <x v="81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x v="0"/>
    <x v="5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x v="0"/>
    <x v="78"/>
    <b v="0"/>
    <s v="publishing/translations"/>
    <n v="0"/>
    <s v="NA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x v="0"/>
    <x v="73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x v="0"/>
    <x v="202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x v="0"/>
    <x v="84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x v="0"/>
    <x v="84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x v="0"/>
    <x v="19"/>
    <b v="0"/>
    <s v="publishing/translations"/>
    <n v="26.9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x v="0"/>
    <x v="22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x v="0"/>
    <x v="79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x v="0"/>
    <x v="29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x v="0"/>
    <x v="8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x v="0"/>
    <x v="78"/>
    <b v="0"/>
    <s v="publishing/translations"/>
    <n v="0"/>
    <s v="NA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x v="0"/>
    <x v="78"/>
    <b v="0"/>
    <s v="publishing/translations"/>
    <n v="0"/>
    <s v="NA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x v="0"/>
    <x v="78"/>
    <b v="0"/>
    <s v="publishing/translations"/>
    <n v="0"/>
    <s v="NA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x v="0"/>
    <x v="78"/>
    <b v="0"/>
    <s v="publishing/translations"/>
    <n v="0"/>
    <s v="NA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x v="0"/>
    <x v="78"/>
    <b v="0"/>
    <s v="publishing/translations"/>
    <n v="0"/>
    <s v="NA"/>
    <x v="3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x v="0"/>
    <x v="8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x v="0"/>
    <x v="78"/>
    <b v="0"/>
    <s v="publishing/translations"/>
    <n v="0"/>
    <s v="NA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x v="0"/>
    <x v="78"/>
    <b v="0"/>
    <s v="publishing/translations"/>
    <n v="0"/>
    <s v="NA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x v="0"/>
    <x v="29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x v="0"/>
    <x v="84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x v="0"/>
    <x v="78"/>
    <b v="0"/>
    <s v="publishing/translations"/>
    <n v="0"/>
    <s v="NA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x v="0"/>
    <x v="78"/>
    <b v="0"/>
    <s v="publishing/translations"/>
    <n v="0"/>
    <s v="NA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x v="0"/>
    <x v="29"/>
    <b v="0"/>
    <s v="publishing/translations"/>
    <n v="0.857142857142857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x v="0"/>
    <x v="63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x v="0"/>
    <x v="83"/>
    <b v="0"/>
    <s v="publishing/translations"/>
    <n v="2.9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x v="0"/>
    <x v="78"/>
    <b v="0"/>
    <s v="publishing/translations"/>
    <n v="0"/>
    <s v="NA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x v="0"/>
    <x v="78"/>
    <b v="0"/>
    <s v="publishing/translations"/>
    <n v="0"/>
    <s v="NA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x v="0"/>
    <x v="78"/>
    <b v="0"/>
    <s v="publishing/translations"/>
    <n v="0"/>
    <s v="NA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x v="0"/>
    <x v="78"/>
    <b v="0"/>
    <s v="publishing/translations"/>
    <n v="0"/>
    <s v="NA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x v="1"/>
    <x v="158"/>
    <b v="1"/>
    <s v="publishing/radio &amp; podcasts"/>
    <n v="101.244600000000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x v="1"/>
    <x v="3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x v="1"/>
    <x v="20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x v="1"/>
    <x v="302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x v="1"/>
    <x v="303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x v="1"/>
    <x v="290"/>
    <b v="1"/>
    <s v="publishing/radio &amp; podcasts"/>
    <n v="107.8773125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x v="1"/>
    <x v="304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x v="1"/>
    <x v="305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x v="1"/>
    <x v="306"/>
    <b v="1"/>
    <s v="publishing/radio &amp; podcasts"/>
    <n v="108.42485875706215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x v="1"/>
    <x v="75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x v="1"/>
    <x v="307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x v="1"/>
    <x v="22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n v="1328052639"/>
    <x v="1"/>
    <x v="5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x v="1"/>
    <x v="88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x v="1"/>
    <x v="308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x v="1"/>
    <x v="309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x v="1"/>
    <x v="232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x v="1"/>
    <x v="310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x v="1"/>
    <x v="26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x v="1"/>
    <x v="311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x v="0"/>
    <x v="79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x v="0"/>
    <x v="29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x v="0"/>
    <x v="84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x v="0"/>
    <x v="78"/>
    <b v="0"/>
    <s v="publishing/fiction"/>
    <n v="0"/>
    <s v="NA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x v="0"/>
    <x v="8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x v="0"/>
    <x v="8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x v="0"/>
    <x v="78"/>
    <b v="0"/>
    <s v="publishing/fiction"/>
    <n v="0"/>
    <s v="NA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x v="0"/>
    <x v="79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x v="0"/>
    <x v="78"/>
    <b v="0"/>
    <s v="publishing/fiction"/>
    <n v="0"/>
    <s v="NA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x v="0"/>
    <x v="10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x v="0"/>
    <x v="29"/>
    <b v="0"/>
    <s v="publishing/fiction"/>
    <n v="8.333333333333333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x v="0"/>
    <x v="84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x v="0"/>
    <x v="78"/>
    <b v="0"/>
    <s v="publishing/fiction"/>
    <n v="0"/>
    <s v="NA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x v="0"/>
    <x v="202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x v="0"/>
    <x v="78"/>
    <b v="0"/>
    <s v="publishing/fiction"/>
    <n v="0"/>
    <s v="NA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x v="0"/>
    <x v="78"/>
    <b v="0"/>
    <s v="publishing/fiction"/>
    <n v="0"/>
    <s v="NA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x v="0"/>
    <x v="29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x v="0"/>
    <x v="8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x v="0"/>
    <x v="29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x v="0"/>
    <x v="41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x v="1"/>
    <x v="312"/>
    <b v="1"/>
    <s v="photography/photobooks"/>
    <n v="166.3307692307692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x v="1"/>
    <x v="313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x v="1"/>
    <x v="26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1"/>
    <x v="314"/>
    <b v="1"/>
    <s v="photography/photobooks"/>
    <n v="277.93846153846152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x v="1"/>
    <x v="31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x v="1"/>
    <x v="68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x v="1"/>
    <x v="51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x v="1"/>
    <x v="263"/>
    <b v="1"/>
    <s v="photography/photobooks"/>
    <n v="110.76216216216216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x v="1"/>
    <x v="193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x v="1"/>
    <x v="316"/>
    <b v="1"/>
    <s v="photography/photobooks"/>
    <n v="101.035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x v="1"/>
    <x v="190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x v="1"/>
    <x v="317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x v="1"/>
    <x v="224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x v="1"/>
    <x v="282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x v="1"/>
    <x v="160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x v="1"/>
    <x v="318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x v="1"/>
    <x v="319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x v="1"/>
    <x v="163"/>
    <b v="1"/>
    <s v="photography/photobooks"/>
    <n v="205.36666666666667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x v="1"/>
    <x v="108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x v="1"/>
    <x v="15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x v="1"/>
    <x v="97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x v="1"/>
    <x v="320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x v="1"/>
    <x v="198"/>
    <b v="1"/>
    <s v="photography/photobooks"/>
    <n v="124.8432432432432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x v="1"/>
    <x v="33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x v="1"/>
    <x v="205"/>
    <b v="1"/>
    <s v="photography/photobooks"/>
    <n v="174.005769230769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x v="1"/>
    <x v="321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x v="1"/>
    <x v="16"/>
    <b v="1"/>
    <s v="photography/photobooks"/>
    <n v="110.4442857142857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x v="1"/>
    <x v="322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x v="1"/>
    <x v="26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x v="1"/>
    <x v="323"/>
    <b v="1"/>
    <s v="photography/photobooks"/>
    <n v="134.8257142857143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x v="1"/>
    <x v="196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x v="1"/>
    <x v="324"/>
    <b v="1"/>
    <s v="photography/photobooks"/>
    <n v="484.02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x v="1"/>
    <x v="325"/>
    <b v="1"/>
    <s v="photography/photobooks"/>
    <n v="145.13999999999999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x v="1"/>
    <x v="232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x v="1"/>
    <x v="238"/>
    <b v="1"/>
    <s v="photography/photobooks"/>
    <n v="132.42500000000001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x v="1"/>
    <x v="326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x v="1"/>
    <x v="291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x v="1"/>
    <x v="67"/>
    <b v="1"/>
    <s v="photography/photobooks"/>
    <n v="102.6285714285714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x v="0"/>
    <x v="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x v="1"/>
    <x v="15"/>
    <b v="1"/>
    <s v="photography/photobooks"/>
    <n v="117.86666666666666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x v="0"/>
    <x v="84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x v="0"/>
    <x v="29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x v="0"/>
    <x v="29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x v="0"/>
    <x v="78"/>
    <b v="0"/>
    <s v="photography/nature"/>
    <n v="0"/>
    <s v="NA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x v="0"/>
    <x v="29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x v="0"/>
    <x v="202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x v="0"/>
    <x v="78"/>
    <b v="0"/>
    <s v="photography/nature"/>
    <n v="0"/>
    <s v="NA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x v="0"/>
    <x v="29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x v="0"/>
    <x v="79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x v="0"/>
    <x v="63"/>
    <b v="0"/>
    <s v="photography/nature"/>
    <n v="13.466666666666667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x v="0"/>
    <x v="78"/>
    <b v="0"/>
    <s v="photography/nature"/>
    <n v="0"/>
    <s v="NA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x v="0"/>
    <x v="38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x v="0"/>
    <x v="78"/>
    <b v="0"/>
    <s v="photography/nature"/>
    <n v="0"/>
    <s v="NA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x v="0"/>
    <x v="78"/>
    <b v="0"/>
    <s v="photography/nature"/>
    <n v="0"/>
    <s v="NA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x v="0"/>
    <x v="78"/>
    <b v="0"/>
    <s v="photography/nature"/>
    <n v="0"/>
    <s v="NA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x v="0"/>
    <x v="8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x v="0"/>
    <x v="29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x v="0"/>
    <x v="8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x v="0"/>
    <x v="29"/>
    <b v="0"/>
    <s v="photography/nature"/>
    <n v="0.3333333333333333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x v="0"/>
    <x v="80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x v="0"/>
    <x v="29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x v="0"/>
    <x v="78"/>
    <b v="0"/>
    <s v="publishing/art books"/>
    <n v="0"/>
    <s v="NA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x v="0"/>
    <x v="84"/>
    <b v="0"/>
    <s v="publishing/art books"/>
    <n v="1.4166666666666667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x v="0"/>
    <x v="29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x v="0"/>
    <x v="29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x v="0"/>
    <x v="211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x v="0"/>
    <x v="62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x v="0"/>
    <x v="19"/>
    <b v="0"/>
    <s v="publishing/art books"/>
    <n v="13.64"/>
    <n v="155"/>
    <x v="3"/>
    <s v="art books"/>
    <x v="1568"/>
    <x v="1567"/>
  </r>
  <r>
    <n v="1569"/>
    <s v="to be removed (Canceled)"/>
    <s v="to be removed"/>
    <x v="11"/>
    <n v="0"/>
    <x v="1"/>
    <s v="US"/>
    <s v="USD"/>
    <n v="1369498714"/>
    <n v="1366906714"/>
    <x v="0"/>
    <x v="78"/>
    <b v="0"/>
    <s v="publishing/art books"/>
    <n v="0"/>
    <s v="NA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x v="0"/>
    <x v="47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x v="0"/>
    <x v="80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x v="0"/>
    <x v="8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x v="0"/>
    <x v="8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x v="0"/>
    <x v="79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x v="0"/>
    <x v="2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x v="0"/>
    <x v="73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x v="0"/>
    <x v="84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x v="0"/>
    <x v="80"/>
    <b v="0"/>
    <s v="publishing/art books"/>
    <n v="10.80653663679494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x v="0"/>
    <x v="84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x v="0"/>
    <x v="78"/>
    <b v="0"/>
    <s v="publishing/art books"/>
    <n v="0"/>
    <s v="NA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x v="0"/>
    <x v="29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x v="0"/>
    <x v="8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x v="0"/>
    <x v="29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x v="0"/>
    <x v="78"/>
    <b v="0"/>
    <s v="photography/places"/>
    <n v="0"/>
    <s v="NA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x v="0"/>
    <x v="8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x v="0"/>
    <x v="78"/>
    <b v="0"/>
    <s v="photography/places"/>
    <n v="0"/>
    <s v="NA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x v="0"/>
    <x v="29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x v="0"/>
    <x v="78"/>
    <b v="0"/>
    <s v="photography/places"/>
    <n v="0"/>
    <s v="NA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x v="0"/>
    <x v="78"/>
    <b v="0"/>
    <s v="photography/places"/>
    <n v="0"/>
    <s v="NA"/>
    <x v="8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x v="0"/>
    <x v="84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x v="0"/>
    <x v="297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x v="0"/>
    <x v="78"/>
    <b v="0"/>
    <s v="photography/places"/>
    <n v="0"/>
    <s v="NA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x v="0"/>
    <x v="83"/>
    <b v="0"/>
    <s v="photography/places"/>
    <n v="1.3636363636363636E-2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x v="0"/>
    <x v="73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x v="0"/>
    <x v="63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x v="0"/>
    <x v="83"/>
    <b v="0"/>
    <s v="photography/places"/>
    <n v="2.30769230769230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x v="0"/>
    <x v="78"/>
    <b v="0"/>
    <s v="photography/places"/>
    <n v="0"/>
    <s v="NA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x v="0"/>
    <x v="29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x v="0"/>
    <x v="78"/>
    <b v="0"/>
    <s v="photography/places"/>
    <n v="0"/>
    <s v="NA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x v="0"/>
    <x v="82"/>
    <b v="0"/>
    <s v="photography/places"/>
    <n v="7.34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x v="0"/>
    <x v="6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x v="0"/>
    <x v="58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x v="0"/>
    <x v="209"/>
    <b v="1"/>
    <s v="music/rock"/>
    <n v="100.033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x v="0"/>
    <x v="16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x v="0"/>
    <x v="34"/>
    <b v="1"/>
    <s v="music/rock"/>
    <n v="100.69333333333333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x v="0"/>
    <x v="297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x v="0"/>
    <x v="242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x v="0"/>
    <x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x v="0"/>
    <x v="80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x v="0"/>
    <x v="300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x v="0"/>
    <x v="74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x v="0"/>
    <x v="202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x v="0"/>
    <x v="55"/>
    <b v="1"/>
    <s v="music/rock"/>
    <n v="101.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x v="0"/>
    <x v="99"/>
    <b v="1"/>
    <s v="music/rock"/>
    <n v="102.7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x v="0"/>
    <x v="327"/>
    <b v="1"/>
    <s v="music/rock"/>
    <n v="114.12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x v="0"/>
    <x v="328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x v="0"/>
    <x v="150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x v="0"/>
    <x v="74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x v="0"/>
    <x v="23"/>
    <b v="1"/>
    <s v="music/rock"/>
    <n v="133.333333333333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x v="0"/>
    <x v="5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x v="0"/>
    <x v="7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x v="0"/>
    <x v="71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x v="0"/>
    <x v="59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x v="0"/>
    <x v="20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x v="0"/>
    <x v="201"/>
    <b v="1"/>
    <s v="music/rock"/>
    <n v="155.33333333333334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x v="0"/>
    <x v="52"/>
    <b v="1"/>
    <s v="music/rock"/>
    <n v="101.187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x v="0"/>
    <x v="44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x v="0"/>
    <x v="106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x v="0"/>
    <x v="141"/>
    <b v="1"/>
    <s v="music/rock"/>
    <n v="103.66666666666667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x v="0"/>
    <x v="149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x v="0"/>
    <x v="182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x v="0"/>
    <x v="5"/>
    <b v="1"/>
    <s v="music/rock"/>
    <n v="101.62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x v="0"/>
    <x v="6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x v="0"/>
    <x v="58"/>
    <b v="1"/>
    <s v="music/rock"/>
    <n v="100.5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x v="0"/>
    <x v="77"/>
    <b v="1"/>
    <s v="music/rock"/>
    <n v="125.3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x v="0"/>
    <x v="45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x v="0"/>
    <x v="41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x v="0"/>
    <x v="74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x v="0"/>
    <x v="10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x v="0"/>
    <x v="5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x v="0"/>
    <x v="55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x v="0"/>
    <x v="33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x v="0"/>
    <x v="77"/>
    <b v="1"/>
    <s v="music/pop"/>
    <n v="124.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x v="0"/>
    <x v="130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x v="0"/>
    <x v="73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x v="0"/>
    <x v="1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x v="0"/>
    <x v="67"/>
    <b v="1"/>
    <s v="music/pop"/>
    <n v="104.7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x v="0"/>
    <x v="240"/>
    <b v="1"/>
    <s v="music/pop"/>
    <n v="125.26086956521739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x v="0"/>
    <x v="75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x v="0"/>
    <x v="58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x v="0"/>
    <x v="9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x v="0"/>
    <x v="16"/>
    <b v="1"/>
    <s v="music/pop"/>
    <n v="100.6666666666666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x v="0"/>
    <x v="129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x v="0"/>
    <x v="69"/>
    <b v="1"/>
    <s v="music/pop"/>
    <n v="119.90909090909091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x v="0"/>
    <x v="53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x v="0"/>
    <x v="53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x v="0"/>
    <x v="170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x v="0"/>
    <x v="329"/>
    <b v="1"/>
    <s v="music/pop"/>
    <n v="132.233333333333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x v="0"/>
    <x v="43"/>
    <b v="1"/>
    <s v="music/pop"/>
    <n v="112.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x v="0"/>
    <x v="17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x v="0"/>
    <x v="2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x v="0"/>
    <x v="95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x v="0"/>
    <x v="58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x v="0"/>
    <x v="30"/>
    <b v="1"/>
    <s v="music/pop"/>
    <n v="122.408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x v="0"/>
    <x v="251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x v="0"/>
    <x v="15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x v="0"/>
    <x v="141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x v="0"/>
    <x v="318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x v="0"/>
    <x v="47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x v="0"/>
    <x v="23"/>
    <b v="1"/>
    <s v="music/pop"/>
    <n v="102.6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x v="0"/>
    <x v="99"/>
    <b v="1"/>
    <s v="music/pop"/>
    <n v="100.6735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x v="0"/>
    <x v="72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x v="0"/>
    <x v="211"/>
    <b v="1"/>
    <s v="music/pop"/>
    <n v="128.095238095238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x v="0"/>
    <x v="116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x v="0"/>
    <x v="69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x v="0"/>
    <x v="288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x v="0"/>
    <x v="288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x v="0"/>
    <x v="72"/>
    <b v="1"/>
    <s v="music/pop"/>
    <n v="118.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x v="0"/>
    <x v="6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x v="0"/>
    <x v="20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x v="0"/>
    <x v="330"/>
    <b v="0"/>
    <s v="music/faith"/>
    <n v="101.42212307692307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x v="0"/>
    <x v="78"/>
    <b v="0"/>
    <s v="music/faith"/>
    <n v="0"/>
    <s v="NA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x v="0"/>
    <x v="73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x v="0"/>
    <x v="2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x v="0"/>
    <x v="41"/>
    <b v="0"/>
    <s v="music/faith"/>
    <n v="102.857142857142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x v="0"/>
    <x v="29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x v="0"/>
    <x v="70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x v="0"/>
    <x v="63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x v="0"/>
    <x v="25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x v="0"/>
    <x v="202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x v="0"/>
    <x v="44"/>
    <b v="0"/>
    <s v="music/faith"/>
    <n v="33.473333333333336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x v="0"/>
    <x v="41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x v="0"/>
    <x v="22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x v="0"/>
    <x v="29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x v="0"/>
    <x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x v="0"/>
    <x v="78"/>
    <b v="0"/>
    <s v="music/faith"/>
    <n v="0"/>
    <s v="NA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x v="0"/>
    <x v="19"/>
    <b v="0"/>
    <s v="music/faith"/>
    <n v="20.207999999999998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x v="0"/>
    <x v="78"/>
    <b v="0"/>
    <s v="music/faith"/>
    <n v="0"/>
    <s v="NA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x v="0"/>
    <x v="80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x v="0"/>
    <x v="1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x v="0"/>
    <x v="84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x v="0"/>
    <x v="29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x v="0"/>
    <x v="84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x v="0"/>
    <x v="202"/>
    <b v="0"/>
    <s v="music/faith"/>
    <n v="65.099999999999994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x v="0"/>
    <x v="78"/>
    <b v="0"/>
    <s v="music/faith"/>
    <n v="0"/>
    <s v="NA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x v="0"/>
    <x v="78"/>
    <b v="0"/>
    <s v="music/faith"/>
    <n v="0"/>
    <s v="NA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x v="0"/>
    <x v="82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x v="0"/>
    <x v="78"/>
    <b v="0"/>
    <s v="music/faith"/>
    <n v="0"/>
    <s v="NA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x v="0"/>
    <x v="80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x v="0"/>
    <x v="29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x v="0"/>
    <x v="84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x v="0"/>
    <x v="78"/>
    <b v="0"/>
    <s v="music/faith"/>
    <n v="0"/>
    <s v="NA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x v="0"/>
    <x v="29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x v="0"/>
    <x v="5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x v="0"/>
    <x v="84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x v="0"/>
    <x v="8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x v="0"/>
    <x v="14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x v="19"/>
    <n v="75"/>
    <x v="2"/>
    <s v="US"/>
    <s v="USD"/>
    <n v="1463201940"/>
    <n v="1459435149"/>
    <x v="0"/>
    <x v="84"/>
    <b v="0"/>
    <s v="music/faith"/>
    <n v="0.21428571428571427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x v="0"/>
    <x v="83"/>
    <b v="0"/>
    <s v="music/faith"/>
    <n v="0.87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x v="0"/>
    <x v="22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x v="0"/>
    <x v="78"/>
    <b v="0"/>
    <s v="music/faith"/>
    <n v="0"/>
    <s v="NA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x v="0"/>
    <x v="29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x v="0"/>
    <x v="8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x v="0"/>
    <x v="80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x v="0"/>
    <x v="82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0"/>
    <x v="38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x v="0"/>
    <x v="29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x v="0"/>
    <x v="63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x v="0"/>
    <x v="78"/>
    <b v="0"/>
    <s v="music/faith"/>
    <n v="0"/>
    <s v="NA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x v="0"/>
    <x v="78"/>
    <b v="0"/>
    <s v="music/faith"/>
    <n v="0"/>
    <s v="NA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x v="0"/>
    <x v="78"/>
    <b v="0"/>
    <s v="music/faith"/>
    <n v="0"/>
    <s v="NA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x v="0"/>
    <x v="78"/>
    <b v="0"/>
    <s v="music/faith"/>
    <n v="0"/>
    <s v="NA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x v="0"/>
    <x v="78"/>
    <b v="0"/>
    <s v="music/faith"/>
    <n v="0"/>
    <s v="NA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x v="0"/>
    <x v="29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x v="0"/>
    <x v="84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x v="0"/>
    <x v="29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x v="0"/>
    <x v="41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x v="0"/>
    <x v="29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x v="0"/>
    <x v="29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x v="0"/>
    <x v="78"/>
    <b v="0"/>
    <s v="music/faith"/>
    <n v="0"/>
    <s v="NA"/>
    <x v="4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x v="0"/>
    <x v="47"/>
    <b v="1"/>
    <s v="photography/photobooks"/>
    <n v="110.83333333333333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x v="0"/>
    <x v="69"/>
    <b v="1"/>
    <s v="photography/photobooks"/>
    <n v="108.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x v="0"/>
    <x v="85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x v="0"/>
    <x v="16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x v="0"/>
    <x v="30"/>
    <b v="1"/>
    <s v="photography/photobooks"/>
    <n v="114.01428571428572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x v="0"/>
    <x v="329"/>
    <b v="1"/>
    <s v="photography/photobooks"/>
    <n v="148.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x v="0"/>
    <x v="180"/>
    <b v="1"/>
    <s v="photography/photobooks"/>
    <n v="104.95555555555555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x v="0"/>
    <x v="33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x v="0"/>
    <x v="132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x v="0"/>
    <x v="207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x v="0"/>
    <x v="42"/>
    <b v="1"/>
    <s v="photography/photobooks"/>
    <n v="102.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x v="0"/>
    <x v="240"/>
    <b v="1"/>
    <s v="photography/photobooks"/>
    <n v="260.16666666666669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x v="0"/>
    <x v="2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x v="0"/>
    <x v="240"/>
    <b v="1"/>
    <s v="photography/photobooks"/>
    <n v="110.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x v="0"/>
    <x v="80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x v="0"/>
    <x v="148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x v="0"/>
    <x v="25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x v="0"/>
    <x v="74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x v="0"/>
    <x v="72"/>
    <b v="1"/>
    <s v="photography/photobooks"/>
    <n v="106.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x v="0"/>
    <x v="33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x v="0"/>
    <x v="8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x v="0"/>
    <x v="20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x v="0"/>
    <x v="115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x v="1"/>
    <x v="70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x v="1"/>
    <x v="273"/>
    <b v="0"/>
    <s v="photography/photobooks"/>
    <n v="59.467840000000002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x v="1"/>
    <x v="78"/>
    <b v="0"/>
    <s v="photography/photobooks"/>
    <n v="0"/>
    <s v="NA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x v="1"/>
    <x v="70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x v="1"/>
    <x v="41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x v="1"/>
    <x v="19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x v="1"/>
    <x v="297"/>
    <b v="0"/>
    <s v="photography/photobooks"/>
    <n v="56.51428571428571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x v="1"/>
    <x v="20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x v="1"/>
    <x v="10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x v="1"/>
    <x v="10"/>
    <b v="0"/>
    <s v="photography/photobooks"/>
    <n v="6.2566666666666668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x v="1"/>
    <x v="62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x v="1"/>
    <x v="20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x v="1"/>
    <x v="80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x v="1"/>
    <x v="73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x v="1"/>
    <x v="41"/>
    <b v="0"/>
    <s v="photography/photobooks"/>
    <n v="1.99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x v="1"/>
    <x v="44"/>
    <b v="0"/>
    <s v="photography/photobooks"/>
    <n v="36.236363636363635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x v="1"/>
    <x v="215"/>
    <b v="0"/>
    <s v="photography/photobooks"/>
    <n v="39.743333333333332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x v="1"/>
    <x v="54"/>
    <b v="0"/>
    <s v="photography/photobooks"/>
    <n v="25.763636363636362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x v="1"/>
    <x v="88"/>
    <b v="0"/>
    <s v="photography/photobooks"/>
    <n v="15.49142857142857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x v="1"/>
    <x v="333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x v="1"/>
    <x v="51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x v="1"/>
    <x v="52"/>
    <b v="0"/>
    <s v="photography/photobooks"/>
    <n v="20.220833333333335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x v="1"/>
    <x v="60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x v="1"/>
    <x v="54"/>
    <b v="0"/>
    <s v="photography/photobooks"/>
    <n v="15.33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x v="1"/>
    <x v="80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x v="1"/>
    <x v="80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x v="1"/>
    <x v="41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x v="1"/>
    <x v="80"/>
    <b v="0"/>
    <s v="photography/photobooks"/>
    <n v="3.566666666666666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x v="1"/>
    <x v="237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x v="1"/>
    <x v="84"/>
    <b v="0"/>
    <s v="photography/photobooks"/>
    <n v="1.333333333333333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x v="1"/>
    <x v="59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x v="1"/>
    <x v="75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x v="1"/>
    <x v="48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x v="1"/>
    <x v="205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x v="1"/>
    <x v="7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x v="1"/>
    <x v="79"/>
    <b v="0"/>
    <s v="photography/photobooks"/>
    <n v="1.7457499999999999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x v="1"/>
    <x v="116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x v="1"/>
    <x v="77"/>
    <b v="0"/>
    <s v="photography/photobooks"/>
    <n v="13.852941176470589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x v="1"/>
    <x v="59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x v="1"/>
    <x v="11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x v="1"/>
    <x v="47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x v="1"/>
    <x v="259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x v="1"/>
    <x v="22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x v="1"/>
    <x v="22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x v="1"/>
    <x v="93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x v="1"/>
    <x v="82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x v="0"/>
    <x v="84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x v="0"/>
    <x v="55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0"/>
    <x v="23"/>
    <b v="0"/>
    <s v="photography/photobooks"/>
    <n v="13.307692307692308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x v="0"/>
    <x v="78"/>
    <b v="0"/>
    <s v="photography/photobooks"/>
    <n v="0"/>
    <s v="NA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x v="0"/>
    <x v="205"/>
    <b v="0"/>
    <s v="photography/photobooks"/>
    <n v="49.18333333333333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x v="0"/>
    <x v="78"/>
    <b v="0"/>
    <s v="photography/photobooks"/>
    <n v="0"/>
    <s v="NA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x v="0"/>
    <x v="79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x v="0"/>
    <x v="61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x v="0"/>
    <x v="78"/>
    <b v="0"/>
    <s v="photography/photobooks"/>
    <n v="0"/>
    <s v="NA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x v="0"/>
    <x v="80"/>
    <b v="0"/>
    <s v="photography/photobooks"/>
    <n v="2.0833333333333335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x v="0"/>
    <x v="22"/>
    <b v="0"/>
    <s v="photography/photobooks"/>
    <n v="6.565384615384615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x v="0"/>
    <x v="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x v="0"/>
    <x v="202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x v="0"/>
    <x v="51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x v="9"/>
    <n v="3002"/>
    <x v="0"/>
    <s v="US"/>
    <s v="USD"/>
    <n v="1389146880"/>
    <n v="1387403967"/>
    <x v="0"/>
    <x v="244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x v="0"/>
    <x v="133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x v="0"/>
    <x v="44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x v="0"/>
    <x v="93"/>
    <b v="1"/>
    <s v="music/rock"/>
    <n v="100.66249999999999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x v="0"/>
    <x v="53"/>
    <b v="1"/>
    <s v="music/rock"/>
    <n v="100.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x v="0"/>
    <x v="51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x v="0"/>
    <x v="334"/>
    <b v="1"/>
    <s v="music/rock"/>
    <n v="101.53333333333333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x v="0"/>
    <x v="25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x v="0"/>
    <x v="9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x v="0"/>
    <x v="20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x v="0"/>
    <x v="240"/>
    <b v="1"/>
    <s v="music/rock"/>
    <n v="118.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x v="0"/>
    <x v="202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x v="0"/>
    <x v="16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x v="0"/>
    <x v="209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x v="0"/>
    <x v="33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x v="0"/>
    <x v="43"/>
    <b v="1"/>
    <s v="music/rock"/>
    <n v="205.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x v="0"/>
    <x v="62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x v="0"/>
    <x v="244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x v="0"/>
    <x v="64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x v="0"/>
    <x v="179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x v="0"/>
    <x v="9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x v="0"/>
    <x v="10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x v="0"/>
    <x v="335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x v="0"/>
    <x v="44"/>
    <b v="1"/>
    <s v="music/rock"/>
    <n v="120.88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x v="0"/>
    <x v="54"/>
    <b v="1"/>
    <s v="music/rock"/>
    <n v="107.36666666666666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x v="0"/>
    <x v="22"/>
    <b v="1"/>
    <s v="music/rock"/>
    <n v="100.33333333333333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x v="0"/>
    <x v="122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x v="0"/>
    <x v="55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x v="0"/>
    <x v="132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x v="0"/>
    <x v="25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x v="0"/>
    <x v="49"/>
    <b v="1"/>
    <s v="music/rock"/>
    <n v="102.1236666666666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x v="0"/>
    <x v="277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x v="0"/>
    <x v="44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x v="0"/>
    <x v="19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x v="0"/>
    <x v="184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x v="0"/>
    <x v="6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x v="0"/>
    <x v="10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x v="0"/>
    <x v="78"/>
    <b v="0"/>
    <s v="games/mobile games"/>
    <n v="0"/>
    <s v="NA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x v="0"/>
    <x v="38"/>
    <b v="0"/>
    <s v="games/mobile games"/>
    <n v="8.083333333333333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x v="0"/>
    <x v="84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0"/>
    <x v="53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x v="0"/>
    <x v="84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x v="0"/>
    <x v="84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x v="0"/>
    <x v="29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x v="0"/>
    <x v="5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x v="0"/>
    <x v="78"/>
    <b v="0"/>
    <s v="games/mobile games"/>
    <n v="0"/>
    <s v="NA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x v="0"/>
    <x v="202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0"/>
    <x v="1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x v="0"/>
    <x v="62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x v="0"/>
    <x v="84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x v="0"/>
    <x v="84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x v="0"/>
    <x v="8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x v="0"/>
    <x v="78"/>
    <b v="0"/>
    <s v="games/mobile games"/>
    <n v="0"/>
    <s v="NA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x v="0"/>
    <x v="78"/>
    <b v="0"/>
    <s v="games/mobile games"/>
    <n v="0"/>
    <s v="NA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x v="0"/>
    <x v="78"/>
    <b v="0"/>
    <s v="games/mobile games"/>
    <n v="0"/>
    <s v="NA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x v="0"/>
    <x v="84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x v="0"/>
    <x v="54"/>
    <b v="0"/>
    <s v="games/mobile games"/>
    <n v="20.079999999999998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x v="0"/>
    <x v="16"/>
    <b v="1"/>
    <s v="music/indie rock"/>
    <n v="172.68450000000001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x v="0"/>
    <x v="75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x v="0"/>
    <x v="58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x v="0"/>
    <x v="55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x v="0"/>
    <x v="217"/>
    <b v="1"/>
    <s v="music/indie rock"/>
    <n v="116.32786885245902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x v="0"/>
    <x v="60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x v="0"/>
    <x v="22"/>
    <b v="1"/>
    <s v="music/indie rock"/>
    <n v="111.16666666666667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x v="0"/>
    <x v="30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x v="0"/>
    <x v="34"/>
    <b v="1"/>
    <s v="music/indie rock"/>
    <n v="106.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x v="0"/>
    <x v="33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x v="0"/>
    <x v="148"/>
    <b v="1"/>
    <s v="music/indie rock"/>
    <n v="105.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x v="0"/>
    <x v="55"/>
    <b v="1"/>
    <s v="music/indie rock"/>
    <n v="136.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x v="0"/>
    <x v="43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x v="0"/>
    <x v="9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x v="0"/>
    <x v="5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x v="0"/>
    <x v="62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x v="0"/>
    <x v="275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x v="0"/>
    <x v="64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x v="0"/>
    <x v="288"/>
    <b v="1"/>
    <s v="music/indie rock"/>
    <n v="133.333333333333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x v="0"/>
    <x v="241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x v="0"/>
    <x v="20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x v="0"/>
    <x v="8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x v="0"/>
    <x v="14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x v="0"/>
    <x v="84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x v="0"/>
    <x v="80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x v="0"/>
    <x v="221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x v="0"/>
    <x v="80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x v="0"/>
    <x v="80"/>
    <b v="0"/>
    <s v="technology/gadgets"/>
    <n v="1.73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x v="0"/>
    <x v="44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x v="0"/>
    <x v="168"/>
    <b v="0"/>
    <s v="technology/gadgets"/>
    <n v="39.395294117647062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x v="0"/>
    <x v="29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x v="0"/>
    <x v="288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x v="0"/>
    <x v="55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x v="0"/>
    <x v="84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x v="0"/>
    <x v="80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x v="0"/>
    <x v="79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x v="0"/>
    <x v="16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x v="0"/>
    <x v="82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x v="0"/>
    <x v="22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x v="0"/>
    <x v="217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x v="0"/>
    <x v="44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x v="0"/>
    <x v="31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x v="0"/>
    <x v="62"/>
    <b v="1"/>
    <s v="music/indie rock"/>
    <n v="240.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x v="0"/>
    <x v="51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x v="0"/>
    <x v="47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x v="0"/>
    <x v="329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x v="0"/>
    <x v="202"/>
    <b v="1"/>
    <s v="music/indie rock"/>
    <n v="103.3333333333333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x v="0"/>
    <x v="69"/>
    <b v="1"/>
    <s v="music/indie rock"/>
    <n v="103.13725490196079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x v="0"/>
    <x v="11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x v="0"/>
    <x v="55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x v="0"/>
    <x v="133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x v="0"/>
    <x v="144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x v="0"/>
    <x v="238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x v="0"/>
    <x v="99"/>
    <b v="1"/>
    <s v="music/indie rock"/>
    <n v="123.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x v="0"/>
    <x v="133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x v="0"/>
    <x v="108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x v="0"/>
    <x v="60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x v="0"/>
    <x v="229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x v="0"/>
    <x v="93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x v="0"/>
    <x v="162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x v="1"/>
    <x v="337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x v="1"/>
    <x v="1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x v="1"/>
    <x v="338"/>
    <b v="1"/>
    <s v="technology/hardware"/>
    <n v="1705.2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x v="1"/>
    <x v="33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x v="1"/>
    <x v="34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x v="1"/>
    <x v="16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x v="1"/>
    <x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x v="1"/>
    <x v="341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x v="1"/>
    <x v="342"/>
    <b v="1"/>
    <s v="technology/hardware"/>
    <n v="106.002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x v="1"/>
    <x v="343"/>
    <b v="1"/>
    <s v="technology/hardware"/>
    <n v="200.51866666666666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x v="1"/>
    <x v="34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x v="1"/>
    <x v="345"/>
    <b v="1"/>
    <s v="technology/hardware"/>
    <n v="198.47237142857142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x v="1"/>
    <x v="206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x v="1"/>
    <x v="119"/>
    <b v="1"/>
    <s v="technology/hardware"/>
    <n v="698.94799999999998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x v="1"/>
    <x v="126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x v="1"/>
    <x v="346"/>
    <b v="1"/>
    <s v="technology/hardware"/>
    <n v="294.03333333333336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x v="1"/>
    <x v="347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x v="1"/>
    <x v="348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x v="1"/>
    <x v="349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x v="1"/>
    <x v="51"/>
    <b v="1"/>
    <s v="technology/hardware"/>
    <n v="117.90285714285714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x v="1"/>
    <x v="350"/>
    <b v="1"/>
    <s v="technology/hardware"/>
    <n v="1105.381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x v="1"/>
    <x v="351"/>
    <b v="1"/>
    <s v="technology/hardware"/>
    <n v="192.92500000000001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x v="1"/>
    <x v="242"/>
    <b v="1"/>
    <s v="technology/hardware"/>
    <n v="126.8842105263157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x v="1"/>
    <x v="352"/>
    <b v="1"/>
    <s v="technology/hardware"/>
    <n v="259.5774887892376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x v="1"/>
    <x v="27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x v="1"/>
    <x v="353"/>
    <b v="1"/>
    <s v="technology/hardware"/>
    <n v="206.743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x v="1"/>
    <x v="316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x v="1"/>
    <x v="354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x v="1"/>
    <x v="355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x v="1"/>
    <x v="356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x v="1"/>
    <x v="357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x v="1"/>
    <x v="146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x v="1"/>
    <x v="358"/>
    <b v="1"/>
    <s v="technology/hardware"/>
    <n v="256.8308131313131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x v="1"/>
    <x v="359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x v="1"/>
    <x v="35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x v="1"/>
    <x v="360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x v="1"/>
    <x v="36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x v="1"/>
    <x v="362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x v="1"/>
    <x v="36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x v="1"/>
    <x v="364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x v="0"/>
    <x v="8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x v="0"/>
    <x v="78"/>
    <b v="0"/>
    <s v="photography/people"/>
    <n v="0"/>
    <s v="NA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x v="0"/>
    <x v="38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x v="0"/>
    <x v="63"/>
    <b v="0"/>
    <s v="photography/people"/>
    <n v="21.14666666666666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x v="0"/>
    <x v="80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x v="0"/>
    <x v="29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x v="0"/>
    <x v="33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x v="0"/>
    <x v="29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x v="0"/>
    <x v="29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x v="0"/>
    <x v="81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x v="0"/>
    <x v="8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x v="0"/>
    <x v="84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x v="0"/>
    <x v="78"/>
    <b v="0"/>
    <s v="photography/people"/>
    <n v="0"/>
    <s v="NA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x v="0"/>
    <x v="78"/>
    <b v="0"/>
    <s v="photography/people"/>
    <n v="0"/>
    <s v="NA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x v="0"/>
    <x v="8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x v="0"/>
    <x v="78"/>
    <b v="0"/>
    <s v="photography/people"/>
    <n v="0"/>
    <s v="NA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0"/>
    <x v="78"/>
    <b v="0"/>
    <s v="photography/people"/>
    <n v="0"/>
    <s v="NA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x v="0"/>
    <x v="83"/>
    <b v="0"/>
    <s v="photography/people"/>
    <n v="26.2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x v="0"/>
    <x v="63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x v="0"/>
    <x v="20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x v="1"/>
    <x v="365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x v="1"/>
    <x v="366"/>
    <b v="1"/>
    <s v="technology/hardware"/>
    <n v="216.7942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x v="1"/>
    <x v="5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x v="1"/>
    <x v="178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x v="1"/>
    <x v="277"/>
    <b v="1"/>
    <s v="technology/hardware"/>
    <n v="123.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x v="1"/>
    <x v="175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x v="1"/>
    <x v="89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x v="1"/>
    <x v="14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x v="1"/>
    <x v="367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x v="1"/>
    <x v="368"/>
    <b v="1"/>
    <s v="technology/hardware"/>
    <n v="320.053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x v="1"/>
    <x v="369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x v="1"/>
    <x v="275"/>
    <b v="1"/>
    <s v="technology/hardware"/>
    <n v="234.9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x v="1"/>
    <x v="370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x v="1"/>
    <x v="371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x v="1"/>
    <x v="37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x v="1"/>
    <x v="373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x v="1"/>
    <x v="374"/>
    <b v="1"/>
    <s v="technology/hardware"/>
    <n v="125.1024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x v="1"/>
    <x v="375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x v="1"/>
    <x v="376"/>
    <b v="1"/>
    <s v="technology/hardware"/>
    <n v="484.90974999999997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x v="1"/>
    <x v="259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x v="1"/>
    <x v="1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x v="1"/>
    <x v="166"/>
    <b v="1"/>
    <s v="technology/hardware"/>
    <n v="125.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x v="1"/>
    <x v="377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x v="1"/>
    <x v="217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x v="1"/>
    <x v="378"/>
    <b v="1"/>
    <s v="technology/hardware"/>
    <n v="201.15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x v="1"/>
    <x v="379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x v="1"/>
    <x v="380"/>
    <b v="1"/>
    <s v="technology/hardware"/>
    <n v="120.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x v="1"/>
    <x v="1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x v="1"/>
    <x v="225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x v="1"/>
    <x v="381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x v="1"/>
    <x v="27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x v="1"/>
    <x v="382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x v="1"/>
    <x v="150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x v="1"/>
    <x v="27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x v="1"/>
    <x v="383"/>
    <b v="1"/>
    <s v="technology/hardware"/>
    <n v="211.0364250000000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x v="1"/>
    <x v="384"/>
    <b v="1"/>
    <s v="technology/hardware"/>
    <n v="131.668333333333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x v="1"/>
    <x v="385"/>
    <b v="1"/>
    <s v="technology/hardware"/>
    <n v="300.476400000000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x v="1"/>
    <x v="386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x v="1"/>
    <x v="16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x v="1"/>
    <x v="197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x v="0"/>
    <x v="148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x v="0"/>
    <x v="205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x v="0"/>
    <x v="189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x v="0"/>
    <x v="387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x v="0"/>
    <x v="40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x v="0"/>
    <x v="37"/>
    <b v="1"/>
    <s v="technology/hardware"/>
    <n v="121.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x v="0"/>
    <x v="388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x v="0"/>
    <x v="389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x v="0"/>
    <x v="390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x v="0"/>
    <x v="203"/>
    <b v="1"/>
    <s v="technology/hardware"/>
    <n v="473.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x v="0"/>
    <x v="391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x v="0"/>
    <x v="392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x v="0"/>
    <x v="212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x v="0"/>
    <x v="393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x v="0"/>
    <x v="2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x v="0"/>
    <x v="39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x v="0"/>
    <x v="395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x v="0"/>
    <x v="396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x v="0"/>
    <x v="269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x v="0"/>
    <x v="397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x v="0"/>
    <x v="2"/>
    <b v="1"/>
    <s v="technology/hardware"/>
    <n v="107.92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x v="0"/>
    <x v="398"/>
    <b v="1"/>
    <s v="technology/hardware"/>
    <n v="114.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x v="0"/>
    <x v="72"/>
    <b v="1"/>
    <s v="technology/hardware"/>
    <n v="148.05000000000001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x v="0"/>
    <x v="399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x v="0"/>
    <x v="400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x v="0"/>
    <x v="71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x v="0"/>
    <x v="73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x v="0"/>
    <x v="88"/>
    <b v="1"/>
    <s v="technology/hardware"/>
    <n v="105.22387999999999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x v="0"/>
    <x v="40"/>
    <b v="1"/>
    <s v="technology/hardware"/>
    <n v="128.4066599999999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x v="0"/>
    <x v="401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x v="0"/>
    <x v="402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x v="0"/>
    <x v="403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x v="0"/>
    <x v="404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x v="0"/>
    <x v="8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x v="0"/>
    <x v="405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x v="0"/>
    <x v="406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x v="0"/>
    <x v="101"/>
    <b v="1"/>
    <s v="technology/hardware"/>
    <n v="115.5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x v="0"/>
    <x v="53"/>
    <b v="1"/>
    <s v="technology/hardware"/>
    <n v="131.2050000000000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x v="0"/>
    <x v="4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x v="0"/>
    <x v="133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x v="0"/>
    <x v="16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x v="0"/>
    <x v="44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x v="0"/>
    <x v="20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x v="0"/>
    <x v="67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x v="0"/>
    <x v="183"/>
    <b v="1"/>
    <s v="music/indie rock"/>
    <n v="123.5333333333333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x v="0"/>
    <x v="2"/>
    <b v="1"/>
    <s v="music/indie rock"/>
    <n v="100.7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x v="0"/>
    <x v="20"/>
    <b v="1"/>
    <s v="music/indie rock"/>
    <n v="103.5333333333333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x v="0"/>
    <x v="11"/>
    <b v="1"/>
    <s v="music/indie rock"/>
    <n v="115.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x v="0"/>
    <x v="95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x v="0"/>
    <x v="322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x v="0"/>
    <x v="336"/>
    <b v="1"/>
    <s v="music/indie rock"/>
    <n v="120.46777777777778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x v="0"/>
    <x v="16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x v="0"/>
    <x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x v="0"/>
    <x v="250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x v="0"/>
    <x v="19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x v="0"/>
    <x v="25"/>
    <b v="1"/>
    <s v="music/indie rock"/>
    <n v="101.66666666666667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x v="0"/>
    <x v="44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x v="0"/>
    <x v="58"/>
    <b v="1"/>
    <s v="music/indie rock"/>
    <n v="100.33333333333333"/>
    <n v="188.125"/>
    <x v="4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x v="0"/>
    <x v="287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x v="0"/>
    <x v="74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x v="0"/>
    <x v="3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x v="0"/>
    <x v="44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x v="0"/>
    <x v="248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x v="0"/>
    <x v="7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x v="0"/>
    <x v="221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x v="0"/>
    <x v="34"/>
    <b v="1"/>
    <s v="music/indie rock"/>
    <n v="107.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x v="0"/>
    <x v="6"/>
    <b v="1"/>
    <s v="music/indie rock"/>
    <n v="107.733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x v="0"/>
    <x v="277"/>
    <b v="1"/>
    <s v="music/indie rock"/>
    <n v="107.3125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x v="0"/>
    <x v="244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x v="0"/>
    <x v="44"/>
    <b v="1"/>
    <s v="music/indie rock"/>
    <n v="100.35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x v="0"/>
    <x v="70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x v="0"/>
    <x v="202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x v="0"/>
    <x v="329"/>
    <b v="1"/>
    <s v="music/indie rock"/>
    <n v="104.8571428571428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x v="0"/>
    <x v="206"/>
    <b v="1"/>
    <s v="music/indie rock"/>
    <n v="104.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x v="0"/>
    <x v="17"/>
    <b v="1"/>
    <s v="music/indie rock"/>
    <n v="225.6666666666666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x v="0"/>
    <x v="297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x v="0"/>
    <x v="2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x v="0"/>
    <x v="5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x v="0"/>
    <x v="19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x v="0"/>
    <x v="50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x v="0"/>
    <x v="73"/>
    <b v="0"/>
    <s v="games/video games"/>
    <n v="0.56799999999999995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x v="0"/>
    <x v="8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x v="0"/>
    <x v="81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x v="0"/>
    <x v="81"/>
    <b v="0"/>
    <s v="games/video games"/>
    <n v="10.45454545454545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x v="0"/>
    <x v="74"/>
    <b v="0"/>
    <s v="games/video games"/>
    <n v="1.4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x v="0"/>
    <x v="84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x v="0"/>
    <x v="163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x v="0"/>
    <x v="29"/>
    <b v="0"/>
    <s v="games/video games"/>
    <n v="0.16666666666666666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x v="0"/>
    <x v="8"/>
    <b v="0"/>
    <s v="games/video games"/>
    <n v="11.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x v="0"/>
    <x v="80"/>
    <b v="0"/>
    <s v="games/video games"/>
    <n v="0.20238095238095238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x v="0"/>
    <x v="8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x v="0"/>
    <x v="221"/>
    <b v="0"/>
    <s v="games/video games"/>
    <n v="2.1129899999999999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x v="0"/>
    <x v="8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x v="0"/>
    <x v="83"/>
    <b v="0"/>
    <s v="games/video games"/>
    <n v="1.7333333333333334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x v="0"/>
    <x v="19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x v="0"/>
    <x v="80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x v="0"/>
    <x v="408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x v="0"/>
    <x v="8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x v="0"/>
    <x v="6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x v="0"/>
    <x v="202"/>
    <b v="0"/>
    <s v="games/video games"/>
    <n v="0.112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x v="0"/>
    <x v="78"/>
    <b v="0"/>
    <s v="games/video games"/>
    <n v="0"/>
    <s v="NA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x v="0"/>
    <x v="8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x v="0"/>
    <x v="81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x v="0"/>
    <x v="54"/>
    <b v="0"/>
    <s v="games/video games"/>
    <n v="1.7098591549295774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x v="0"/>
    <x v="30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x v="0"/>
    <x v="29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x v="0"/>
    <x v="16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x v="0"/>
    <x v="84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x v="0"/>
    <x v="78"/>
    <b v="0"/>
    <s v="games/video games"/>
    <n v="0"/>
    <s v="NA"/>
    <x v="6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x v="0"/>
    <x v="80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x v="0"/>
    <x v="79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x v="0"/>
    <x v="80"/>
    <b v="0"/>
    <s v="games/video games"/>
    <n v="0.16666666666666666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x v="0"/>
    <x v="80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x v="0"/>
    <x v="84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x v="0"/>
    <x v="81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x v="0"/>
    <x v="183"/>
    <b v="0"/>
    <s v="games/video games"/>
    <n v="2.6660714285714286"/>
    <n v="17.987951807228917"/>
    <x v="6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x v="0"/>
    <x v="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x v="0"/>
    <x v="409"/>
    <b v="0"/>
    <s v="games/video games"/>
    <n v="6.5900366666666663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x v="0"/>
    <x v="84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x v="0"/>
    <x v="38"/>
    <b v="0"/>
    <s v="games/video games"/>
    <n v="0.85"/>
    <n v="5.3125"/>
    <x v="6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x v="0"/>
    <x v="62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x v="0"/>
    <x v="6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x v="0"/>
    <x v="34"/>
    <b v="1"/>
    <s v="music/rock"/>
    <n v="132.19999999999999"/>
    <n v="75.11363636363636"/>
    <x v="4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x v="0"/>
    <x v="1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x v="0"/>
    <x v="27"/>
    <b v="1"/>
    <s v="music/rock"/>
    <n v="138.6399999999999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x v="0"/>
    <x v="58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x v="0"/>
    <x v="22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x v="0"/>
    <x v="158"/>
    <b v="1"/>
    <s v="music/rock"/>
    <n v="121.5816111111111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x v="0"/>
    <x v="63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x v="0"/>
    <x v="10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x v="0"/>
    <x v="5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x v="0"/>
    <x v="62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x v="0"/>
    <x v="24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x v="0"/>
    <x v="287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x v="0"/>
    <x v="55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x v="0"/>
    <x v="26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x v="0"/>
    <x v="44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x v="0"/>
    <x v="410"/>
    <b v="1"/>
    <s v="music/rock"/>
    <n v="138.6399999999999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x v="0"/>
    <x v="64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x v="0"/>
    <x v="76"/>
    <b v="1"/>
    <s v="music/rock"/>
    <n v="107.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x v="0"/>
    <x v="28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x v="0"/>
    <x v="289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x v="0"/>
    <x v="411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x v="1"/>
    <x v="161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x v="0"/>
    <x v="412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x v="0"/>
    <x v="413"/>
    <b v="1"/>
    <s v="games/tabletop games"/>
    <n v="109.67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x v="1"/>
    <x v="414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x v="0"/>
    <x v="415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x v="0"/>
    <x v="106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x v="0"/>
    <x v="416"/>
    <b v="1"/>
    <s v="games/tabletop games"/>
    <n v="184.61052631578949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x v="0"/>
    <x v="20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x v="0"/>
    <x v="417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x v="0"/>
    <x v="418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x v="0"/>
    <x v="419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x v="0"/>
    <x v="248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x v="0"/>
    <x v="302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x v="0"/>
    <x v="420"/>
    <b v="1"/>
    <s v="games/tabletop games"/>
    <n v="951.03110000000004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x v="0"/>
    <x v="421"/>
    <b v="1"/>
    <s v="games/tabletop games"/>
    <n v="132.89250000000001"/>
    <n v="81.654377880184327"/>
    <x v="6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x v="1"/>
    <x v="140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x v="0"/>
    <x v="40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x v="0"/>
    <x v="33"/>
    <b v="1"/>
    <s v="music/electronic music"/>
    <n v="382.71818181818179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x v="0"/>
    <x v="422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x v="0"/>
    <x v="133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x v="0"/>
    <x v="196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x v="0"/>
    <x v="74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x v="0"/>
    <x v="69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x v="0"/>
    <x v="63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x v="0"/>
    <x v="5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x v="0"/>
    <x v="41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x v="0"/>
    <x v="250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x v="0"/>
    <x v="148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x v="0"/>
    <x v="252"/>
    <b v="1"/>
    <s v="music/electronic music"/>
    <n v="114.3833333333333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x v="0"/>
    <x v="29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x v="0"/>
    <x v="5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x v="0"/>
    <x v="51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x v="0"/>
    <x v="25"/>
    <b v="1"/>
    <s v="music/electronic music"/>
    <n v="105.6666666666666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x v="0"/>
    <x v="82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x v="0"/>
    <x v="88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x v="0"/>
    <x v="10"/>
    <b v="1"/>
    <s v="music/electronic music"/>
    <n v="101.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x v="0"/>
    <x v="50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x v="0"/>
    <x v="423"/>
    <b v="1"/>
    <s v="games/tabletop games"/>
    <n v="108.12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x v="0"/>
    <x v="209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x v="0"/>
    <x v="61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x v="0"/>
    <x v="228"/>
    <b v="1"/>
    <s v="games/tabletop games"/>
    <n v="243.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x v="0"/>
    <x v="42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x v="0"/>
    <x v="306"/>
    <b v="1"/>
    <s v="games/tabletop games"/>
    <n v="108.46283333333335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x v="0"/>
    <x v="425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x v="0"/>
    <x v="296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x v="0"/>
    <x v="380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x v="0"/>
    <x v="156"/>
    <b v="1"/>
    <s v="games/tabletop games"/>
    <n v="125.95294117647059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x v="0"/>
    <x v="426"/>
    <b v="1"/>
    <s v="games/tabletop games"/>
    <n v="1212.1296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x v="0"/>
    <x v="427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x v="0"/>
    <x v="428"/>
    <b v="1"/>
    <s v="games/tabletop games"/>
    <n v="332.04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x v="0"/>
    <x v="33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x v="0"/>
    <x v="206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x v="0"/>
    <x v="34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x v="0"/>
    <x v="429"/>
    <b v="1"/>
    <s v="games/tabletop games"/>
    <n v="352.92777777777781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x v="0"/>
    <x v="1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x v="0"/>
    <x v="374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x v="0"/>
    <x v="93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x v="0"/>
    <x v="430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x v="0"/>
    <x v="431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x v="0"/>
    <x v="432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x v="0"/>
    <x v="126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x v="0"/>
    <x v="433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x v="0"/>
    <x v="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x v="0"/>
    <x v="434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x v="0"/>
    <x v="130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x v="0"/>
    <x v="387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x v="0"/>
    <x v="435"/>
    <b v="1"/>
    <s v="games/tabletop games"/>
    <n v="975.11199999999997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x v="0"/>
    <x v="436"/>
    <b v="1"/>
    <s v="games/tabletop games"/>
    <n v="134.44929411764707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x v="0"/>
    <x v="437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x v="0"/>
    <x v="87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x v="0"/>
    <x v="438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x v="0"/>
    <x v="197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x v="0"/>
    <x v="133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x v="0"/>
    <x v="3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x v="0"/>
    <x v="242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x v="0"/>
    <x v="190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x v="0"/>
    <x v="87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x v="0"/>
    <x v="439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x v="0"/>
    <x v="33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x v="0"/>
    <x v="65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x v="0"/>
    <x v="440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x v="0"/>
    <x v="5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x v="0"/>
    <x v="441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x v="0"/>
    <x v="442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x v="0"/>
    <x v="441"/>
    <b v="1"/>
    <s v="games/tabletop games"/>
    <n v="102.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x v="0"/>
    <x v="443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x v="0"/>
    <x v="444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x v="0"/>
    <x v="445"/>
    <b v="1"/>
    <s v="games/tabletop games"/>
    <n v="283.08999999999997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x v="0"/>
    <x v="446"/>
    <b v="1"/>
    <s v="games/tabletop games"/>
    <n v="1356.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x v="0"/>
    <x v="206"/>
    <b v="1"/>
    <s v="games/tabletop games"/>
    <n v="220.36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x v="0"/>
    <x v="221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x v="0"/>
    <x v="1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x v="0"/>
    <x v="11"/>
    <b v="1"/>
    <s v="games/tabletop games"/>
    <n v="105.8182610590542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x v="0"/>
    <x v="44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x v="0"/>
    <x v="33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x v="0"/>
    <x v="58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x v="0"/>
    <x v="436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x v="0"/>
    <x v="202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x v="0"/>
    <x v="8"/>
    <b v="1"/>
    <s v="music/rock"/>
    <n v="185.33333333333334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x v="0"/>
    <x v="53"/>
    <b v="1"/>
    <s v="music/rock"/>
    <n v="100.85533333333333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x v="0"/>
    <x v="211"/>
    <b v="1"/>
    <s v="music/rock"/>
    <n v="106.2211666666666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x v="0"/>
    <x v="1"/>
    <b v="1"/>
    <s v="music/rock"/>
    <n v="121.36666666666666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x v="0"/>
    <x v="25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x v="0"/>
    <x v="448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x v="0"/>
    <x v="20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x v="0"/>
    <x v="20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x v="0"/>
    <x v="60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x v="0"/>
    <x v="68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x v="0"/>
    <x v="67"/>
    <b v="1"/>
    <s v="music/rock"/>
    <n v="107.2505000000000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x v="0"/>
    <x v="74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x v="0"/>
    <x v="300"/>
    <b v="1"/>
    <s v="music/rock"/>
    <n v="146.08080000000001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x v="0"/>
    <x v="69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x v="0"/>
    <x v="108"/>
    <b v="1"/>
    <s v="music/rock"/>
    <n v="149.07142857142858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x v="0"/>
    <x v="10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x v="0"/>
    <x v="449"/>
    <b v="1"/>
    <s v="music/rock"/>
    <n v="105.07333333333334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x v="0"/>
    <x v="25"/>
    <b v="1"/>
    <s v="music/rock"/>
    <n v="350.16666666666669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x v="0"/>
    <x v="63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x v="1"/>
    <x v="263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x v="1"/>
    <x v="268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x v="1"/>
    <x v="27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x v="1"/>
    <x v="116"/>
    <b v="1"/>
    <s v="music/indie rock"/>
    <n v="100.70033333333333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x v="1"/>
    <x v="157"/>
    <b v="1"/>
    <s v="music/indie rock"/>
    <n v="101.22777777777777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x v="1"/>
    <x v="196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x v="1"/>
    <x v="11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x v="1"/>
    <x v="450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x v="1"/>
    <x v="329"/>
    <b v="1"/>
    <s v="music/indie rock"/>
    <n v="106.67449999999999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x v="1"/>
    <x v="451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x v="1"/>
    <x v="201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x v="1"/>
    <x v="1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x v="1"/>
    <x v="328"/>
    <b v="1"/>
    <s v="music/indie rock"/>
    <n v="175.8403999999999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x v="1"/>
    <x v="133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x v="1"/>
    <x v="31"/>
    <b v="1"/>
    <s v="music/indie rock"/>
    <n v="102.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x v="1"/>
    <x v="452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x v="1"/>
    <x v="19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x v="1"/>
    <x v="430"/>
    <b v="1"/>
    <s v="music/indie rock"/>
    <n v="121.06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x v="1"/>
    <x v="99"/>
    <b v="1"/>
    <s v="music/indie rock"/>
    <n v="107.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x v="1"/>
    <x v="30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x v="0"/>
    <x v="31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x v="0"/>
    <x v="80"/>
    <b v="0"/>
    <s v="food/small batch"/>
    <n v="3.148148148148148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x v="0"/>
    <x v="80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x v="0"/>
    <x v="42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x v="0"/>
    <x v="63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x v="0"/>
    <x v="29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x v="1"/>
    <x v="453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x v="1"/>
    <x v="416"/>
    <b v="1"/>
    <s v="food/small batch"/>
    <n v="254.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x v="1"/>
    <x v="207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x v="1"/>
    <x v="430"/>
    <b v="1"/>
    <s v="food/small batch"/>
    <n v="102.42285714285714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x v="1"/>
    <x v="454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x v="1"/>
    <x v="455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x v="1"/>
    <x v="225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x v="1"/>
    <x v="85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x v="1"/>
    <x v="170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x v="1"/>
    <x v="456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x v="1"/>
    <x v="122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x v="1"/>
    <x v="252"/>
    <b v="1"/>
    <s v="food/small batch"/>
    <n v="101.14333333333333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x v="1"/>
    <x v="457"/>
    <b v="1"/>
    <s v="food/small batch"/>
    <n v="294.20800000000003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x v="1"/>
    <x v="458"/>
    <b v="1"/>
    <s v="food/small batch"/>
    <n v="105.777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x v="0"/>
    <x v="78"/>
    <b v="0"/>
    <s v="technology/web"/>
    <n v="0"/>
    <s v="NA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x v="0"/>
    <x v="78"/>
    <b v="0"/>
    <s v="technology/web"/>
    <n v="0"/>
    <s v="NA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x v="0"/>
    <x v="29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x v="0"/>
    <x v="29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x v="0"/>
    <x v="78"/>
    <b v="0"/>
    <s v="technology/web"/>
    <n v="0"/>
    <s v="NA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x v="0"/>
    <x v="8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x v="0"/>
    <x v="29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x v="0"/>
    <x v="81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x v="0"/>
    <x v="78"/>
    <b v="0"/>
    <s v="technology/web"/>
    <n v="0"/>
    <s v="NA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x v="0"/>
    <x v="78"/>
    <b v="0"/>
    <s v="technology/web"/>
    <n v="0"/>
    <s v="NA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x v="0"/>
    <x v="63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x v="0"/>
    <x v="78"/>
    <b v="0"/>
    <s v="technology/web"/>
    <n v="0"/>
    <s v="NA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x v="0"/>
    <x v="78"/>
    <b v="0"/>
    <s v="technology/web"/>
    <n v="0"/>
    <s v="NA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x v="0"/>
    <x v="29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x v="0"/>
    <x v="84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x v="0"/>
    <x v="78"/>
    <b v="0"/>
    <s v="technology/web"/>
    <n v="0"/>
    <s v="NA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x v="0"/>
    <x v="78"/>
    <b v="0"/>
    <s v="technology/web"/>
    <n v="0"/>
    <s v="NA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x v="0"/>
    <x v="78"/>
    <b v="0"/>
    <s v="technology/web"/>
    <n v="0"/>
    <s v="NA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x v="0"/>
    <x v="8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x v="0"/>
    <x v="29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x v="0"/>
    <x v="78"/>
    <b v="0"/>
    <s v="technology/web"/>
    <n v="0"/>
    <s v="NA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x v="0"/>
    <x v="84"/>
    <b v="0"/>
    <s v="technology/web"/>
    <n v="28.571428571428573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x v="0"/>
    <x v="78"/>
    <b v="0"/>
    <s v="technology/web"/>
    <n v="0"/>
    <s v="NA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x v="0"/>
    <x v="78"/>
    <b v="0"/>
    <s v="technology/web"/>
    <n v="0"/>
    <s v="NA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x v="0"/>
    <x v="78"/>
    <b v="0"/>
    <s v="technology/web"/>
    <n v="0"/>
    <s v="NA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x v="0"/>
    <x v="74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x v="0"/>
    <x v="25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x v="0"/>
    <x v="84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x v="0"/>
    <x v="78"/>
    <b v="0"/>
    <s v="technology/web"/>
    <n v="0"/>
    <s v="NA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x v="0"/>
    <x v="80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x v="0"/>
    <x v="78"/>
    <b v="0"/>
    <s v="technology/web"/>
    <n v="0"/>
    <s v="NA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x v="0"/>
    <x v="79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x v="0"/>
    <x v="29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x v="0"/>
    <x v="29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x v="0"/>
    <x v="78"/>
    <b v="0"/>
    <s v="technology/web"/>
    <n v="0"/>
    <s v="NA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x v="0"/>
    <x v="80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x v="0"/>
    <x v="78"/>
    <b v="0"/>
    <s v="technology/web"/>
    <n v="0"/>
    <s v="NA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x v="0"/>
    <x v="78"/>
    <b v="0"/>
    <s v="technology/web"/>
    <n v="0"/>
    <s v="NA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x v="0"/>
    <x v="78"/>
    <b v="0"/>
    <s v="technology/web"/>
    <n v="0"/>
    <s v="NA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x v="0"/>
    <x v="8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x v="0"/>
    <x v="63"/>
    <b v="0"/>
    <s v="technology/web"/>
    <n v="1.8193398957730167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x v="0"/>
    <x v="84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x v="0"/>
    <x v="8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x v="0"/>
    <x v="22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x v="0"/>
    <x v="63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x v="0"/>
    <x v="78"/>
    <b v="0"/>
    <s v="technology/web"/>
    <n v="0"/>
    <s v="NA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x v="0"/>
    <x v="83"/>
    <b v="0"/>
    <s v="technology/web"/>
    <n v="0.68400000000000005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x v="0"/>
    <x v="22"/>
    <b v="0"/>
    <s v="technology/web"/>
    <n v="1.2513513513513514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x v="0"/>
    <x v="29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x v="0"/>
    <x v="78"/>
    <b v="0"/>
    <s v="technology/web"/>
    <n v="0"/>
    <s v="NA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x v="0"/>
    <x v="29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x v="0"/>
    <x v="78"/>
    <b v="0"/>
    <s v="technology/web"/>
    <n v="0"/>
    <s v="NA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x v="0"/>
    <x v="29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x v="0"/>
    <x v="84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x v="0"/>
    <x v="78"/>
    <b v="0"/>
    <s v="technology/web"/>
    <n v="0"/>
    <s v="NA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x v="0"/>
    <x v="29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x v="0"/>
    <x v="78"/>
    <b v="0"/>
    <s v="technology/web"/>
    <n v="0"/>
    <s v="NA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x v="0"/>
    <x v="78"/>
    <b v="0"/>
    <s v="technology/web"/>
    <n v="0"/>
    <s v="NA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x v="0"/>
    <x v="78"/>
    <b v="0"/>
    <s v="technology/web"/>
    <n v="0"/>
    <s v="NA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x v="0"/>
    <x v="78"/>
    <b v="0"/>
    <s v="technology/web"/>
    <n v="0"/>
    <s v="NA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x v="0"/>
    <x v="82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x v="0"/>
    <x v="29"/>
    <b v="0"/>
    <s v="food/food trucks"/>
    <n v="0.43333333333333335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x v="0"/>
    <x v="8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x v="0"/>
    <x v="78"/>
    <b v="0"/>
    <s v="food/food trucks"/>
    <n v="0"/>
    <s v="NA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x v="0"/>
    <x v="9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x v="0"/>
    <x v="38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x v="0"/>
    <x v="51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x v="0"/>
    <x v="84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x v="0"/>
    <x v="79"/>
    <b v="0"/>
    <s v="food/food trucks"/>
    <n v="1.84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x v="0"/>
    <x v="78"/>
    <b v="0"/>
    <s v="food/food trucks"/>
    <n v="0"/>
    <s v="NA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x v="0"/>
    <x v="8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x v="0"/>
    <x v="78"/>
    <b v="0"/>
    <s v="food/food trucks"/>
    <n v="0"/>
    <s v="NA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x v="0"/>
    <x v="8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x v="0"/>
    <x v="62"/>
    <b v="0"/>
    <s v="food/food trucks"/>
    <n v="3.0666666666666669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x v="0"/>
    <x v="79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x v="0"/>
    <x v="29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x v="0"/>
    <x v="78"/>
    <b v="0"/>
    <s v="food/food trucks"/>
    <n v="0"/>
    <s v="NA"/>
    <x v="7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x v="0"/>
    <x v="81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x v="0"/>
    <x v="78"/>
    <b v="0"/>
    <s v="food/food trucks"/>
    <n v="0"/>
    <s v="NA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x v="0"/>
    <x v="17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x v="0"/>
    <x v="29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x v="0"/>
    <x v="29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x v="0"/>
    <x v="29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x v="0"/>
    <x v="82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x v="0"/>
    <x v="29"/>
    <b v="0"/>
    <s v="food/food trucks"/>
    <n v="2.8571428571428571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x v="0"/>
    <x v="78"/>
    <b v="0"/>
    <s v="food/food trucks"/>
    <n v="0"/>
    <s v="NA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x v="0"/>
    <x v="29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x v="0"/>
    <x v="29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x v="0"/>
    <x v="80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x v="0"/>
    <x v="84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x v="0"/>
    <x v="84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x v="0"/>
    <x v="84"/>
    <b v="0"/>
    <s v="food/food trucks"/>
    <n v="1.4285714285714285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x v="0"/>
    <x v="78"/>
    <b v="0"/>
    <s v="food/food trucks"/>
    <n v="0"/>
    <s v="NA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x v="0"/>
    <x v="84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x v="0"/>
    <x v="80"/>
    <b v="0"/>
    <s v="food/food trucks"/>
    <n v="0.48959999999999998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x v="0"/>
    <x v="84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x v="0"/>
    <x v="78"/>
    <b v="0"/>
    <s v="food/food trucks"/>
    <n v="0"/>
    <s v="NA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x v="0"/>
    <x v="29"/>
    <b v="0"/>
    <s v="food/food trucks"/>
    <n v="0.3333333333333333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x v="0"/>
    <x v="78"/>
    <b v="0"/>
    <s v="food/food trucks"/>
    <n v="0"/>
    <s v="NA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x v="0"/>
    <x v="84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x v="0"/>
    <x v="280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x v="0"/>
    <x v="459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x v="0"/>
    <x v="409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x v="0"/>
    <x v="42"/>
    <b v="1"/>
    <s v="food/small batch"/>
    <n v="108.6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x v="0"/>
    <x v="248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x v="0"/>
    <x v="112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x v="0"/>
    <x v="152"/>
    <b v="1"/>
    <s v="food/small batch"/>
    <n v="427.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x v="0"/>
    <x v="82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x v="0"/>
    <x v="148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x v="0"/>
    <x v="332"/>
    <b v="1"/>
    <s v="food/small batch"/>
    <n v="101.53353333333334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x v="0"/>
    <x v="153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x v="0"/>
    <x v="41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x v="0"/>
    <x v="85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x v="0"/>
    <x v="208"/>
    <b v="1"/>
    <s v="food/small batch"/>
    <n v="100.84571428571428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x v="0"/>
    <x v="38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x v="0"/>
    <x v="85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x v="0"/>
    <x v="20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x v="0"/>
    <x v="144"/>
    <b v="1"/>
    <s v="food/small batch"/>
    <n v="110.18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x v="0"/>
    <x v="460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x v="0"/>
    <x v="32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x v="0"/>
    <x v="48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x v="0"/>
    <x v="248"/>
    <b v="1"/>
    <s v="music/indie rock"/>
    <n v="110.70833333333333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x v="0"/>
    <x v="11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x v="0"/>
    <x v="68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x v="0"/>
    <x v="53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x v="0"/>
    <x v="47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x v="0"/>
    <x v="68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x v="0"/>
    <x v="6"/>
    <b v="1"/>
    <s v="music/indie rock"/>
    <n v="107.21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x v="0"/>
    <x v="5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x v="0"/>
    <x v="17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x v="0"/>
    <x v="5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x v="0"/>
    <x v="201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x v="0"/>
    <x v="5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x v="0"/>
    <x v="44"/>
    <b v="1"/>
    <s v="music/indie rock"/>
    <n v="100.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x v="0"/>
    <x v="75"/>
    <b v="1"/>
    <s v="music/indie rock"/>
    <n v="104.7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x v="0"/>
    <x v="16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x v="0"/>
    <x v="14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x v="0"/>
    <x v="1"/>
    <b v="1"/>
    <s v="music/indie rock"/>
    <n v="127.5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x v="0"/>
    <x v="38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x v="0"/>
    <x v="22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x v="0"/>
    <x v="1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x v="0"/>
    <x v="20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x v="0"/>
    <x v="10"/>
    <b v="1"/>
    <s v="music/indie rock"/>
    <n v="113.7272727272727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x v="0"/>
    <x v="24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x v="0"/>
    <x v="14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x v="0"/>
    <x v="209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x v="0"/>
    <x v="44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x v="0"/>
    <x v="71"/>
    <b v="1"/>
    <s v="music/indie rock"/>
    <n v="106.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x v="0"/>
    <x v="11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x v="0"/>
    <x v="38"/>
    <b v="1"/>
    <s v="music/indie rock"/>
    <n v="121.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x v="0"/>
    <x v="73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x v="0"/>
    <x v="74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x v="0"/>
    <x v="461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x v="0"/>
    <x v="70"/>
    <b v="1"/>
    <s v="music/indie rock"/>
    <n v="101.0053333333333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x v="0"/>
    <x v="288"/>
    <b v="1"/>
    <s v="music/indie rock"/>
    <n v="127.53666666666666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x v="0"/>
    <x v="73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x v="0"/>
    <x v="66"/>
    <b v="1"/>
    <s v="music/indie rock"/>
    <n v="112.77149999999999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x v="0"/>
    <x v="9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x v="0"/>
    <x v="203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x v="0"/>
    <x v="60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x v="0"/>
    <x v="63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x v="0"/>
    <x v="81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x v="0"/>
    <x v="78"/>
    <b v="0"/>
    <s v="food/restaurants"/>
    <n v="0"/>
    <s v="NA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x v="0"/>
    <x v="78"/>
    <b v="0"/>
    <s v="food/restaurants"/>
    <n v="0"/>
    <s v="NA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x v="0"/>
    <x v="78"/>
    <b v="0"/>
    <s v="food/restaurants"/>
    <n v="0"/>
    <s v="NA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x v="0"/>
    <x v="84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x v="0"/>
    <x v="78"/>
    <b v="0"/>
    <s v="food/restaurants"/>
    <n v="0"/>
    <s v="NA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x v="0"/>
    <x v="78"/>
    <b v="0"/>
    <s v="food/restaurants"/>
    <n v="0"/>
    <s v="NA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x v="0"/>
    <x v="33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x v="0"/>
    <x v="84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x v="0"/>
    <x v="78"/>
    <b v="0"/>
    <s v="food/restaurants"/>
    <n v="0"/>
    <s v="NA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x v="0"/>
    <x v="78"/>
    <b v="0"/>
    <s v="food/restaurants"/>
    <n v="0"/>
    <s v="NA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x v="0"/>
    <x v="78"/>
    <b v="0"/>
    <s v="food/restaurants"/>
    <n v="0"/>
    <s v="NA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x v="0"/>
    <x v="80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x v="0"/>
    <x v="8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x v="0"/>
    <x v="78"/>
    <b v="0"/>
    <s v="food/restaurants"/>
    <n v="0"/>
    <s v="NA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x v="0"/>
    <x v="51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x v="0"/>
    <x v="78"/>
    <b v="0"/>
    <s v="food/restaurants"/>
    <n v="0"/>
    <s v="NA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x v="0"/>
    <x v="80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x v="0"/>
    <x v="78"/>
    <b v="0"/>
    <s v="food/restaurants"/>
    <n v="0"/>
    <s v="NA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x v="0"/>
    <x v="46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x v="0"/>
    <x v="74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x v="0"/>
    <x v="55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x v="0"/>
    <x v="68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x v="0"/>
    <x v="144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x v="0"/>
    <x v="51"/>
    <b v="1"/>
    <s v="music/classical music"/>
    <n v="112.95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x v="0"/>
    <x v="26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x v="0"/>
    <x v="75"/>
    <b v="1"/>
    <s v="music/classical music"/>
    <n v="107.24975000000001"/>
    <n v="52.962839506172834"/>
    <x v="4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x v="0"/>
    <x v="88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0"/>
    <x v="53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x v="0"/>
    <x v="42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x v="0"/>
    <x v="65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x v="0"/>
    <x v="327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x v="0"/>
    <x v="25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x v="0"/>
    <x v="76"/>
    <b v="1"/>
    <s v="music/classical music"/>
    <n v="103.77500000000001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x v="0"/>
    <x v="80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x v="0"/>
    <x v="202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x v="0"/>
    <x v="333"/>
    <b v="1"/>
    <s v="music/classical music"/>
    <n v="113.01761111111109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x v="0"/>
    <x v="211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x v="0"/>
    <x v="74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x v="0"/>
    <x v="287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x v="0"/>
    <x v="62"/>
    <b v="1"/>
    <s v="music/classical music"/>
    <n v="103.57142857142857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x v="0"/>
    <x v="62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x v="0"/>
    <x v="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x v="0"/>
    <x v="42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x v="0"/>
    <x v="71"/>
    <b v="1"/>
    <s v="music/classical music"/>
    <n v="111.7142857142857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x v="0"/>
    <x v="179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x v="0"/>
    <x v="7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x v="0"/>
    <x v="7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0"/>
    <x v="3"/>
    <b v="1"/>
    <s v="music/classical music"/>
    <n v="100.84615384615384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x v="0"/>
    <x v="6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x v="0"/>
    <x v="59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x v="0"/>
    <x v="65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x v="0"/>
    <x v="85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x v="0"/>
    <x v="2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x v="0"/>
    <x v="69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x v="0"/>
    <x v="17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x v="0"/>
    <x v="59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x v="0"/>
    <x v="20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x v="0"/>
    <x v="64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x v="0"/>
    <x v="78"/>
    <b v="0"/>
    <s v="food/food trucks"/>
    <n v="0"/>
    <s v="NA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x v="0"/>
    <x v="8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x v="0"/>
    <x v="78"/>
    <b v="0"/>
    <s v="food/food trucks"/>
    <n v="0"/>
    <s v="NA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x v="0"/>
    <x v="78"/>
    <b v="0"/>
    <s v="food/food trucks"/>
    <n v="0"/>
    <s v="NA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x v="0"/>
    <x v="29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x v="0"/>
    <x v="78"/>
    <b v="0"/>
    <s v="food/food trucks"/>
    <n v="0"/>
    <s v="NA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x v="0"/>
    <x v="84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x v="0"/>
    <x v="29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0"/>
    <x v="84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x v="0"/>
    <x v="84"/>
    <b v="0"/>
    <s v="food/food trucks"/>
    <n v="0.84285714285714286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x v="0"/>
    <x v="80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x v="0"/>
    <x v="78"/>
    <b v="0"/>
    <s v="food/food trucks"/>
    <n v="0"/>
    <s v="NA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x v="0"/>
    <x v="78"/>
    <b v="0"/>
    <s v="food/food trucks"/>
    <n v="0"/>
    <s v="NA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x v="0"/>
    <x v="78"/>
    <b v="0"/>
    <s v="food/food trucks"/>
    <n v="0"/>
    <s v="NA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x v="0"/>
    <x v="78"/>
    <b v="0"/>
    <s v="food/food trucks"/>
    <n v="0"/>
    <s v="NA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x v="0"/>
    <x v="78"/>
    <b v="0"/>
    <s v="food/food trucks"/>
    <n v="0"/>
    <s v="NA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x v="0"/>
    <x v="78"/>
    <b v="0"/>
    <s v="food/food trucks"/>
    <n v="0"/>
    <s v="NA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x v="0"/>
    <x v="78"/>
    <b v="0"/>
    <s v="food/food trucks"/>
    <n v="0"/>
    <s v="NA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x v="0"/>
    <x v="8"/>
    <b v="0"/>
    <s v="food/food trucks"/>
    <n v="0.1385000000000000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x v="0"/>
    <x v="84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x v="0"/>
    <x v="202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x v="0"/>
    <x v="29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x v="0"/>
    <x v="81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x v="0"/>
    <x v="78"/>
    <b v="0"/>
    <s v="food/food trucks"/>
    <n v="0"/>
    <s v="NA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x v="0"/>
    <x v="29"/>
    <b v="0"/>
    <s v="food/food trucks"/>
    <n v="0.16666666666666666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x v="0"/>
    <x v="29"/>
    <b v="0"/>
    <s v="food/food trucks"/>
    <n v="0.16666666666666666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x v="0"/>
    <x v="79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x v="0"/>
    <x v="22"/>
    <b v="0"/>
    <s v="food/food trucks"/>
    <n v="3.8833333333333333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x v="0"/>
    <x v="29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x v="0"/>
    <x v="78"/>
    <b v="0"/>
    <s v="food/food trucks"/>
    <n v="0"/>
    <s v="NA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x v="0"/>
    <x v="84"/>
    <b v="0"/>
    <s v="food/food trucks"/>
    <n v="1.733333333333333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x v="0"/>
    <x v="29"/>
    <b v="0"/>
    <s v="food/food trucks"/>
    <n v="0.16666666666666666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x v="0"/>
    <x v="78"/>
    <b v="0"/>
    <s v="food/food trucks"/>
    <n v="0"/>
    <s v="NA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x v="0"/>
    <x v="29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x v="0"/>
    <x v="10"/>
    <b v="0"/>
    <s v="food/food trucks"/>
    <n v="12.166666666666666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x v="0"/>
    <x v="74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x v="0"/>
    <x v="63"/>
    <b v="0"/>
    <s v="food/food trucks"/>
    <n v="5.666666666666667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x v="0"/>
    <x v="25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x v="0"/>
    <x v="81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x v="0"/>
    <x v="209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x v="1"/>
    <x v="299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x v="1"/>
    <x v="463"/>
    <b v="1"/>
    <s v="technology/space exploration"/>
    <n v="326.09166666666664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x v="1"/>
    <x v="133"/>
    <b v="1"/>
    <s v="technology/space exploration"/>
    <n v="101.48571428571428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x v="1"/>
    <x v="306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x v="1"/>
    <x v="464"/>
    <b v="1"/>
    <s v="technology/space exploration"/>
    <n v="107.4215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x v="1"/>
    <x v="46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x v="1"/>
    <x v="367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x v="1"/>
    <x v="466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x v="1"/>
    <x v="467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x v="1"/>
    <x v="468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x v="1"/>
    <x v="469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x v="1"/>
    <x v="32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x v="1"/>
    <x v="33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x v="1"/>
    <x v="61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x v="0"/>
    <x v="250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x v="1"/>
    <x v="146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x v="1"/>
    <x v="180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x v="1"/>
    <x v="99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x v="1"/>
    <x v="28"/>
    <b v="1"/>
    <s v="technology/space exploration"/>
    <n v="188.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x v="1"/>
    <x v="470"/>
    <b v="1"/>
    <s v="technology/space exploration"/>
    <n v="143.65230769230769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x v="1"/>
    <x v="471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x v="0"/>
    <x v="142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x v="0"/>
    <x v="95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x v="0"/>
    <x v="472"/>
    <b v="1"/>
    <s v="technology/space exploration"/>
    <n v="1379.42062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x v="0"/>
    <x v="47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x v="0"/>
    <x v="133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x v="0"/>
    <x v="43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x v="0"/>
    <x v="64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x v="0"/>
    <x v="61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x v="0"/>
    <x v="75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x v="0"/>
    <x v="172"/>
    <b v="1"/>
    <s v="technology/space exploration"/>
    <n v="114.6652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x v="0"/>
    <x v="288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x v="0"/>
    <x v="473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x v="0"/>
    <x v="20"/>
    <b v="1"/>
    <s v="technology/space exploration"/>
    <n v="106.0215053763440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x v="0"/>
    <x v="87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x v="0"/>
    <x v="133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x v="0"/>
    <x v="55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x v="0"/>
    <x v="25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x v="0"/>
    <x v="72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x v="0"/>
    <x v="50"/>
    <b v="1"/>
    <s v="technology/space exploration"/>
    <n v="105.66666666666667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x v="0"/>
    <x v="29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x v="0"/>
    <x v="78"/>
    <b v="0"/>
    <s v="technology/space exploration"/>
    <n v="0"/>
    <s v="NA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x v="1"/>
    <x v="474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x v="1"/>
    <x v="47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x v="1"/>
    <x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x v="1"/>
    <x v="47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x v="0"/>
    <x v="8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x v="0"/>
    <x v="79"/>
    <b v="0"/>
    <s v="technology/space exploration"/>
    <n v="0.8833333333333333"/>
    <n v="17.666666666666668"/>
    <x v="2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x v="0"/>
    <x v="83"/>
    <b v="0"/>
    <s v="technology/space exploration"/>
    <n v="9.9199999999999997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x v="0"/>
    <x v="81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x v="0"/>
    <x v="5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x v="0"/>
    <x v="202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x v="0"/>
    <x v="16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x v="0"/>
    <x v="79"/>
    <b v="0"/>
    <s v="technology/space exploration"/>
    <n v="5.0999999999999997E-2"/>
    <n v="8.5"/>
    <x v="2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x v="0"/>
    <x v="68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x v="0"/>
    <x v="215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x v="0"/>
    <x v="211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x v="0"/>
    <x v="80"/>
    <b v="0"/>
    <s v="technology/space exploration"/>
    <n v="9.285714285714286E-2"/>
    <n v="22.75"/>
    <x v="2"/>
    <s v="space exploration"/>
    <x v="2658"/>
    <x v="2654"/>
  </r>
  <r>
    <n v="2659"/>
    <s v="test (Canceled)"/>
    <s v="test"/>
    <x v="197"/>
    <n v="1333"/>
    <x v="1"/>
    <s v="US"/>
    <s v="USD"/>
    <n v="1429321210"/>
    <n v="1426729210"/>
    <x v="0"/>
    <x v="73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x v="0"/>
    <x v="81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x v="0"/>
    <x v="65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x v="0"/>
    <x v="144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x v="0"/>
    <x v="6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x v="0"/>
    <x v="201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x v="0"/>
    <x v="67"/>
    <b v="1"/>
    <s v="technology/makerspaces"/>
    <n v="123.1428571428571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x v="0"/>
    <x v="190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x v="0"/>
    <x v="59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x v="0"/>
    <x v="33"/>
    <b v="1"/>
    <s v="technology/makerspaces"/>
    <n v="170.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x v="0"/>
    <x v="202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x v="1"/>
    <x v="65"/>
    <b v="0"/>
    <s v="technology/makerspaces"/>
    <n v="6.415860933964205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x v="1"/>
    <x v="87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x v="1"/>
    <x v="5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x v="1"/>
    <x v="3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x v="1"/>
    <x v="199"/>
    <b v="0"/>
    <s v="technology/makerspaces"/>
    <n v="62.84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x v="1"/>
    <x v="60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x v="0"/>
    <x v="82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x v="0"/>
    <x v="74"/>
    <b v="0"/>
    <s v="technology/makerspaces"/>
    <n v="17.512820512820515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x v="0"/>
    <x v="84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x v="0"/>
    <x v="83"/>
    <b v="0"/>
    <s v="technology/makerspaces"/>
    <n v="0.33"/>
    <n v="44"/>
    <x v="2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x v="0"/>
    <x v="80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x v="0"/>
    <x v="84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x v="0"/>
    <x v="9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x v="0"/>
    <x v="8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x v="0"/>
    <x v="80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x v="0"/>
    <x v="29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x v="0"/>
    <x v="78"/>
    <b v="0"/>
    <s v="food/food trucks"/>
    <n v="0"/>
    <s v="NA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x v="0"/>
    <x v="78"/>
    <b v="0"/>
    <s v="food/food trucks"/>
    <n v="0"/>
    <s v="NA"/>
    <x v="7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x v="0"/>
    <x v="25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x v="0"/>
    <x v="29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x v="0"/>
    <x v="115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x v="0"/>
    <x v="84"/>
    <b v="0"/>
    <s v="food/food trucks"/>
    <n v="5.3846153846153849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x v="0"/>
    <x v="29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x v="0"/>
    <x v="8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x v="0"/>
    <x v="29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x v="0"/>
    <x v="8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x v="0"/>
    <x v="44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x v="0"/>
    <x v="47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x v="0"/>
    <x v="84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x v="0"/>
    <x v="78"/>
    <b v="0"/>
    <s v="food/food trucks"/>
    <n v="0"/>
    <s v="NA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x v="0"/>
    <x v="80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x v="0"/>
    <x v="67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x v="1"/>
    <x v="55"/>
    <b v="0"/>
    <s v="theater/spaces"/>
    <n v="34.40999999999999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x v="0"/>
    <x v="43"/>
    <b v="0"/>
    <s v="theater/spaces"/>
    <n v="103.75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x v="0"/>
    <x v="63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x v="0"/>
    <x v="22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x v="1"/>
    <x v="40"/>
    <b v="1"/>
    <s v="theater/spaces"/>
    <n v="112.29714285714286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x v="1"/>
    <x v="476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x v="1"/>
    <x v="477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x v="1"/>
    <x v="47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x v="1"/>
    <x v="479"/>
    <b v="1"/>
    <s v="theater/spaces"/>
    <n v="153.90035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x v="1"/>
    <x v="196"/>
    <b v="1"/>
    <s v="theater/spaces"/>
    <n v="100.71611253196932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x v="1"/>
    <x v="235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x v="1"/>
    <x v="480"/>
    <b v="1"/>
    <s v="theater/spaces"/>
    <n v="102.24133333333333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x v="1"/>
    <x v="120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x v="1"/>
    <x v="48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x v="1"/>
    <x v="482"/>
    <b v="1"/>
    <s v="theater/spaces"/>
    <n v="119.98009999999999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x v="1"/>
    <x v="166"/>
    <b v="1"/>
    <s v="theater/spaces"/>
    <n v="120.104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x v="1"/>
    <x v="265"/>
    <b v="1"/>
    <s v="theater/spaces"/>
    <n v="103.5833333333333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x v="0"/>
    <x v="50"/>
    <b v="1"/>
    <s v="theater/spaces"/>
    <n v="108.8333333333333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x v="0"/>
    <x v="210"/>
    <b v="1"/>
    <s v="theater/spaces"/>
    <n v="118.12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x v="0"/>
    <x v="314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x v="0"/>
    <x v="333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x v="0"/>
    <x v="282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x v="0"/>
    <x v="483"/>
    <b v="1"/>
    <s v="technology/hardware"/>
    <n v="296.87520259319285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x v="0"/>
    <x v="116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x v="0"/>
    <x v="442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x v="0"/>
    <x v="484"/>
    <b v="1"/>
    <s v="technology/hardware"/>
    <n v="493.2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x v="0"/>
    <x v="413"/>
    <b v="1"/>
    <s v="technology/hardware"/>
    <n v="201.82666666666665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x v="0"/>
    <x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x v="0"/>
    <x v="345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x v="0"/>
    <x v="7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x v="0"/>
    <x v="96"/>
    <b v="1"/>
    <s v="technology/hardware"/>
    <n v="118.2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x v="0"/>
    <x v="46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x v="0"/>
    <x v="430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x v="0"/>
    <x v="485"/>
    <b v="1"/>
    <s v="technology/hardware"/>
    <n v="978.134666666666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x v="0"/>
    <x v="6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x v="0"/>
    <x v="231"/>
    <b v="1"/>
    <s v="technology/hardware"/>
    <n v="246.06080000000003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x v="0"/>
    <x v="41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x v="0"/>
    <x v="277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x v="0"/>
    <x v="57"/>
    <b v="1"/>
    <s v="technology/hardware"/>
    <n v="103.33333333333333"/>
    <n v="18.235294117647058"/>
    <x v="2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x v="0"/>
    <x v="80"/>
    <b v="0"/>
    <s v="publishing/children's books"/>
    <n v="0.437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x v="0"/>
    <x v="59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x v="0"/>
    <x v="78"/>
    <b v="0"/>
    <s v="publishing/children's books"/>
    <n v="0"/>
    <s v="NA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x v="0"/>
    <x v="19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x v="0"/>
    <x v="72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x v="0"/>
    <x v="10"/>
    <b v="0"/>
    <s v="publishing/children's books"/>
    <n v="26.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x v="0"/>
    <x v="80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x v="0"/>
    <x v="80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x v="0"/>
    <x v="84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x v="0"/>
    <x v="78"/>
    <b v="0"/>
    <s v="publishing/children's books"/>
    <n v="0"/>
    <s v="NA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x v="0"/>
    <x v="78"/>
    <b v="0"/>
    <s v="publishing/children's books"/>
    <n v="0"/>
    <s v="NA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x v="0"/>
    <x v="25"/>
    <b v="0"/>
    <s v="publishing/children's books"/>
    <n v="11.458333333333334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x v="0"/>
    <x v="22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x v="0"/>
    <x v="78"/>
    <b v="0"/>
    <s v="publishing/children's books"/>
    <n v="0"/>
    <s v="NA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x v="0"/>
    <x v="41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x v="0"/>
    <x v="51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x v="0"/>
    <x v="84"/>
    <b v="0"/>
    <s v="publishing/children's books"/>
    <n v="0.6666666666666666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x v="0"/>
    <x v="79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x v="0"/>
    <x v="84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x v="0"/>
    <x v="78"/>
    <b v="0"/>
    <s v="publishing/children's books"/>
    <n v="0"/>
    <s v="NA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x v="0"/>
    <x v="80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x v="0"/>
    <x v="29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x v="0"/>
    <x v="83"/>
    <b v="0"/>
    <s v="publishing/children's books"/>
    <n v="0.22842639593908629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x v="0"/>
    <x v="80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x v="0"/>
    <x v="78"/>
    <b v="0"/>
    <s v="publishing/children's books"/>
    <n v="0"/>
    <s v="NA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x v="0"/>
    <x v="80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x v="0"/>
    <x v="83"/>
    <b v="0"/>
    <s v="publishing/children's books"/>
    <n v="0.85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x v="0"/>
    <x v="69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x v="0"/>
    <x v="84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x v="0"/>
    <x v="51"/>
    <b v="0"/>
    <s v="publishing/children's books"/>
    <n v="10.41125000000000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x v="0"/>
    <x v="78"/>
    <b v="0"/>
    <s v="publishing/children's books"/>
    <n v="0"/>
    <s v="NA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x v="0"/>
    <x v="78"/>
    <b v="0"/>
    <s v="publishing/children's books"/>
    <n v="0"/>
    <s v="NA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x v="0"/>
    <x v="29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x v="0"/>
    <x v="62"/>
    <b v="0"/>
    <s v="publishing/children's books"/>
    <n v="14.2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x v="0"/>
    <x v="84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x v="0"/>
    <x v="17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x v="0"/>
    <x v="29"/>
    <b v="0"/>
    <s v="publishing/children's books"/>
    <n v="0.3333333333333333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x v="0"/>
    <x v="41"/>
    <b v="0"/>
    <s v="publishing/children's books"/>
    <n v="25.545454545454547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x v="0"/>
    <x v="29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x v="0"/>
    <x v="78"/>
    <b v="0"/>
    <s v="publishing/children's books"/>
    <n v="0"/>
    <s v="NA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x v="0"/>
    <x v="33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x v="0"/>
    <x v="59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x v="0"/>
    <x v="42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x v="0"/>
    <x v="52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x v="0"/>
    <x v="136"/>
    <b v="1"/>
    <s v="theater/plays"/>
    <n v="104.68"/>
    <n v="36.859154929577464"/>
    <x v="1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x v="0"/>
    <x v="142"/>
    <b v="1"/>
    <s v="theater/plays"/>
    <n v="117.84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x v="0"/>
    <x v="44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x v="0"/>
    <x v="9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x v="0"/>
    <x v="5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x v="0"/>
    <x v="3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x v="0"/>
    <x v="33"/>
    <b v="1"/>
    <s v="theater/plays"/>
    <n v="102.5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x v="0"/>
    <x v="54"/>
    <b v="1"/>
    <s v="theater/plays"/>
    <n v="107.6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x v="0"/>
    <x v="196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x v="0"/>
    <x v="8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x v="0"/>
    <x v="9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x v="0"/>
    <x v="64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x v="0"/>
    <x v="225"/>
    <b v="1"/>
    <s v="theater/plays"/>
    <n v="102.64512499999999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x v="0"/>
    <x v="237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x v="0"/>
    <x v="208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x v="0"/>
    <x v="162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x v="0"/>
    <x v="62"/>
    <b v="1"/>
    <s v="theater/plays"/>
    <n v="133.19999999999999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x v="0"/>
    <x v="24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x v="0"/>
    <x v="26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x v="0"/>
    <x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x v="0"/>
    <x v="59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x v="0"/>
    <x v="88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x v="0"/>
    <x v="251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x v="0"/>
    <x v="50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x v="0"/>
    <x v="64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x v="0"/>
    <x v="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x v="0"/>
    <x v="52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x v="0"/>
    <x v="1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x v="0"/>
    <x v="93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x v="0"/>
    <x v="31"/>
    <b v="1"/>
    <s v="theater/plays"/>
    <n v="107.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x v="0"/>
    <x v="25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x v="0"/>
    <x v="3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x v="0"/>
    <x v="51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x v="0"/>
    <x v="33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x v="0"/>
    <x v="201"/>
    <b v="1"/>
    <s v="theater/plays"/>
    <n v="104.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x v="0"/>
    <x v="9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x v="0"/>
    <x v="2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x v="0"/>
    <x v="225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x v="0"/>
    <x v="25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x v="0"/>
    <x v="41"/>
    <b v="1"/>
    <s v="theater/plays"/>
    <n v="116.9230769230769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x v="0"/>
    <x v="13"/>
    <b v="1"/>
    <s v="theater/plays"/>
    <n v="103.3333333333333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x v="0"/>
    <x v="10"/>
    <b v="1"/>
    <s v="theater/plays"/>
    <n v="107.7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x v="0"/>
    <x v="23"/>
    <b v="1"/>
    <s v="theater/plays"/>
    <n v="120.2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x v="0"/>
    <x v="174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x v="0"/>
    <x v="88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x v="0"/>
    <x v="202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x v="0"/>
    <x v="47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x v="0"/>
    <x v="195"/>
    <b v="1"/>
    <s v="theater/plays"/>
    <n v="114.7196"/>
    <n v="30.189368421052631"/>
    <x v="1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x v="0"/>
    <x v="2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x v="0"/>
    <x v="64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x v="0"/>
    <x v="251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x v="0"/>
    <x v="202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x v="0"/>
    <x v="64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x v="0"/>
    <x v="241"/>
    <b v="1"/>
    <s v="theater/plays"/>
    <n v="120.2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x v="0"/>
    <x v="162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x v="0"/>
    <x v="46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x v="0"/>
    <x v="29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x v="0"/>
    <x v="78"/>
    <b v="0"/>
    <s v="theater/plays"/>
    <n v="0"/>
    <s v="NA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x v="0"/>
    <x v="78"/>
    <b v="0"/>
    <s v="theater/plays"/>
    <n v="0"/>
    <s v="NA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x v="0"/>
    <x v="29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x v="0"/>
    <x v="70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x v="0"/>
    <x v="78"/>
    <b v="0"/>
    <s v="theater/plays"/>
    <n v="0"/>
    <s v="NA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x v="0"/>
    <x v="78"/>
    <b v="0"/>
    <s v="theater/plays"/>
    <n v="0"/>
    <s v="NA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x v="0"/>
    <x v="8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x v="0"/>
    <x v="29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x v="0"/>
    <x v="62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x v="0"/>
    <x v="78"/>
    <b v="0"/>
    <s v="theater/plays"/>
    <n v="0"/>
    <s v="NA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x v="0"/>
    <x v="79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x v="0"/>
    <x v="78"/>
    <b v="0"/>
    <s v="theater/plays"/>
    <n v="0"/>
    <s v="NA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x v="0"/>
    <x v="25"/>
    <b v="0"/>
    <s v="theater/plays"/>
    <n v="41.7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x v="0"/>
    <x v="81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x v="0"/>
    <x v="79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x v="0"/>
    <x v="41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x v="0"/>
    <x v="78"/>
    <b v="0"/>
    <s v="theater/plays"/>
    <n v="0"/>
    <s v="NA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x v="0"/>
    <x v="29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x v="0"/>
    <x v="82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x v="0"/>
    <x v="8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x v="0"/>
    <x v="8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x v="0"/>
    <x v="29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x v="0"/>
    <x v="8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x v="0"/>
    <x v="78"/>
    <b v="0"/>
    <s v="theater/plays"/>
    <n v="0"/>
    <s v="NA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x v="0"/>
    <x v="84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x v="0"/>
    <x v="73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x v="0"/>
    <x v="65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x v="0"/>
    <x v="81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x v="0"/>
    <x v="82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x v="0"/>
    <x v="62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x v="0"/>
    <x v="78"/>
    <b v="0"/>
    <s v="theater/plays"/>
    <n v="0"/>
    <s v="NA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x v="0"/>
    <x v="22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x v="0"/>
    <x v="8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x v="0"/>
    <x v="83"/>
    <b v="0"/>
    <s v="theater/plays"/>
    <n v="3.5000000000000003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x v="0"/>
    <x v="78"/>
    <b v="0"/>
    <s v="theater/plays"/>
    <n v="0"/>
    <s v="NA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x v="0"/>
    <x v="79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x v="0"/>
    <x v="80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x v="0"/>
    <x v="29"/>
    <b v="0"/>
    <s v="theater/plays"/>
    <n v="0.25892857142857145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x v="0"/>
    <x v="60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x v="0"/>
    <x v="78"/>
    <b v="0"/>
    <s v="theater/plays"/>
    <n v="0"/>
    <s v="NA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x v="0"/>
    <x v="80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x v="0"/>
    <x v="81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x v="0"/>
    <x v="80"/>
    <b v="0"/>
    <s v="theater/plays"/>
    <n v="0.41111111111111109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x v="0"/>
    <x v="81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x v="0"/>
    <x v="29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x v="0"/>
    <x v="29"/>
    <b v="0"/>
    <s v="theater/plays"/>
    <n v="0.16666666666666666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x v="0"/>
    <x v="78"/>
    <b v="0"/>
    <s v="theater/plays"/>
    <n v="0"/>
    <s v="NA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x v="0"/>
    <x v="25"/>
    <b v="0"/>
    <s v="theater/plays"/>
    <n v="38.06666666666667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x v="0"/>
    <x v="8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x v="0"/>
    <x v="73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x v="0"/>
    <x v="5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x v="0"/>
    <x v="84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x v="0"/>
    <x v="78"/>
    <b v="0"/>
    <s v="theater/plays"/>
    <n v="0"/>
    <s v="NA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x v="0"/>
    <x v="80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x v="0"/>
    <x v="8"/>
    <b v="0"/>
    <s v="theater/plays"/>
    <n v="20.833333333333332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x v="0"/>
    <x v="8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x v="0"/>
    <x v="8"/>
    <b v="0"/>
    <s v="theater/plays"/>
    <n v="4.2133333333333329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x v="0"/>
    <x v="78"/>
    <b v="0"/>
    <s v="theater/plays"/>
    <n v="0"/>
    <s v="NA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x v="0"/>
    <x v="63"/>
    <b v="0"/>
    <s v="theater/plays"/>
    <n v="61.909090909090907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x v="0"/>
    <x v="84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x v="0"/>
    <x v="29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x v="0"/>
    <x v="80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x v="0"/>
    <x v="80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x v="0"/>
    <x v="5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x v="0"/>
    <x v="63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x v="0"/>
    <x v="84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x v="0"/>
    <x v="81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x v="0"/>
    <x v="29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x v="0"/>
    <x v="29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x v="0"/>
    <x v="25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x v="0"/>
    <x v="55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x v="0"/>
    <x v="84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x v="0"/>
    <x v="29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x v="0"/>
    <x v="8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x v="0"/>
    <x v="63"/>
    <b v="0"/>
    <s v="theater/plays"/>
    <n v="7.8378378378378377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x v="0"/>
    <x v="82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x v="0"/>
    <x v="9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x v="0"/>
    <x v="79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x v="0"/>
    <x v="62"/>
    <b v="0"/>
    <s v="theater/plays"/>
    <n v="26.84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x v="0"/>
    <x v="8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x v="0"/>
    <x v="79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x v="0"/>
    <x v="73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x v="0"/>
    <x v="206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x v="0"/>
    <x v="473"/>
    <b v="1"/>
    <s v="theater/musical"/>
    <n v="102.44597777777778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x v="0"/>
    <x v="133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x v="0"/>
    <x v="64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x v="0"/>
    <x v="5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x v="0"/>
    <x v="58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x v="0"/>
    <x v="95"/>
    <b v="1"/>
    <s v="theater/musical"/>
    <n v="100.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x v="0"/>
    <x v="82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x v="0"/>
    <x v="44"/>
    <b v="1"/>
    <s v="theater/musical"/>
    <n v="105.0967741935483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x v="0"/>
    <x v="241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x v="0"/>
    <x v="7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x v="0"/>
    <x v="70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x v="0"/>
    <x v="69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x v="0"/>
    <x v="165"/>
    <b v="1"/>
    <s v="theater/musical"/>
    <n v="133.333333333333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x v="0"/>
    <x v="58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x v="0"/>
    <x v="20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x v="0"/>
    <x v="51"/>
    <b v="1"/>
    <s v="theater/musical"/>
    <n v="107.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x v="0"/>
    <x v="29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x v="0"/>
    <x v="91"/>
    <b v="0"/>
    <s v="theater/spaces"/>
    <n v="20.42500000000000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x v="0"/>
    <x v="78"/>
    <b v="0"/>
    <s v="theater/spaces"/>
    <n v="0"/>
    <s v="NA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x v="0"/>
    <x v="29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x v="0"/>
    <x v="78"/>
    <b v="0"/>
    <s v="theater/spaces"/>
    <n v="0"/>
    <s v="NA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x v="0"/>
    <x v="84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x v="0"/>
    <x v="62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x v="0"/>
    <x v="82"/>
    <b v="0"/>
    <s v="theater/spaces"/>
    <n v="4.7999999999999996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x v="0"/>
    <x v="84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x v="0"/>
    <x v="78"/>
    <b v="0"/>
    <s v="theater/spaces"/>
    <n v="0"/>
    <s v="NA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x v="0"/>
    <x v="6"/>
    <b v="0"/>
    <s v="theater/spaces"/>
    <n v="2.192000000000000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x v="0"/>
    <x v="22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x v="0"/>
    <x v="8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x v="0"/>
    <x v="78"/>
    <b v="0"/>
    <s v="theater/spaces"/>
    <n v="0"/>
    <s v="NA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x v="0"/>
    <x v="202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x v="0"/>
    <x v="9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x v="0"/>
    <x v="83"/>
    <b v="0"/>
    <s v="theater/spaces"/>
    <n v="1.8666666666666667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x v="0"/>
    <x v="78"/>
    <b v="0"/>
    <s v="theater/spaces"/>
    <n v="0"/>
    <s v="NA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x v="0"/>
    <x v="78"/>
    <b v="0"/>
    <s v="theater/spaces"/>
    <n v="0"/>
    <s v="NA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x v="0"/>
    <x v="78"/>
    <b v="0"/>
    <s v="theater/spaces"/>
    <n v="0"/>
    <s v="NA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x v="0"/>
    <x v="52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x v="0"/>
    <x v="9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x v="0"/>
    <x v="15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x v="0"/>
    <x v="193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x v="0"/>
    <x v="70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x v="0"/>
    <x v="130"/>
    <b v="1"/>
    <s v="theater/plays"/>
    <n v="113.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x v="0"/>
    <x v="26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x v="0"/>
    <x v="5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x v="0"/>
    <x v="5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x v="0"/>
    <x v="110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x v="0"/>
    <x v="68"/>
    <b v="1"/>
    <s v="theater/plays"/>
    <n v="100.15625"/>
    <n v="74.534883720930239"/>
    <x v="1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x v="0"/>
    <x v="57"/>
    <b v="1"/>
    <s v="theater/plays"/>
    <n v="105.3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x v="0"/>
    <x v="51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x v="0"/>
    <x v="45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x v="0"/>
    <x v="116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x v="0"/>
    <x v="25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x v="0"/>
    <x v="209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x v="0"/>
    <x v="38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x v="0"/>
    <x v="67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x v="0"/>
    <x v="54"/>
    <b v="1"/>
    <s v="theater/plays"/>
    <n v="109.1666666666666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x v="1"/>
    <x v="174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x v="1"/>
    <x v="211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x v="1"/>
    <x v="486"/>
    <b v="1"/>
    <s v="theater/spaces"/>
    <n v="146.5395775862068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x v="1"/>
    <x v="423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x v="0"/>
    <x v="112"/>
    <b v="1"/>
    <s v="theater/spaces"/>
    <n v="121.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x v="0"/>
    <x v="6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x v="0"/>
    <x v="236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x v="0"/>
    <x v="33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x v="0"/>
    <x v="487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x v="0"/>
    <x v="74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x v="0"/>
    <x v="251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x v="0"/>
    <x v="31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x v="0"/>
    <x v="19"/>
    <b v="1"/>
    <s v="theater/spaces"/>
    <n v="100.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x v="0"/>
    <x v="211"/>
    <b v="1"/>
    <s v="theater/spaces"/>
    <n v="457.746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x v="0"/>
    <x v="437"/>
    <b v="1"/>
    <s v="theater/spaces"/>
    <n v="104.96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x v="0"/>
    <x v="413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x v="0"/>
    <x v="248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x v="0"/>
    <x v="488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x v="0"/>
    <x v="9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x v="0"/>
    <x v="22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x v="0"/>
    <x v="489"/>
    <b v="1"/>
    <s v="theater/spaces"/>
    <n v="318.6998891045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x v="0"/>
    <x v="201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x v="0"/>
    <x v="5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x v="0"/>
    <x v="490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x v="0"/>
    <x v="115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x v="0"/>
    <x v="174"/>
    <b v="1"/>
    <s v="theater/spaces"/>
    <n v="107.75"/>
    <n v="88.865979381443296"/>
    <x v="1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x v="0"/>
    <x v="9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x v="0"/>
    <x v="55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x v="0"/>
    <x v="130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x v="0"/>
    <x v="41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x v="0"/>
    <x v="20"/>
    <b v="1"/>
    <s v="theater/spaces"/>
    <n v="123.666666666666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x v="0"/>
    <x v="165"/>
    <b v="1"/>
    <s v="theater/spaces"/>
    <n v="117.12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x v="0"/>
    <x v="329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x v="0"/>
    <x v="491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x v="0"/>
    <x v="244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x v="0"/>
    <x v="17"/>
    <b v="1"/>
    <s v="theater/spaces"/>
    <n v="102.61176470588235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x v="0"/>
    <x v="180"/>
    <b v="1"/>
    <s v="theater/spaces"/>
    <n v="105.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x v="0"/>
    <x v="14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x v="0"/>
    <x v="334"/>
    <b v="1"/>
    <s v="theater/spaces"/>
    <n v="121.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x v="0"/>
    <x v="209"/>
    <b v="1"/>
    <s v="theater/spaces"/>
    <n v="100.57142857142857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x v="0"/>
    <x v="27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x v="0"/>
    <x v="95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x v="0"/>
    <x v="79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x v="0"/>
    <x v="0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x v="0"/>
    <x v="108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x v="0"/>
    <x v="20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x v="0"/>
    <x v="492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x v="0"/>
    <x v="221"/>
    <b v="1"/>
    <s v="theater/spaces"/>
    <n v="168.02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x v="0"/>
    <x v="493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x v="0"/>
    <x v="14"/>
    <b v="1"/>
    <s v="theater/spaces"/>
    <n v="106.68571428571428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x v="0"/>
    <x v="60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x v="0"/>
    <x v="20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x v="0"/>
    <x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x v="0"/>
    <x v="494"/>
    <b v="1"/>
    <s v="theater/spaces"/>
    <n v="112.536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x v="0"/>
    <x v="495"/>
    <b v="1"/>
    <s v="theater/spaces"/>
    <n v="108.78684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x v="0"/>
    <x v="313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x v="0"/>
    <x v="58"/>
    <b v="1"/>
    <s v="theater/spaces"/>
    <n v="213.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x v="0"/>
    <x v="74"/>
    <b v="1"/>
    <s v="theater/spaces"/>
    <n v="100.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x v="0"/>
    <x v="163"/>
    <b v="1"/>
    <s v="theater/spaces"/>
    <n v="108.713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x v="0"/>
    <x v="288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x v="0"/>
    <x v="1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x v="0"/>
    <x v="7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x v="0"/>
    <x v="130"/>
    <b v="1"/>
    <s v="theater/spaces"/>
    <n v="110.00666666666666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x v="0"/>
    <x v="239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x v="0"/>
    <x v="31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x v="0"/>
    <x v="6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x v="0"/>
    <x v="9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x v="0"/>
    <x v="5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x v="0"/>
    <x v="241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x v="0"/>
    <x v="82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x v="1"/>
    <x v="2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x v="0"/>
    <x v="84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x v="0"/>
    <x v="8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x v="0"/>
    <x v="78"/>
    <b v="0"/>
    <s v="theater/spaces"/>
    <n v="0"/>
    <s v="NA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x v="0"/>
    <x v="29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x v="0"/>
    <x v="78"/>
    <b v="0"/>
    <s v="theater/spaces"/>
    <n v="0"/>
    <s v="NA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x v="0"/>
    <x v="78"/>
    <b v="0"/>
    <s v="theater/spaces"/>
    <n v="0"/>
    <s v="NA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x v="0"/>
    <x v="8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x v="0"/>
    <x v="202"/>
    <b v="0"/>
    <s v="theater/spaces"/>
    <n v="3.0066666666666668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x v="0"/>
    <x v="79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x v="0"/>
    <x v="78"/>
    <b v="0"/>
    <s v="theater/spaces"/>
    <n v="0"/>
    <s v="NA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x v="0"/>
    <x v="85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x v="0"/>
    <x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x v="0"/>
    <x v="250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x v="0"/>
    <x v="84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x v="0"/>
    <x v="41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x v="0"/>
    <x v="29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x v="0"/>
    <x v="84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x v="0"/>
    <x v="63"/>
    <b v="0"/>
    <s v="theater/spaces"/>
    <n v="14.1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x v="0"/>
    <x v="38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x v="0"/>
    <x v="2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x v="0"/>
    <x v="84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x v="0"/>
    <x v="63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x v="0"/>
    <x v="83"/>
    <b v="0"/>
    <s v="theater/spaces"/>
    <n v="8.7999999999999995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x v="0"/>
    <x v="9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x v="0"/>
    <x v="133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x v="0"/>
    <x v="84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x v="0"/>
    <x v="8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x v="0"/>
    <x v="74"/>
    <b v="0"/>
    <s v="theater/spaces"/>
    <n v="0.8417399858735246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x v="0"/>
    <x v="63"/>
    <b v="0"/>
    <s v="theater/spaces"/>
    <n v="1.8800000000000001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x v="0"/>
    <x v="81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x v="0"/>
    <x v="78"/>
    <b v="0"/>
    <s v="theater/spaces"/>
    <n v="0"/>
    <s v="NA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x v="0"/>
    <x v="83"/>
    <b v="0"/>
    <s v="theater/spaces"/>
    <n v="0.2800000000000000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x v="0"/>
    <x v="79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x v="0"/>
    <x v="82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x v="0"/>
    <x v="8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x v="0"/>
    <x v="84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x v="0"/>
    <x v="8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x v="0"/>
    <x v="43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x v="0"/>
    <x v="82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x v="0"/>
    <x v="82"/>
    <b v="0"/>
    <s v="theater/spaces"/>
    <n v="15.9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x v="0"/>
    <x v="64"/>
    <b v="0"/>
    <s v="theater/spaces"/>
    <n v="1.18319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x v="0"/>
    <x v="5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x v="0"/>
    <x v="29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x v="0"/>
    <x v="29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x v="0"/>
    <x v="25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x v="0"/>
    <x v="288"/>
    <b v="0"/>
    <s v="theater/spaces"/>
    <n v="17.149999999999999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x v="0"/>
    <x v="74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x v="0"/>
    <x v="81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x v="0"/>
    <x v="62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x v="0"/>
    <x v="8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x v="0"/>
    <x v="24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x v="0"/>
    <x v="84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x v="0"/>
    <x v="81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x v="0"/>
    <x v="162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x v="0"/>
    <x v="80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x v="0"/>
    <x v="60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x v="0"/>
    <x v="84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x v="0"/>
    <x v="229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x v="0"/>
    <x v="29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x v="0"/>
    <x v="88"/>
    <b v="0"/>
    <s v="theater/spaces"/>
    <n v="26.6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x v="0"/>
    <x v="82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x v="0"/>
    <x v="7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x v="0"/>
    <x v="78"/>
    <b v="0"/>
    <s v="theater/spaces"/>
    <n v="0"/>
    <s v="NA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x v="0"/>
    <x v="29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x v="0"/>
    <x v="73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x v="0"/>
    <x v="29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x v="0"/>
    <x v="84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x v="0"/>
    <x v="29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x v="0"/>
    <x v="73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x v="0"/>
    <x v="29"/>
    <b v="0"/>
    <s v="theater/spaces"/>
    <n v="0.66666666666666663"/>
    <n v="10"/>
    <x v="1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x v="0"/>
    <x v="84"/>
    <b v="0"/>
    <s v="theater/spaces"/>
    <n v="58.29145728643216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x v="0"/>
    <x v="493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x v="0"/>
    <x v="80"/>
    <b v="0"/>
    <s v="theater/spaces"/>
    <n v="3.2499999999999999E-3"/>
    <n v="6.5"/>
    <x v="1"/>
    <s v="spaces"/>
    <x v="3124"/>
    <x v="3118"/>
  </r>
  <r>
    <n v="3125"/>
    <s v="N/A (Canceled)"/>
    <s v="N/A"/>
    <x v="86"/>
    <n v="0"/>
    <x v="1"/>
    <s v="US"/>
    <s v="USD"/>
    <n v="1452142672"/>
    <n v="1449550672"/>
    <x v="0"/>
    <x v="78"/>
    <b v="0"/>
    <s v="theater/spaces"/>
    <n v="0"/>
    <s v="NA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x v="0"/>
    <x v="5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x v="0"/>
    <x v="78"/>
    <b v="0"/>
    <s v="theater/spaces"/>
    <n v="0"/>
    <s v="NA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x v="0"/>
    <x v="2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x v="0"/>
    <x v="29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x v="0"/>
    <x v="80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x v="0"/>
    <x v="8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x v="0"/>
    <x v="29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x v="0"/>
    <x v="38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x v="0"/>
    <x v="8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x v="0"/>
    <x v="63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x v="0"/>
    <x v="19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x v="0"/>
    <x v="29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x v="0"/>
    <x v="78"/>
    <b v="0"/>
    <s v="theater/plays"/>
    <n v="0"/>
    <s v="NA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x v="0"/>
    <x v="79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x v="0"/>
    <x v="80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x v="0"/>
    <x v="22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x v="0"/>
    <x v="8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x v="0"/>
    <x v="78"/>
    <b v="0"/>
    <s v="theater/plays"/>
    <n v="0"/>
    <s v="NA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x v="0"/>
    <x v="209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x v="0"/>
    <x v="78"/>
    <b v="0"/>
    <s v="theater/plays"/>
    <n v="0"/>
    <s v="NA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x v="0"/>
    <x v="8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x v="1"/>
    <x v="496"/>
    <b v="1"/>
    <s v="theater/plays"/>
    <n v="117.52500000000001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x v="1"/>
    <x v="7"/>
    <b v="1"/>
    <s v="theater/plays"/>
    <n v="131.16666666666666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x v="1"/>
    <x v="20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x v="1"/>
    <x v="201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x v="1"/>
    <x v="69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x v="1"/>
    <x v="85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x v="1"/>
    <x v="198"/>
    <b v="1"/>
    <s v="theater/plays"/>
    <n v="335.58333333333331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x v="1"/>
    <x v="252"/>
    <b v="1"/>
    <s v="theater/plays"/>
    <n v="112.9285714285714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x v="1"/>
    <x v="177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x v="1"/>
    <x v="30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x v="1"/>
    <x v="14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x v="1"/>
    <x v="50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x v="1"/>
    <x v="47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x v="1"/>
    <x v="7"/>
    <b v="1"/>
    <s v="theater/plays"/>
    <n v="101.53333333333333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x v="1"/>
    <x v="142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x v="1"/>
    <x v="287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x v="1"/>
    <x v="250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x v="1"/>
    <x v="26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x v="1"/>
    <x v="64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x v="1"/>
    <x v="497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x v="1"/>
    <x v="165"/>
    <b v="1"/>
    <s v="theater/plays"/>
    <n v="116.1666666666666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x v="1"/>
    <x v="42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x v="1"/>
    <x v="141"/>
    <b v="1"/>
    <s v="theater/plays"/>
    <n v="103.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x v="1"/>
    <x v="26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x v="1"/>
    <x v="27"/>
    <b v="1"/>
    <s v="theater/plays"/>
    <n v="108.81428571428572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x v="1"/>
    <x v="60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x v="1"/>
    <x v="142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x v="1"/>
    <x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x v="1"/>
    <x v="65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x v="1"/>
    <x v="165"/>
    <b v="1"/>
    <s v="theater/plays"/>
    <n v="114.8421052631578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x v="1"/>
    <x v="13"/>
    <b v="1"/>
    <s v="theater/plays"/>
    <n v="117.4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x v="1"/>
    <x v="76"/>
    <b v="1"/>
    <s v="theater/plays"/>
    <n v="171.7333333333333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x v="1"/>
    <x v="95"/>
    <b v="1"/>
    <s v="theater/plays"/>
    <n v="114.16238095238096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x v="1"/>
    <x v="43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x v="1"/>
    <x v="41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x v="1"/>
    <x v="299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x v="1"/>
    <x v="32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x v="1"/>
    <x v="67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x v="1"/>
    <x v="5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x v="1"/>
    <x v="16"/>
    <b v="1"/>
    <s v="theater/plays"/>
    <n v="102.1875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x v="1"/>
    <x v="138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x v="0"/>
    <x v="82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x v="0"/>
    <x v="10"/>
    <b v="0"/>
    <s v="theater/musical"/>
    <n v="12.327272727272728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x v="0"/>
    <x v="78"/>
    <b v="0"/>
    <s v="theater/musical"/>
    <n v="0"/>
    <s v="NA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x v="0"/>
    <x v="80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x v="0"/>
    <x v="22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x v="0"/>
    <x v="5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x v="0"/>
    <x v="78"/>
    <b v="0"/>
    <s v="theater/musical"/>
    <n v="0"/>
    <s v="NA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x v="0"/>
    <x v="70"/>
    <b v="0"/>
    <s v="theater/musical"/>
    <n v="59.142857142857146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x v="0"/>
    <x v="79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x v="0"/>
    <x v="80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x v="0"/>
    <x v="8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x v="0"/>
    <x v="28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x v="0"/>
    <x v="29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x v="0"/>
    <x v="84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x v="0"/>
    <x v="20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x v="0"/>
    <x v="79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x v="0"/>
    <x v="78"/>
    <b v="0"/>
    <s v="theater/musical"/>
    <n v="0"/>
    <s v="NA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x v="0"/>
    <x v="8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x v="0"/>
    <x v="78"/>
    <b v="0"/>
    <s v="theater/musical"/>
    <n v="0"/>
    <s v="NA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x v="0"/>
    <x v="17"/>
    <b v="0"/>
    <s v="theater/musical"/>
    <n v="46.36363636363636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x v="1"/>
    <x v="141"/>
    <b v="1"/>
    <s v="theater/plays"/>
    <n v="103.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x v="1"/>
    <x v="334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x v="1"/>
    <x v="65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x v="1"/>
    <x v="498"/>
    <b v="1"/>
    <s v="theater/plays"/>
    <n v="119.74347826086957"/>
    <n v="85.531055900621112"/>
    <x v="1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x v="1"/>
    <x v="225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x v="1"/>
    <x v="5"/>
    <b v="1"/>
    <s v="theater/plays"/>
    <n v="100.11666666666666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x v="1"/>
    <x v="248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x v="1"/>
    <x v="179"/>
    <b v="1"/>
    <s v="theater/plays"/>
    <n v="100.35142857142857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x v="1"/>
    <x v="2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x v="1"/>
    <x v="201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x v="1"/>
    <x v="192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x v="1"/>
    <x v="46"/>
    <b v="1"/>
    <s v="theater/plays"/>
    <n v="100.11"/>
    <n v="168.25210084033614"/>
    <x v="1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x v="1"/>
    <x v="211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x v="1"/>
    <x v="116"/>
    <b v="1"/>
    <s v="theater/plays"/>
    <n v="103.425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x v="1"/>
    <x v="87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x v="1"/>
    <x v="142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x v="1"/>
    <x v="499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x v="1"/>
    <x v="70"/>
    <b v="1"/>
    <s v="theater/plays"/>
    <n v="102.35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x v="1"/>
    <x v="64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x v="0"/>
    <x v="209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x v="1"/>
    <x v="7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x v="1"/>
    <x v="91"/>
    <b v="1"/>
    <s v="theater/plays"/>
    <n v="107.86499999999999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x v="1"/>
    <x v="7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x v="0"/>
    <x v="33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x v="1"/>
    <x v="55"/>
    <b v="1"/>
    <s v="theater/plays"/>
    <n v="131.19999999999999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x v="0"/>
    <x v="42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x v="0"/>
    <x v="248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x v="1"/>
    <x v="33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x v="0"/>
    <x v="238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x v="1"/>
    <x v="314"/>
    <b v="1"/>
    <s v="theater/plays"/>
    <n v="100.78754285714285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x v="1"/>
    <x v="1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x v="1"/>
    <x v="201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x v="0"/>
    <x v="69"/>
    <b v="1"/>
    <s v="theater/plays"/>
    <n v="100.56666666666666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x v="1"/>
    <x v="157"/>
    <b v="1"/>
    <s v="theater/plays"/>
    <n v="115.30588235294118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x v="1"/>
    <x v="275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x v="1"/>
    <x v="26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x v="0"/>
    <x v="50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x v="0"/>
    <x v="50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x v="1"/>
    <x v="189"/>
    <b v="1"/>
    <s v="theater/plays"/>
    <n v="111.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x v="1"/>
    <x v="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x v="1"/>
    <x v="452"/>
    <b v="1"/>
    <s v="theater/plays"/>
    <n v="100.79166666666667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x v="1"/>
    <x v="106"/>
    <b v="1"/>
    <s v="theater/plays"/>
    <n v="104.92727272727272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x v="1"/>
    <x v="496"/>
    <b v="1"/>
    <s v="theater/plays"/>
    <n v="101.552000000000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x v="1"/>
    <x v="9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x v="1"/>
    <x v="133"/>
    <b v="1"/>
    <s v="theater/plays"/>
    <n v="127.82222222222222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x v="1"/>
    <x v="248"/>
    <b v="1"/>
    <s v="theater/plays"/>
    <n v="101.82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x v="1"/>
    <x v="153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x v="1"/>
    <x v="59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x v="1"/>
    <x v="282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x v="0"/>
    <x v="14"/>
    <b v="1"/>
    <s v="theater/plays"/>
    <n v="106.29949999999998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x v="1"/>
    <x v="11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x v="1"/>
    <x v="174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x v="1"/>
    <x v="196"/>
    <b v="1"/>
    <s v="theater/plays"/>
    <n v="109.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x v="1"/>
    <x v="72"/>
    <b v="1"/>
    <s v="theater/plays"/>
    <n v="100.4545454545454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x v="1"/>
    <x v="179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x v="1"/>
    <x v="32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x v="1"/>
    <x v="72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x v="1"/>
    <x v="287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x v="1"/>
    <x v="430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x v="1"/>
    <x v="449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x v="1"/>
    <x v="288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x v="1"/>
    <x v="16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x v="1"/>
    <x v="209"/>
    <b v="1"/>
    <s v="theater/plays"/>
    <n v="101.66666666666667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x v="1"/>
    <x v="13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x v="1"/>
    <x v="108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x v="1"/>
    <x v="64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x v="1"/>
    <x v="172"/>
    <b v="1"/>
    <s v="theater/plays"/>
    <n v="101.3225806451613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x v="1"/>
    <x v="8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x v="1"/>
    <x v="61"/>
    <b v="1"/>
    <s v="theater/plays"/>
    <n v="116.84444444444445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x v="1"/>
    <x v="61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x v="1"/>
    <x v="69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x v="0"/>
    <x v="287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x v="0"/>
    <x v="209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x v="0"/>
    <x v="5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x v="0"/>
    <x v="186"/>
    <b v="1"/>
    <s v="theater/plays"/>
    <n v="102.64677419354838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x v="0"/>
    <x v="5"/>
    <b v="1"/>
    <s v="theater/plays"/>
    <n v="104.7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x v="0"/>
    <x v="41"/>
    <b v="1"/>
    <s v="theater/plays"/>
    <n v="101.6"/>
    <n v="203.2"/>
    <x v="1"/>
    <s v="plays"/>
    <x v="3284"/>
    <x v="3276"/>
  </r>
  <r>
    <n v="3285"/>
    <s v="By Morning"/>
    <s v="A new play by Matthew Gasda"/>
    <x v="402"/>
    <n v="5604"/>
    <x v="0"/>
    <s v="US"/>
    <s v="USD"/>
    <n v="1488258000"/>
    <n v="1485556626"/>
    <x v="0"/>
    <x v="75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x v="0"/>
    <x v="259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x v="0"/>
    <x v="69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x v="0"/>
    <x v="447"/>
    <b v="1"/>
    <s v="theater/plays"/>
    <n v="100.264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x v="0"/>
    <x v="20"/>
    <b v="1"/>
    <s v="theater/plays"/>
    <n v="133.04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x v="0"/>
    <x v="250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x v="0"/>
    <x v="25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x v="0"/>
    <x v="41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x v="0"/>
    <x v="110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x v="0"/>
    <x v="5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x v="0"/>
    <x v="74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x v="0"/>
    <x v="5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x v="0"/>
    <x v="34"/>
    <b v="1"/>
    <s v="theater/plays"/>
    <n v="100.07272727272728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x v="0"/>
    <x v="250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x v="0"/>
    <x v="287"/>
    <b v="1"/>
    <s v="theater/plays"/>
    <n v="116.2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x v="0"/>
    <x v="106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x v="0"/>
    <x v="16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x v="0"/>
    <x v="133"/>
    <b v="1"/>
    <s v="theater/plays"/>
    <n v="103.3928571428571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x v="0"/>
    <x v="2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x v="0"/>
    <x v="489"/>
    <b v="1"/>
    <s v="theater/plays"/>
    <n v="104.51666666666667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x v="0"/>
    <x v="9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x v="0"/>
    <x v="241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x v="0"/>
    <x v="9"/>
    <b v="1"/>
    <s v="theater/plays"/>
    <n v="106.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x v="0"/>
    <x v="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x v="0"/>
    <x v="162"/>
    <b v="1"/>
    <s v="theater/plays"/>
    <n v="159.42857142857142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0"/>
    <x v="162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x v="0"/>
    <x v="43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x v="0"/>
    <x v="14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x v="0"/>
    <x v="60"/>
    <b v="1"/>
    <s v="theater/plays"/>
    <n v="116.05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x v="0"/>
    <x v="6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x v="0"/>
    <x v="30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x v="0"/>
    <x v="207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x v="0"/>
    <x v="59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x v="0"/>
    <x v="58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x v="0"/>
    <x v="38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x v="0"/>
    <x v="44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x v="0"/>
    <x v="41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x v="0"/>
    <x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x v="0"/>
    <x v="72"/>
    <b v="1"/>
    <s v="theater/plays"/>
    <n v="125.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x v="0"/>
    <x v="73"/>
    <b v="1"/>
    <s v="theater/plays"/>
    <n v="101.666666666666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x v="0"/>
    <x v="41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x v="0"/>
    <x v="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x v="0"/>
    <x v="51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x v="0"/>
    <x v="82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x v="0"/>
    <x v="55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x v="0"/>
    <x v="50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x v="0"/>
    <x v="71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x v="0"/>
    <x v="1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x v="0"/>
    <x v="112"/>
    <b v="1"/>
    <s v="theater/plays"/>
    <n v="104.57142857142857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x v="0"/>
    <x v="67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x v="0"/>
    <x v="287"/>
    <b v="1"/>
    <s v="theater/plays"/>
    <n v="100.32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x v="0"/>
    <x v="82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x v="0"/>
    <x v="69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x v="0"/>
    <x v="300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x v="0"/>
    <x v="5"/>
    <b v="1"/>
    <s v="theater/plays"/>
    <n v="104.3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x v="0"/>
    <x v="44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x v="0"/>
    <x v="33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x v="0"/>
    <x v="76"/>
    <b v="1"/>
    <s v="theater/plays"/>
    <n v="101.66666666666667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x v="0"/>
    <x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x v="0"/>
    <x v="244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x v="0"/>
    <x v="62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x v="0"/>
    <x v="59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x v="0"/>
    <x v="19"/>
    <b v="1"/>
    <s v="theater/plays"/>
    <n v="119.45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x v="0"/>
    <x v="1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x v="0"/>
    <x v="25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x v="0"/>
    <x v="13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x v="0"/>
    <x v="241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x v="0"/>
    <x v="16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x v="0"/>
    <x v="3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x v="0"/>
    <x v="16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x v="0"/>
    <x v="41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x v="0"/>
    <x v="74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x v="0"/>
    <x v="64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x v="0"/>
    <x v="372"/>
    <b v="1"/>
    <s v="theater/plays"/>
    <n v="102.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x v="0"/>
    <x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x v="0"/>
    <x v="250"/>
    <b v="1"/>
    <s v="theater/plays"/>
    <n v="101.37777777777778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x v="0"/>
    <x v="32"/>
    <b v="1"/>
    <s v="theater/plays"/>
    <n v="113.46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x v="0"/>
    <x v="9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x v="0"/>
    <x v="55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x v="0"/>
    <x v="250"/>
    <b v="1"/>
    <s v="theater/plays"/>
    <n v="105.9333333333333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x v="0"/>
    <x v="8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x v="0"/>
    <x v="59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x v="0"/>
    <x v="209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x v="0"/>
    <x v="23"/>
    <b v="1"/>
    <s v="theater/plays"/>
    <n v="104.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x v="0"/>
    <x v="241"/>
    <b v="1"/>
    <s v="theater/plays"/>
    <n v="103.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x v="0"/>
    <x v="55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x v="0"/>
    <x v="82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x v="0"/>
    <x v="74"/>
    <b v="1"/>
    <s v="theater/plays"/>
    <n v="103.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x v="0"/>
    <x v="209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x v="0"/>
    <x v="47"/>
    <b v="1"/>
    <s v="theater/plays"/>
    <n v="106.5714285714285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x v="0"/>
    <x v="5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x v="0"/>
    <x v="10"/>
    <b v="1"/>
    <s v="theater/plays"/>
    <n v="100.0125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x v="0"/>
    <x v="99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x v="0"/>
    <x v="64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x v="0"/>
    <x v="44"/>
    <b v="1"/>
    <s v="theater/plays"/>
    <n v="103.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x v="0"/>
    <x v="33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x v="0"/>
    <x v="53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x v="0"/>
    <x v="67"/>
    <b v="1"/>
    <s v="theater/plays"/>
    <n v="100.74285714285715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x v="0"/>
    <x v="209"/>
    <b v="1"/>
    <s v="theater/plays"/>
    <n v="111.7142857142857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x v="0"/>
    <x v="31"/>
    <b v="1"/>
    <s v="theater/plays"/>
    <n v="100.01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x v="0"/>
    <x v="41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x v="0"/>
    <x v="14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x v="0"/>
    <x v="2"/>
    <b v="1"/>
    <s v="theater/plays"/>
    <n v="116.8666666666666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x v="0"/>
    <x v="43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x v="0"/>
    <x v="95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x v="0"/>
    <x v="19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x v="0"/>
    <x v="59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x v="0"/>
    <x v="8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x v="0"/>
    <x v="34"/>
    <b v="1"/>
    <s v="theater/plays"/>
    <n v="105.8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x v="0"/>
    <x v="74"/>
    <b v="1"/>
    <s v="theater/plays"/>
    <n v="142.36363636363637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x v="0"/>
    <x v="44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x v="0"/>
    <x v="33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x v="0"/>
    <x v="5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x v="0"/>
    <x v="71"/>
    <b v="1"/>
    <s v="theater/plays"/>
    <n v="111.075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x v="0"/>
    <x v="67"/>
    <b v="1"/>
    <s v="theater/plays"/>
    <n v="103.7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x v="0"/>
    <x v="268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x v="0"/>
    <x v="3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x v="0"/>
    <x v="111"/>
    <b v="1"/>
    <s v="theater/plays"/>
    <n v="109.76666666666667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x v="0"/>
    <x v="5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x v="0"/>
    <x v="8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x v="0"/>
    <x v="57"/>
    <b v="1"/>
    <s v="theater/plays"/>
    <n v="137.5714285714285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x v="0"/>
    <x v="110"/>
    <b v="1"/>
    <s v="theater/plays"/>
    <n v="100.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x v="0"/>
    <x v="85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x v="0"/>
    <x v="59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x v="0"/>
    <x v="64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x v="0"/>
    <x v="244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x v="0"/>
    <x v="76"/>
    <b v="1"/>
    <s v="theater/plays"/>
    <n v="103.56666666666666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x v="0"/>
    <x v="55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x v="0"/>
    <x v="25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x v="0"/>
    <x v="34"/>
    <b v="1"/>
    <s v="theater/plays"/>
    <n v="103.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x v="0"/>
    <x v="82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x v="0"/>
    <x v="209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x v="0"/>
    <x v="43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x v="0"/>
    <x v="6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x v="0"/>
    <x v="67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x v="0"/>
    <x v="69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x v="0"/>
    <x v="15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x v="0"/>
    <x v="67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x v="0"/>
    <x v="73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x v="0"/>
    <x v="88"/>
    <b v="1"/>
    <s v="theater/plays"/>
    <n v="103.5833333333333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x v="0"/>
    <x v="201"/>
    <b v="1"/>
    <s v="theater/plays"/>
    <n v="102.9703333333333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x v="0"/>
    <x v="45"/>
    <b v="1"/>
    <s v="theater/plays"/>
    <n v="108.13333333333334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x v="0"/>
    <x v="60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x v="0"/>
    <x v="13"/>
    <b v="1"/>
    <s v="theater/plays"/>
    <n v="102.7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x v="0"/>
    <x v="8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x v="0"/>
    <x v="250"/>
    <b v="1"/>
    <s v="theater/plays"/>
    <n v="108.5494999999999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x v="0"/>
    <x v="64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x v="0"/>
    <x v="288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x v="0"/>
    <x v="26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x v="0"/>
    <x v="129"/>
    <b v="1"/>
    <s v="theater/plays"/>
    <n v="105.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x v="0"/>
    <x v="10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x v="0"/>
    <x v="77"/>
    <b v="1"/>
    <s v="theater/plays"/>
    <n v="105.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x v="0"/>
    <x v="17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x v="0"/>
    <x v="25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x v="0"/>
    <x v="59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x v="0"/>
    <x v="141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x v="0"/>
    <x v="68"/>
    <b v="1"/>
    <s v="theater/plays"/>
    <n v="102.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x v="0"/>
    <x v="22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x v="0"/>
    <x v="43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x v="0"/>
    <x v="9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x v="0"/>
    <x v="162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x v="0"/>
    <x v="20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x v="0"/>
    <x v="25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x v="0"/>
    <x v="43"/>
    <b v="1"/>
    <s v="theater/plays"/>
    <n v="109.76190476190476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x v="0"/>
    <x v="9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x v="0"/>
    <x v="70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x v="0"/>
    <x v="38"/>
    <b v="1"/>
    <s v="theater/plays"/>
    <n v="101.23076923076923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x v="0"/>
    <x v="7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x v="0"/>
    <x v="25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x v="0"/>
    <x v="64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x v="0"/>
    <x v="50"/>
    <b v="1"/>
    <s v="theater/plays"/>
    <n v="100.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x v="0"/>
    <x v="38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x v="0"/>
    <x v="16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x v="0"/>
    <x v="74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x v="0"/>
    <x v="17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x v="0"/>
    <x v="10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x v="0"/>
    <x v="8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x v="0"/>
    <x v="5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x v="0"/>
    <x v="229"/>
    <b v="1"/>
    <s v="theater/plays"/>
    <n v="103.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x v="0"/>
    <x v="251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x v="0"/>
    <x v="17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x v="0"/>
    <x v="42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x v="0"/>
    <x v="5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x v="0"/>
    <x v="5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x v="0"/>
    <x v="287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x v="0"/>
    <x v="82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x v="0"/>
    <x v="209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x v="0"/>
    <x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x v="0"/>
    <x v="51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x v="0"/>
    <x v="70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x v="0"/>
    <x v="5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x v="0"/>
    <x v="79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x v="0"/>
    <x v="70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x v="0"/>
    <x v="7"/>
    <b v="1"/>
    <s v="theater/plays"/>
    <n v="112.85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x v="0"/>
    <x v="6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x v="0"/>
    <x v="62"/>
    <b v="1"/>
    <s v="theater/plays"/>
    <n v="142.66666666666666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x v="0"/>
    <x v="1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x v="0"/>
    <x v="144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x v="0"/>
    <x v="182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x v="0"/>
    <x v="34"/>
    <b v="1"/>
    <s v="theater/plays"/>
    <n v="114.2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x v="0"/>
    <x v="209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x v="0"/>
    <x v="66"/>
    <b v="1"/>
    <s v="theater/plays"/>
    <n v="155.19999999999999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x v="0"/>
    <x v="36"/>
    <b v="1"/>
    <s v="theater/plays"/>
    <n v="127.7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x v="0"/>
    <x v="60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x v="0"/>
    <x v="250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x v="0"/>
    <x v="74"/>
    <b v="1"/>
    <s v="theater/plays"/>
    <n v="127.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x v="0"/>
    <x v="73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x v="0"/>
    <x v="2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x v="0"/>
    <x v="60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x v="0"/>
    <x v="62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x v="0"/>
    <x v="250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x v="0"/>
    <x v="76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x v="0"/>
    <x v="72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x v="0"/>
    <x v="288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x v="0"/>
    <x v="2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x v="0"/>
    <x v="288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x v="0"/>
    <x v="288"/>
    <b v="1"/>
    <s v="theater/plays"/>
    <n v="100.6666666666666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x v="0"/>
    <x v="162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x v="0"/>
    <x v="44"/>
    <b v="1"/>
    <s v="theater/plays"/>
    <n v="107.56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x v="0"/>
    <x v="22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x v="0"/>
    <x v="70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x v="0"/>
    <x v="60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x v="0"/>
    <x v="250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x v="0"/>
    <x v="41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x v="0"/>
    <x v="51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x v="0"/>
    <x v="41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x v="0"/>
    <x v="10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x v="0"/>
    <x v="5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x v="0"/>
    <x v="3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x v="0"/>
    <x v="73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x v="0"/>
    <x v="67"/>
    <b v="1"/>
    <s v="theater/plays"/>
    <n v="102.66666666666667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x v="0"/>
    <x v="202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x v="0"/>
    <x v="62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x v="0"/>
    <x v="51"/>
    <b v="1"/>
    <s v="theater/plays"/>
    <n v="110.0460000000000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x v="0"/>
    <x v="33"/>
    <b v="1"/>
    <s v="theater/plays"/>
    <n v="101.35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x v="0"/>
    <x v="64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x v="0"/>
    <x v="62"/>
    <b v="1"/>
    <s v="theater/plays"/>
    <n v="169.4285714285714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x v="0"/>
    <x v="69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x v="0"/>
    <x v="144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x v="0"/>
    <x v="142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x v="0"/>
    <x v="63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x v="0"/>
    <x v="69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x v="0"/>
    <x v="48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x v="0"/>
    <x v="77"/>
    <b v="1"/>
    <s v="theater/plays"/>
    <n v="101.1515151515151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x v="0"/>
    <x v="59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x v="0"/>
    <x v="19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x v="0"/>
    <x v="55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x v="0"/>
    <x v="74"/>
    <b v="1"/>
    <s v="theater/plays"/>
    <n v="118.95833333333333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x v="0"/>
    <x v="22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x v="0"/>
    <x v="386"/>
    <b v="1"/>
    <s v="theater/plays"/>
    <n v="156.1999999999999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x v="0"/>
    <x v="67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x v="0"/>
    <x v="5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x v="0"/>
    <x v="33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x v="0"/>
    <x v="1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x v="0"/>
    <x v="62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x v="0"/>
    <x v="22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x v="0"/>
    <x v="58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x v="0"/>
    <x v="268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x v="0"/>
    <x v="60"/>
    <b v="1"/>
    <s v="theater/plays"/>
    <n v="104.66666666666667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x v="0"/>
    <x v="5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x v="0"/>
    <x v="22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x v="0"/>
    <x v="10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x v="0"/>
    <x v="226"/>
    <b v="1"/>
    <s v="theater/plays"/>
    <n v="114.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x v="0"/>
    <x v="62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x v="0"/>
    <x v="288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x v="0"/>
    <x v="31"/>
    <b v="1"/>
    <s v="theater/plays"/>
    <n v="104.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x v="0"/>
    <x v="20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x v="0"/>
    <x v="9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x v="0"/>
    <x v="201"/>
    <b v="1"/>
    <s v="theater/plays"/>
    <n v="106.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x v="0"/>
    <x v="28"/>
    <b v="1"/>
    <s v="theater/plays"/>
    <n v="113.4222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x v="0"/>
    <x v="25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x v="0"/>
    <x v="9"/>
    <b v="1"/>
    <s v="theater/plays"/>
    <n v="100.45454545454545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x v="0"/>
    <x v="501"/>
    <b v="1"/>
    <s v="theater/plays"/>
    <n v="100.0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x v="0"/>
    <x v="19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x v="0"/>
    <x v="54"/>
    <b v="1"/>
    <s v="theater/plays"/>
    <n v="103.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x v="0"/>
    <x v="142"/>
    <b v="1"/>
    <s v="theater/plays"/>
    <n v="108.4375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x v="0"/>
    <x v="241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x v="0"/>
    <x v="162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x v="0"/>
    <x v="20"/>
    <b v="1"/>
    <s v="theater/plays"/>
    <n v="105.49000000000001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x v="0"/>
    <x v="57"/>
    <b v="1"/>
    <s v="theater/plays"/>
    <n v="100.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x v="0"/>
    <x v="8"/>
    <b v="1"/>
    <s v="theater/plays"/>
    <n v="130.55555555555554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x v="0"/>
    <x v="44"/>
    <b v="1"/>
    <s v="theater/plays"/>
    <n v="104.7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x v="0"/>
    <x v="14"/>
    <b v="1"/>
    <s v="theater/plays"/>
    <n v="108.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x v="0"/>
    <x v="10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x v="0"/>
    <x v="14"/>
    <b v="1"/>
    <s v="theater/plays"/>
    <n v="100.48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x v="0"/>
    <x v="55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x v="0"/>
    <x v="20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x v="0"/>
    <x v="82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x v="0"/>
    <x v="76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x v="0"/>
    <x v="43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x v="0"/>
    <x v="332"/>
    <b v="1"/>
    <s v="theater/plays"/>
    <n v="101.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x v="0"/>
    <x v="81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x v="0"/>
    <x v="74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x v="0"/>
    <x v="7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x v="0"/>
    <x v="25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x v="0"/>
    <x v="74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x v="0"/>
    <x v="43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x v="0"/>
    <x v="72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x v="0"/>
    <x v="5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x v="0"/>
    <x v="300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x v="0"/>
    <x v="23"/>
    <b v="1"/>
    <s v="theater/plays"/>
    <n v="119.11764705882354"/>
    <n v="176.08695652173913"/>
    <x v="1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x v="0"/>
    <x v="241"/>
    <b v="1"/>
    <s v="theater/plays"/>
    <n v="109.42666666666666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x v="0"/>
    <x v="33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x v="0"/>
    <x v="202"/>
    <b v="1"/>
    <s v="theater/plays"/>
    <n v="100.5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x v="0"/>
    <x v="95"/>
    <b v="1"/>
    <s v="theater/plays"/>
    <n v="127.5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x v="0"/>
    <x v="196"/>
    <b v="1"/>
    <s v="theater/plays"/>
    <n v="100.06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x v="0"/>
    <x v="59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x v="0"/>
    <x v="2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x v="0"/>
    <x v="68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x v="0"/>
    <x v="17"/>
    <b v="1"/>
    <s v="theater/plays"/>
    <n v="125.9375"/>
    <n v="55.972222222222221"/>
    <x v="1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x v="0"/>
    <x v="95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x v="0"/>
    <x v="41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x v="0"/>
    <x v="51"/>
    <b v="1"/>
    <s v="theater/plays"/>
    <n v="102.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x v="0"/>
    <x v="74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x v="0"/>
    <x v="5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x v="0"/>
    <x v="80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x v="0"/>
    <x v="28"/>
    <b v="1"/>
    <s v="theater/plays"/>
    <n v="104.3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x v="0"/>
    <x v="72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x v="0"/>
    <x v="7"/>
    <b v="1"/>
    <s v="theater/plays"/>
    <n v="170.66666666666666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x v="0"/>
    <x v="50"/>
    <b v="1"/>
    <s v="theater/plays"/>
    <n v="112.8333333333333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x v="0"/>
    <x v="41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x v="0"/>
    <x v="31"/>
    <b v="1"/>
    <s v="theater/plays"/>
    <n v="130.26666666666668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x v="0"/>
    <x v="9"/>
    <b v="1"/>
    <s v="theater/plays"/>
    <n v="105.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x v="0"/>
    <x v="74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x v="0"/>
    <x v="64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x v="0"/>
    <x v="162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x v="0"/>
    <x v="13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x v="0"/>
    <x v="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x v="0"/>
    <x v="9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x v="0"/>
    <x v="26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x v="0"/>
    <x v="250"/>
    <b v="1"/>
    <s v="theater/plays"/>
    <n v="106.8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x v="0"/>
    <x v="43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x v="0"/>
    <x v="13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x v="0"/>
    <x v="6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x v="0"/>
    <x v="5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x v="0"/>
    <x v="438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x v="0"/>
    <x v="16"/>
    <b v="1"/>
    <s v="theater/plays"/>
    <n v="109.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x v="0"/>
    <x v="64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x v="0"/>
    <x v="69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x v="0"/>
    <x v="70"/>
    <b v="1"/>
    <s v="theater/plays"/>
    <n v="104.9333333333333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x v="0"/>
    <x v="76"/>
    <b v="1"/>
    <s v="theater/plays"/>
    <n v="102.66666666666667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x v="0"/>
    <x v="53"/>
    <b v="1"/>
    <s v="theater/plays"/>
    <n v="101.825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x v="0"/>
    <x v="60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x v="0"/>
    <x v="78"/>
    <b v="0"/>
    <s v="theater/musical"/>
    <n v="0"/>
    <s v="NA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x v="0"/>
    <x v="84"/>
    <b v="0"/>
    <s v="theater/musical"/>
    <n v="2.0000000000000001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x v="0"/>
    <x v="29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x v="0"/>
    <x v="211"/>
    <b v="0"/>
    <s v="theater/musical"/>
    <n v="51.023391812865498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x v="0"/>
    <x v="29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x v="0"/>
    <x v="162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x v="0"/>
    <x v="59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x v="0"/>
    <x v="73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x v="0"/>
    <x v="78"/>
    <b v="0"/>
    <s v="theater/musical"/>
    <n v="0"/>
    <s v="NA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x v="0"/>
    <x v="25"/>
    <b v="0"/>
    <s v="theater/musical"/>
    <n v="30.866666666666667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x v="0"/>
    <x v="84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x v="0"/>
    <x v="29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x v="0"/>
    <x v="8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x v="0"/>
    <x v="78"/>
    <b v="0"/>
    <s v="theater/musical"/>
    <n v="0"/>
    <s v="NA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x v="0"/>
    <x v="84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x v="0"/>
    <x v="78"/>
    <b v="0"/>
    <s v="theater/musical"/>
    <n v="0"/>
    <s v="NA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x v="0"/>
    <x v="8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x v="0"/>
    <x v="29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x v="0"/>
    <x v="22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x v="0"/>
    <x v="84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x v="0"/>
    <x v="196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x v="0"/>
    <x v="22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x v="0"/>
    <x v="5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x v="0"/>
    <x v="82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x v="0"/>
    <x v="57"/>
    <b v="1"/>
    <s v="theater/plays"/>
    <n v="250.66666666666666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x v="0"/>
    <x v="51"/>
    <b v="1"/>
    <s v="theater/plays"/>
    <n v="100.5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x v="0"/>
    <x v="44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x v="0"/>
    <x v="1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x v="0"/>
    <x v="67"/>
    <b v="1"/>
    <s v="theater/plays"/>
    <n v="105.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x v="0"/>
    <x v="9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x v="0"/>
    <x v="9"/>
    <b v="1"/>
    <s v="theater/plays"/>
    <n v="100.666666666666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x v="0"/>
    <x v="62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x v="0"/>
    <x v="19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x v="0"/>
    <x v="17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x v="0"/>
    <x v="244"/>
    <b v="1"/>
    <s v="theater/plays"/>
    <n v="101.425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x v="0"/>
    <x v="82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x v="0"/>
    <x v="10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x v="0"/>
    <x v="25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x v="0"/>
    <x v="44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x v="0"/>
    <x v="6"/>
    <b v="1"/>
    <s v="theater/plays"/>
    <n v="103.1703333333333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x v="0"/>
    <x v="33"/>
    <b v="1"/>
    <s v="theater/plays"/>
    <n v="103.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x v="0"/>
    <x v="5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x v="0"/>
    <x v="8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x v="0"/>
    <x v="244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x v="0"/>
    <x v="7"/>
    <b v="1"/>
    <s v="theater/plays"/>
    <n v="101.53333333333333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x v="0"/>
    <x v="229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x v="0"/>
    <x v="162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x v="0"/>
    <x v="8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x v="0"/>
    <x v="38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x v="0"/>
    <x v="473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x v="0"/>
    <x v="162"/>
    <b v="1"/>
    <s v="theater/plays"/>
    <n v="102.5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x v="0"/>
    <x v="209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x v="0"/>
    <x v="69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x v="0"/>
    <x v="59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x v="0"/>
    <x v="85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x v="0"/>
    <x v="3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x v="0"/>
    <x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x v="0"/>
    <x v="149"/>
    <b v="1"/>
    <s v="theater/plays"/>
    <n v="105.7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x v="0"/>
    <x v="79"/>
    <b v="1"/>
    <s v="theater/plays"/>
    <n v="101.42857142857143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x v="0"/>
    <x v="20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x v="0"/>
    <x v="70"/>
    <b v="1"/>
    <s v="theater/plays"/>
    <n v="109.1666666666666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x v="0"/>
    <x v="95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x v="0"/>
    <x v="162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x v="0"/>
    <x v="220"/>
    <b v="1"/>
    <s v="theater/plays"/>
    <n v="127.96"/>
    <n v="186.80291970802921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x v="0"/>
    <x v="5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x v="0"/>
    <x v="25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x v="0"/>
    <x v="65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x v="0"/>
    <x v="51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x v="0"/>
    <x v="76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x v="0"/>
    <x v="209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x v="0"/>
    <x v="327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x v="0"/>
    <x v="244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x v="0"/>
    <x v="59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x v="0"/>
    <x v="70"/>
    <b v="1"/>
    <s v="theater/plays"/>
    <n v="100.33333333333333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x v="0"/>
    <x v="64"/>
    <b v="1"/>
    <s v="theater/plays"/>
    <n v="109.1666666666666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x v="0"/>
    <x v="209"/>
    <b v="1"/>
    <s v="theater/plays"/>
    <n v="123.428571428571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x v="0"/>
    <x v="74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x v="0"/>
    <x v="2"/>
    <b v="1"/>
    <s v="theater/plays"/>
    <n v="103.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x v="0"/>
    <x v="62"/>
    <b v="1"/>
    <s v="theater/plays"/>
    <n v="121.33333333333333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x v="0"/>
    <x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x v="0"/>
    <x v="70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x v="0"/>
    <x v="2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x v="0"/>
    <x v="74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x v="0"/>
    <x v="64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x v="0"/>
    <x v="201"/>
    <b v="1"/>
    <s v="theater/plays"/>
    <n v="153.73333333333332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x v="0"/>
    <x v="10"/>
    <b v="1"/>
    <s v="theater/plays"/>
    <n v="101.5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x v="0"/>
    <x v="174"/>
    <b v="1"/>
    <s v="theater/plays"/>
    <n v="102.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x v="0"/>
    <x v="74"/>
    <b v="1"/>
    <s v="theater/plays"/>
    <n v="102.5714285714285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x v="0"/>
    <x v="5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x v="0"/>
    <x v="62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x v="0"/>
    <x v="67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x v="0"/>
    <x v="80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x v="0"/>
    <x v="244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x v="0"/>
    <x v="3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x v="0"/>
    <x v="2"/>
    <b v="1"/>
    <s v="theater/plays"/>
    <n v="111.2"/>
    <n v="47.657142857142858"/>
    <x v="1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x v="0"/>
    <x v="287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x v="0"/>
    <x v="30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x v="0"/>
    <x v="41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x v="0"/>
    <x v="67"/>
    <b v="1"/>
    <s v="theater/plays"/>
    <n v="338.70588235294116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x v="0"/>
    <x v="51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x v="0"/>
    <x v="162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x v="0"/>
    <x v="81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x v="0"/>
    <x v="29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x v="0"/>
    <x v="8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x v="0"/>
    <x v="80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x v="0"/>
    <x v="78"/>
    <b v="0"/>
    <s v="theater/plays"/>
    <n v="0"/>
    <s v="NA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x v="0"/>
    <x v="63"/>
    <b v="0"/>
    <s v="theater/plays"/>
    <n v="28.466666666666665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x v="0"/>
    <x v="84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x v="0"/>
    <x v="29"/>
    <b v="0"/>
    <s v="theater/plays"/>
    <n v="0.66666666666666663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x v="0"/>
    <x v="80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x v="0"/>
    <x v="79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x v="0"/>
    <x v="22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x v="0"/>
    <x v="25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x v="0"/>
    <x v="78"/>
    <b v="0"/>
    <s v="theater/plays"/>
    <n v="0"/>
    <s v="NA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x v="0"/>
    <x v="80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x v="0"/>
    <x v="78"/>
    <b v="0"/>
    <s v="theater/plays"/>
    <n v="0"/>
    <s v="NA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x v="0"/>
    <x v="78"/>
    <b v="0"/>
    <s v="theater/plays"/>
    <n v="0"/>
    <s v="NA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x v="0"/>
    <x v="29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x v="0"/>
    <x v="29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x v="0"/>
    <x v="29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x v="0"/>
    <x v="47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x v="0"/>
    <x v="63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x v="0"/>
    <x v="33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x v="0"/>
    <x v="202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x v="0"/>
    <x v="41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x v="0"/>
    <x v="209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x v="0"/>
    <x v="74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x v="0"/>
    <x v="33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x v="0"/>
    <x v="5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x v="0"/>
    <x v="133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x v="0"/>
    <x v="55"/>
    <b v="1"/>
    <s v="theater/musical"/>
    <n v="102.33333333333333"/>
    <n v="59.038461538461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x v="0"/>
    <x v="106"/>
    <b v="1"/>
    <s v="theater/musical"/>
    <n v="110.2442500000000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x v="0"/>
    <x v="110"/>
    <b v="1"/>
    <s v="theater/musical"/>
    <n v="101.015400000000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x v="0"/>
    <x v="8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x v="0"/>
    <x v="33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x v="0"/>
    <x v="99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x v="0"/>
    <x v="74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x v="0"/>
    <x v="329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x v="0"/>
    <x v="93"/>
    <b v="1"/>
    <s v="theater/musical"/>
    <n v="102.65009999999999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x v="0"/>
    <x v="6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x v="0"/>
    <x v="6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x v="0"/>
    <x v="41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x v="0"/>
    <x v="9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x v="0"/>
    <x v="44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x v="0"/>
    <x v="51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x v="0"/>
    <x v="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x v="0"/>
    <x v="20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x v="0"/>
    <x v="25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x v="0"/>
    <x v="225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x v="0"/>
    <x v="211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x v="0"/>
    <x v="17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x v="0"/>
    <x v="248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x v="0"/>
    <x v="209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x v="0"/>
    <x v="47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x v="0"/>
    <x v="74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x v="0"/>
    <x v="5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x v="0"/>
    <x v="73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x v="0"/>
    <x v="209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x v="0"/>
    <x v="26"/>
    <b v="1"/>
    <s v="theater/musical"/>
    <n v="110.96666666666667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x v="0"/>
    <x v="73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x v="0"/>
    <x v="29"/>
    <b v="0"/>
    <s v="theater/musical"/>
    <n v="0.6666666666666666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x v="0"/>
    <x v="80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x v="0"/>
    <x v="78"/>
    <b v="0"/>
    <s v="theater/musical"/>
    <n v="0"/>
    <s v="NA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x v="0"/>
    <x v="78"/>
    <b v="0"/>
    <s v="theater/musical"/>
    <n v="0"/>
    <s v="NA"/>
    <x v="1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x v="0"/>
    <x v="84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x v="0"/>
    <x v="54"/>
    <b v="0"/>
    <s v="theater/musical"/>
    <n v="59.657142857142858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x v="0"/>
    <x v="29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x v="0"/>
    <x v="84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x v="0"/>
    <x v="29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x v="0"/>
    <x v="77"/>
    <b v="0"/>
    <s v="theater/musical"/>
    <n v="89.66666666666667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x v="0"/>
    <x v="81"/>
    <b v="0"/>
    <s v="theater/musical"/>
    <n v="1.464285714285714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x v="0"/>
    <x v="80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x v="0"/>
    <x v="38"/>
    <b v="0"/>
    <s v="theater/musical"/>
    <n v="4.0045454545454549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x v="0"/>
    <x v="82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x v="0"/>
    <x v="78"/>
    <b v="0"/>
    <s v="theater/musical"/>
    <n v="0"/>
    <s v="NA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x v="0"/>
    <x v="244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x v="0"/>
    <x v="78"/>
    <b v="0"/>
    <s v="theater/musical"/>
    <n v="0"/>
    <s v="NA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x v="0"/>
    <x v="84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x v="0"/>
    <x v="29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x v="0"/>
    <x v="82"/>
    <b v="0"/>
    <s v="theater/musical"/>
    <n v="30.333333333333332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x v="0"/>
    <x v="5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x v="0"/>
    <x v="44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x v="0"/>
    <x v="55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x v="0"/>
    <x v="10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x v="0"/>
    <x v="202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x v="0"/>
    <x v="74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x v="0"/>
    <x v="69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x v="0"/>
    <x v="9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x v="0"/>
    <x v="7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x v="0"/>
    <x v="9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x v="0"/>
    <x v="73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x v="0"/>
    <x v="55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x v="0"/>
    <x v="9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x v="0"/>
    <x v="67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x v="0"/>
    <x v="88"/>
    <b v="1"/>
    <s v="theater/plays"/>
    <n v="110.02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x v="0"/>
    <x v="14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x v="0"/>
    <x v="63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x v="0"/>
    <x v="72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x v="0"/>
    <x v="55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x v="0"/>
    <x v="71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x v="0"/>
    <x v="33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x v="0"/>
    <x v="22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x v="0"/>
    <x v="8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x v="0"/>
    <x v="82"/>
    <b v="1"/>
    <s v="theater/plays"/>
    <n v="106.02200000000001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x v="0"/>
    <x v="82"/>
    <b v="1"/>
    <s v="theater/plays"/>
    <n v="104.66666666666667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x v="0"/>
    <x v="9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x v="0"/>
    <x v="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x v="0"/>
    <x v="22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x v="0"/>
    <x v="25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x v="0"/>
    <x v="5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x v="0"/>
    <x v="61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x v="0"/>
    <x v="58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x v="0"/>
    <x v="8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x v="1"/>
    <x v="69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x v="1"/>
    <x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x v="1"/>
    <x v="10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x v="1"/>
    <x v="133"/>
    <b v="0"/>
    <s v="theater/plays"/>
    <n v="41.489795918367349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x v="1"/>
    <x v="8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x v="1"/>
    <x v="22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x v="1"/>
    <x v="82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x v="1"/>
    <x v="68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x v="1"/>
    <x v="33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x v="1"/>
    <x v="80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x v="1"/>
    <x v="5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x v="0"/>
    <x v="84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x v="0"/>
    <x v="84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x v="0"/>
    <x v="9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x v="0"/>
    <x v="29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x v="0"/>
    <x v="29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x v="0"/>
    <x v="80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x v="0"/>
    <x v="29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x v="0"/>
    <x v="29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x v="0"/>
    <x v="62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x v="0"/>
    <x v="29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x v="0"/>
    <x v="29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x v="0"/>
    <x v="78"/>
    <b v="0"/>
    <s v="theater/plays"/>
    <n v="0"/>
    <s v="NA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x v="0"/>
    <x v="8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x v="0"/>
    <x v="25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x v="0"/>
    <x v="84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x v="0"/>
    <x v="81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x v="0"/>
    <x v="29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x v="0"/>
    <x v="41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x v="0"/>
    <x v="73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x v="0"/>
    <x v="83"/>
    <b v="0"/>
    <s v="theater/musical"/>
    <n v="2.6666666666666665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x v="0"/>
    <x v="78"/>
    <b v="0"/>
    <s v="theater/musical"/>
    <n v="0"/>
    <s v="NA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x v="0"/>
    <x v="78"/>
    <b v="0"/>
    <s v="theater/musical"/>
    <n v="0"/>
    <s v="NA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x v="0"/>
    <x v="78"/>
    <b v="0"/>
    <s v="theater/musical"/>
    <n v="0"/>
    <s v="NA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x v="0"/>
    <x v="78"/>
    <b v="0"/>
    <s v="theater/musical"/>
    <n v="0"/>
    <s v="NA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x v="0"/>
    <x v="67"/>
    <b v="0"/>
    <s v="theater/musical"/>
    <n v="52.794871794871796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x v="0"/>
    <x v="25"/>
    <b v="0"/>
    <s v="theater/musical"/>
    <n v="4.9640000000000004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x v="0"/>
    <x v="29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x v="0"/>
    <x v="78"/>
    <b v="0"/>
    <s v="theater/musical"/>
    <n v="0"/>
    <s v="NA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x v="0"/>
    <x v="57"/>
    <b v="0"/>
    <s v="theater/musical"/>
    <n v="13.066666666666666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x v="0"/>
    <x v="29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x v="0"/>
    <x v="78"/>
    <b v="0"/>
    <s v="theater/musical"/>
    <n v="0"/>
    <s v="NA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x v="0"/>
    <x v="78"/>
    <b v="0"/>
    <s v="theater/musical"/>
    <n v="0"/>
    <s v="NA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x v="0"/>
    <x v="78"/>
    <b v="0"/>
    <s v="theater/musical"/>
    <n v="0"/>
    <s v="NA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x v="0"/>
    <x v="78"/>
    <b v="0"/>
    <s v="theater/musical"/>
    <n v="0"/>
    <s v="NA"/>
    <x v="1"/>
    <s v="musical"/>
    <x v="3885"/>
    <x v="3865"/>
  </r>
  <r>
    <n v="3886"/>
    <s v="a (Canceled)"/>
    <n v="1"/>
    <x v="3"/>
    <n v="0"/>
    <x v="1"/>
    <s v="AU"/>
    <s v="AUD"/>
    <n v="1418275702"/>
    <n v="1415683702"/>
    <x v="0"/>
    <x v="78"/>
    <b v="0"/>
    <s v="theater/musical"/>
    <n v="0"/>
    <s v="NA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x v="0"/>
    <x v="84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x v="0"/>
    <x v="25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x v="0"/>
    <x v="82"/>
    <b v="0"/>
    <s v="theater/plays"/>
    <n v="1.475000000000000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x v="0"/>
    <x v="22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x v="0"/>
    <x v="63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x v="0"/>
    <x v="78"/>
    <b v="0"/>
    <s v="theater/plays"/>
    <n v="0"/>
    <s v="NA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x v="0"/>
    <x v="87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x v="0"/>
    <x v="202"/>
    <b v="0"/>
    <s v="theater/plays"/>
    <n v="3.4666666666666668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x v="0"/>
    <x v="29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x v="0"/>
    <x v="80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x v="0"/>
    <x v="73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x v="0"/>
    <x v="38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x v="0"/>
    <x v="84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x v="0"/>
    <x v="81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x v="0"/>
    <x v="29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x v="0"/>
    <x v="162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x v="0"/>
    <x v="78"/>
    <b v="0"/>
    <s v="theater/plays"/>
    <n v="0"/>
    <s v="NA"/>
    <x v="1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x v="0"/>
    <x v="84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x v="0"/>
    <x v="63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x v="0"/>
    <x v="38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x v="0"/>
    <x v="80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x v="0"/>
    <x v="80"/>
    <b v="0"/>
    <s v="theater/plays"/>
    <n v="8.6666666666666661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x v="0"/>
    <x v="80"/>
    <b v="0"/>
    <s v="theater/plays"/>
    <n v="0.2250000000000000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x v="0"/>
    <x v="8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x v="0"/>
    <x v="17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x v="0"/>
    <x v="29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x v="0"/>
    <x v="63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x v="0"/>
    <x v="74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x v="0"/>
    <x v="29"/>
    <b v="0"/>
    <s v="theater/plays"/>
    <n v="0.3333333333333333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x v="0"/>
    <x v="78"/>
    <b v="0"/>
    <s v="theater/plays"/>
    <n v="0"/>
    <s v="NA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x v="0"/>
    <x v="29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x v="0"/>
    <x v="8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x v="0"/>
    <x v="8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x v="0"/>
    <x v="8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x v="0"/>
    <x v="78"/>
    <b v="0"/>
    <s v="theater/plays"/>
    <n v="0"/>
    <s v="NA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x v="0"/>
    <x v="79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x v="0"/>
    <x v="5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x v="0"/>
    <x v="244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x v="0"/>
    <x v="8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x v="0"/>
    <x v="29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x v="0"/>
    <x v="84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x v="0"/>
    <x v="63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x v="0"/>
    <x v="25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x v="0"/>
    <x v="78"/>
    <b v="0"/>
    <s v="theater/plays"/>
    <n v="0"/>
    <s v="NA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x v="0"/>
    <x v="78"/>
    <b v="0"/>
    <s v="theater/plays"/>
    <n v="0"/>
    <s v="NA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x v="0"/>
    <x v="29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x v="0"/>
    <x v="8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x v="0"/>
    <x v="8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x v="0"/>
    <x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x v="0"/>
    <x v="78"/>
    <b v="0"/>
    <s v="theater/plays"/>
    <n v="0"/>
    <s v="NA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x v="0"/>
    <x v="73"/>
    <b v="0"/>
    <s v="theater/plays"/>
    <n v="86.135181975736572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x v="0"/>
    <x v="81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x v="0"/>
    <x v="29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x v="0"/>
    <x v="84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x v="0"/>
    <x v="84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x v="0"/>
    <x v="78"/>
    <b v="0"/>
    <s v="theater/plays"/>
    <n v="0"/>
    <s v="NA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x v="0"/>
    <x v="62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x v="0"/>
    <x v="78"/>
    <b v="0"/>
    <s v="theater/plays"/>
    <n v="0"/>
    <s v="NA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x v="0"/>
    <x v="29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x v="0"/>
    <x v="81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x v="0"/>
    <x v="84"/>
    <b v="0"/>
    <s v="theater/plays"/>
    <n v="3.366666666666666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x v="0"/>
    <x v="78"/>
    <b v="0"/>
    <s v="theater/plays"/>
    <n v="0"/>
    <s v="NA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x v="0"/>
    <x v="58"/>
    <b v="0"/>
    <s v="theater/plays"/>
    <n v="15.77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x v="0"/>
    <x v="29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x v="0"/>
    <x v="29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x v="0"/>
    <x v="29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x v="0"/>
    <x v="78"/>
    <b v="0"/>
    <s v="theater/plays"/>
    <n v="0"/>
    <s v="NA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x v="0"/>
    <x v="78"/>
    <b v="0"/>
    <s v="theater/plays"/>
    <n v="0"/>
    <s v="NA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x v="0"/>
    <x v="22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x v="0"/>
    <x v="78"/>
    <b v="0"/>
    <s v="theater/plays"/>
    <n v="0"/>
    <s v="NA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x v="0"/>
    <x v="29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x v="0"/>
    <x v="38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x v="0"/>
    <x v="8"/>
    <b v="0"/>
    <s v="theater/plays"/>
    <n v="24.333333333333332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x v="0"/>
    <x v="80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x v="0"/>
    <x v="84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x v="0"/>
    <x v="83"/>
    <b v="0"/>
    <s v="theater/plays"/>
    <n v="3.214285714285714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x v="0"/>
    <x v="78"/>
    <b v="0"/>
    <s v="theater/plays"/>
    <n v="0"/>
    <s v="NA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x v="0"/>
    <x v="8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x v="0"/>
    <x v="80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x v="0"/>
    <x v="84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x v="0"/>
    <x v="73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x v="0"/>
    <x v="202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x v="0"/>
    <x v="79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x v="0"/>
    <x v="84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x v="0"/>
    <x v="79"/>
    <b v="0"/>
    <s v="theater/plays"/>
    <n v="0.97142857142857142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x v="0"/>
    <x v="22"/>
    <b v="0"/>
    <s v="theater/plays"/>
    <n v="21.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x v="0"/>
    <x v="77"/>
    <b v="0"/>
    <s v="theater/plays"/>
    <n v="78.099999999999994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x v="0"/>
    <x v="202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x v="0"/>
    <x v="78"/>
    <b v="0"/>
    <s v="theater/plays"/>
    <n v="0"/>
    <s v="NA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x v="0"/>
    <x v="73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x v="0"/>
    <x v="79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x v="0"/>
    <x v="22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x v="0"/>
    <x v="79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x v="0"/>
    <x v="63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x v="0"/>
    <x v="63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x v="0"/>
    <x v="81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x v="0"/>
    <x v="67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x v="0"/>
    <x v="73"/>
    <b v="0"/>
    <s v="theater/plays"/>
    <n v="6.333333333333333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x v="0"/>
    <x v="10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x v="0"/>
    <x v="62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x v="0"/>
    <x v="62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x v="0"/>
    <x v="80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x v="0"/>
    <x v="78"/>
    <b v="0"/>
    <s v="theater/plays"/>
    <n v="0"/>
    <s v="NA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x v="0"/>
    <x v="8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x v="0"/>
    <x v="29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x v="0"/>
    <x v="82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x v="0"/>
    <x v="29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x v="0"/>
    <x v="29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x v="0"/>
    <x v="80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x v="0"/>
    <x v="5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x v="0"/>
    <x v="78"/>
    <b v="0"/>
    <s v="theater/plays"/>
    <n v="0"/>
    <s v="NA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x v="0"/>
    <x v="8"/>
    <b v="0"/>
    <s v="theater/plays"/>
    <n v="57.2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x v="0"/>
    <x v="25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x v="0"/>
    <x v="29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x v="0"/>
    <x v="25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x v="0"/>
    <x v="80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x v="0"/>
    <x v="84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x v="0"/>
    <x v="29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x v="0"/>
    <x v="84"/>
    <b v="0"/>
    <s v="theater/plays"/>
    <n v="1.333333333333333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x v="0"/>
    <x v="29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x v="0"/>
    <x v="29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x v="0"/>
    <x v="80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x v="0"/>
    <x v="8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x v="0"/>
    <x v="44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x v="0"/>
    <x v="80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x v="0"/>
    <x v="78"/>
    <b v="0"/>
    <s v="theater/plays"/>
    <n v="0"/>
    <s v="NA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x v="0"/>
    <x v="84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x v="0"/>
    <x v="78"/>
    <b v="0"/>
    <s v="theater/plays"/>
    <n v="0"/>
    <s v="NA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x v="0"/>
    <x v="29"/>
    <b v="0"/>
    <s v="theater/plays"/>
    <n v="1.4285714285714285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x v="0"/>
    <x v="63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x v="0"/>
    <x v="84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x v="0"/>
    <x v="80"/>
    <b v="0"/>
    <s v="theater/plays"/>
    <n v="8.6666666666666661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x v="0"/>
    <x v="80"/>
    <b v="0"/>
    <s v="theater/plays"/>
    <n v="0.8285714285714286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x v="0"/>
    <x v="83"/>
    <b v="0"/>
    <s v="theater/plays"/>
    <n v="16.666666666666668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x v="0"/>
    <x v="84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x v="0"/>
    <x v="438"/>
    <b v="0"/>
    <s v="theater/plays"/>
    <n v="69.56111111111111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x v="0"/>
    <x v="78"/>
    <b v="0"/>
    <s v="theater/plays"/>
    <n v="0"/>
    <s v="NA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x v="0"/>
    <x v="29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x v="0"/>
    <x v="80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x v="0"/>
    <x v="78"/>
    <b v="0"/>
    <s v="theater/plays"/>
    <n v="0"/>
    <s v="NA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x v="0"/>
    <x v="63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x v="0"/>
    <x v="202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x v="0"/>
    <x v="78"/>
    <b v="0"/>
    <s v="theater/plays"/>
    <n v="0"/>
    <s v="NA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x v="0"/>
    <x v="79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x v="0"/>
    <x v="78"/>
    <b v="0"/>
    <s v="theater/plays"/>
    <n v="0"/>
    <s v="NA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x v="0"/>
    <x v="63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x v="0"/>
    <x v="225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x v="0"/>
    <x v="84"/>
    <b v="0"/>
    <s v="theater/plays"/>
    <n v="1.4814814814814814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x v="0"/>
    <x v="20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x v="0"/>
    <x v="5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x v="0"/>
    <x v="84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x v="0"/>
    <x v="80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x v="0"/>
    <x v="81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x v="0"/>
    <x v="84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x v="0"/>
    <x v="84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x v="0"/>
    <x v="8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x v="0"/>
    <x v="78"/>
    <b v="0"/>
    <s v="theater/plays"/>
    <n v="0"/>
    <s v="NA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x v="0"/>
    <x v="80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x v="0"/>
    <x v="29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x v="0"/>
    <x v="8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x v="0"/>
    <x v="80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x v="0"/>
    <x v="110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x v="0"/>
    <x v="29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x v="0"/>
    <x v="29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x v="0"/>
    <x v="78"/>
    <b v="0"/>
    <s v="theater/plays"/>
    <n v="0"/>
    <s v="NA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x v="0"/>
    <x v="62"/>
    <b v="0"/>
    <s v="theater/plays"/>
    <n v="37.533333333333331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x v="0"/>
    <x v="84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x v="0"/>
    <x v="78"/>
    <b v="0"/>
    <s v="theater/plays"/>
    <n v="0"/>
    <s v="NA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x v="0"/>
    <x v="64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x v="0"/>
    <x v="82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x v="0"/>
    <x v="79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x v="0"/>
    <x v="80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x v="0"/>
    <x v="63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x v="0"/>
    <x v="81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x v="0"/>
    <x v="78"/>
    <b v="0"/>
    <s v="theater/plays"/>
    <n v="0"/>
    <s v="NA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x v="0"/>
    <x v="8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x v="0"/>
    <x v="82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x v="0"/>
    <x v="79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x v="0"/>
    <x v="80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x v="0"/>
    <x v="29"/>
    <b v="0"/>
    <s v="theater/plays"/>
    <n v="0.16666666666666666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x v="0"/>
    <x v="5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x v="0"/>
    <x v="29"/>
    <b v="0"/>
    <s v="theater/plays"/>
    <n v="1.0000000000000002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x v="0"/>
    <x v="62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x v="0"/>
    <x v="79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x v="0"/>
    <x v="78"/>
    <b v="0"/>
    <s v="theater/plays"/>
    <n v="0"/>
    <s v="NA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x v="0"/>
    <x v="84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x v="0"/>
    <x v="84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x v="0"/>
    <x v="64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x v="0"/>
    <x v="62"/>
    <b v="0"/>
    <s v="theater/plays"/>
    <n v="28.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x v="0"/>
    <x v="78"/>
    <b v="0"/>
    <s v="theater/plays"/>
    <n v="0"/>
    <s v="NA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x v="0"/>
    <x v="79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x v="0"/>
    <x v="78"/>
    <b v="0"/>
    <s v="theater/plays"/>
    <n v="0"/>
    <s v="NA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x v="0"/>
    <x v="29"/>
    <b v="0"/>
    <s v="theater/plays"/>
    <n v="0.16666666666666666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x v="0"/>
    <x v="78"/>
    <b v="0"/>
    <s v="theater/plays"/>
    <n v="0"/>
    <s v="NA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x v="0"/>
    <x v="8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x v="0"/>
    <x v="84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x v="0"/>
    <x v="79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x v="0"/>
    <x v="29"/>
    <b v="0"/>
    <s v="theater/plays"/>
    <n v="0.3333333333333333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x v="0"/>
    <x v="29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x v="0"/>
    <x v="81"/>
    <b v="0"/>
    <s v="theater/plays"/>
    <n v="4.7"/>
    <n v="9.4"/>
    <x v="1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x v="0"/>
    <x v="78"/>
    <b v="0"/>
    <s v="theater/plays"/>
    <n v="0"/>
    <s v="NA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x v="0"/>
    <x v="8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x v="0"/>
    <x v="22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x v="0"/>
    <x v="8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x v="0"/>
    <x v="22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x v="0"/>
    <x v="29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x v="0"/>
    <x v="80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x v="0"/>
    <x v="22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x v="0"/>
    <x v="29"/>
    <b v="0"/>
    <s v="theater/plays"/>
    <n v="2.6666666666666665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x v="0"/>
    <x v="81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x v="0"/>
    <x v="78"/>
    <b v="0"/>
    <s v="theater/plays"/>
    <n v="0"/>
    <s v="NA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x v="0"/>
    <x v="78"/>
    <b v="0"/>
    <s v="theater/plays"/>
    <n v="0"/>
    <s v="NA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x v="0"/>
    <x v="29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0"/>
    <x v="78"/>
    <b v="0"/>
    <s v="theater/plays"/>
    <n v="0"/>
    <s v="NA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x v="0"/>
    <x v="78"/>
    <b v="0"/>
    <s v="theater/plays"/>
    <n v="0"/>
    <s v="NA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x v="0"/>
    <x v="79"/>
    <b v="0"/>
    <s v="theater/plays"/>
    <n v="27.4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x v="0"/>
    <x v="79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x v="0"/>
    <x v="25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x v="0"/>
    <x v="79"/>
    <b v="0"/>
    <s v="theater/plays"/>
    <n v="6.969696969696969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x v="0"/>
    <x v="51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x v="0"/>
    <x v="80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x v="0"/>
    <x v="29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x v="0"/>
    <x v="78"/>
    <b v="0"/>
    <s v="theater/plays"/>
    <n v="0"/>
    <s v="NA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x v="0"/>
    <x v="79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x v="0"/>
    <x v="79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x v="0"/>
    <x v="29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x v="0"/>
    <x v="83"/>
    <b v="0"/>
    <s v="theater/plays"/>
    <n v="0.2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s v="film &amp; video"/>
    <s v="science fiction"/>
    <d v="2014-05-19T21:58:12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s v="film &amp; video"/>
    <s v="drama"/>
    <d v="2014-07-05T18:59:22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s v="film &amp; video"/>
    <s v="drama"/>
    <d v="2015-03-03T23:00:3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s v="film &amp; video"/>
    <s v="animation"/>
    <d v="2013-10-03T19:03:1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s v="technology"/>
    <s v="web"/>
    <d v="2016-09-18T18:28:06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s v="technology"/>
    <s v="web"/>
    <d v="2017-01-27T23:05:1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s v="games"/>
    <s v="mobile games"/>
    <d v="2014-10-14T20:30:00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s v="theater"/>
    <s v="spaces"/>
    <d v="2014-07-28T16:18:5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s v="theater"/>
    <s v="musical"/>
    <d v="2016-04-09T22:49:5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CF859-6C80-418C-9E20-BF007359A79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EBC9A-C501-4A9C-9EE9-1D68C0DA332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F1FA6-6764-4CA4-AE1E-3217F700D88D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n="Jan" x="1"/>
        <item n="Feb" x="2"/>
        <item n="Mar" x="3"/>
        <item n="Apr" x="4"/>
        <item n="May" x="5"/>
        <item n="June" x="6"/>
        <item n="July" x="7"/>
        <item n="Aug" x="8"/>
        <item n="Sept" x="9"/>
        <item n="Oct" x="10"/>
        <item n="Nov" x="11"/>
        <item n="Dec"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5F531-FE58-4558-9B62-709979FB28CA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00" firstHeaderRow="1" firstDataRow="2" firstDataCol="1"/>
  <pivotFields count="24">
    <pivotField showAll="0"/>
    <pivotField showAll="0"/>
    <pivotField showAll="0"/>
    <pivotField axis="axisRow" showAll="0" includeNewItemsInFilter="1" defaultSubtotal="0">
      <items count="445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96"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GreaterThan" evalOrder="-1" id="17" stringValue1="50000">
      <autoFilter ref="A1">
        <filterColumn colId="0">
          <customFilters>
            <customFilter operator="greaterThan" val="5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7E134-E8BB-4413-B25B-1D442B00692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3" firstHeaderRow="1" firstDataRow="1" firstDataCol="1"/>
  <pivotFields count="24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goal" fld="3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09343-31AA-456D-BAF5-9808C5A8A45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14" firstHeaderRow="1" firstDataRow="2" firstDataCol="1"/>
  <pivotFields count="2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3"/>
    <field x="22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pledged" fld="4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80AC0-F7EB-458F-887C-7E96A6B536F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3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3"/>
    <field x="22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16"/>
    <field x="5"/>
  </colFields>
  <colItems count="6">
    <i>
      <x v="4"/>
      <x/>
    </i>
    <i r="1">
      <x v="1"/>
    </i>
    <i r="1">
      <x v="2"/>
    </i>
    <i r="1">
      <x v="3"/>
    </i>
    <i t="default">
      <x v="4"/>
    </i>
    <i t="grand">
      <x/>
    </i>
  </colItems>
  <dataFields count="1">
    <dataField name="Count of state" fld="5" subtotal="count" baseField="0" baseItem="0"/>
  </dataFields>
  <chartFormats count="26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696BF-D6C3-4A9F-9980-2B54A1DF4988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0">
    <pivotField showAll="0"/>
    <pivotField showAll="0"/>
    <pivotField showAll="0"/>
    <pivotField dataField="1"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0-05-02T21:56:37.21" personId="{EC3645D1-F921-4C73-B1B4-77FBEE68BC60}" id="{3AABDDCD-D876-47EA-8D10-4DAEBD897807}">
    <text>Sucessful=green, failed=red, canceled=yellow, live=blue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0-05-02T21:56:37.21" personId="{EC3645D1-F921-4C73-B1B4-77FBEE68BC60}" id="{E73B2E6B-4966-4543-B99B-EED7358686D8}">
    <text>Sucessful=green, failed=red, canceled=yellow, live=blue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1" dT="2020-05-02T21:56:37.21" personId="{EC3645D1-F921-4C73-B1B4-77FBEE68BC60}" id="{CA4C2BF3-EA8A-4C96-AB45-8BB496422248}">
    <text>Sucessful=green, failed=red, canceled=yellow, live=blue</text>
  </threadedComment>
  <threadedComment ref="E1" dT="2020-05-02T21:56:37.21" personId="{EC3645D1-F921-4C73-B1B4-77FBEE68BC60}" id="{CFE34A60-8B46-4D35-811B-F16465417D26}">
    <text>Sucessful=green, failed=red, canceled=yellow, live=blue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8"/>
  <sheetViews>
    <sheetView topLeftCell="F1" zoomScale="70" zoomScaleNormal="70" workbookViewId="0">
      <selection activeCell="S2" sqref="S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1" bestFit="1" customWidth="1"/>
    <col min="6" max="6" width="9.1796875" bestFit="1" customWidth="1"/>
    <col min="7" max="7" width="7.36328125" bestFit="1" customWidth="1"/>
    <col min="8" max="8" width="8.26953125" bestFit="1" customWidth="1"/>
    <col min="9" max="9" width="11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36328125" bestFit="1" customWidth="1"/>
    <col min="16" max="16" width="14.1796875" customWidth="1"/>
    <col min="17" max="17" width="14.6328125" customWidth="1"/>
    <col min="18" max="18" width="13.26953125" customWidth="1"/>
    <col min="19" max="19" width="14.1796875" customWidth="1"/>
    <col min="20" max="20" width="18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8259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100*E2/D2</f>
        <v>136.85882352941175</v>
      </c>
      <c r="P2" s="5">
        <f t="shared" ref="P2:P65" si="0">IF(L2&gt;0,E2/L2,"NA")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100*E3/D3</f>
        <v>142.60827250608273</v>
      </c>
      <c r="P3" s="5">
        <f t="shared" si="0"/>
        <v>185.48101265822785</v>
      </c>
      <c r="Q3" t="str">
        <f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5">
        <f t="shared" si="0"/>
        <v>15</v>
      </c>
      <c r="Q4" t="str">
        <f t="shared" ref="Q4:Q66" si="5">LEFT(N4,SEARCH("/",N4,1)-1)</f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103.9</v>
      </c>
      <c r="P5" s="5">
        <f t="shared" si="0"/>
        <v>69.266666666666666</v>
      </c>
      <c r="Q5" t="str">
        <f t="shared" si="5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122.99154545454546</v>
      </c>
      <c r="P6" s="5">
        <f t="shared" si="0"/>
        <v>190.55028169014085</v>
      </c>
      <c r="Q6" t="str">
        <f t="shared" si="5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5">
        <f t="shared" si="0"/>
        <v>93.40425531914893</v>
      </c>
      <c r="Q7" t="str">
        <f t="shared" si="5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5">
        <f t="shared" si="0"/>
        <v>146.87931034482759</v>
      </c>
      <c r="Q8" t="str">
        <f t="shared" si="5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101.22222222222223</v>
      </c>
      <c r="P9" s="5">
        <f t="shared" si="0"/>
        <v>159.82456140350877</v>
      </c>
      <c r="Q9" t="str">
        <f t="shared" si="5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100.04342857142858</v>
      </c>
      <c r="P10" s="5">
        <f t="shared" si="0"/>
        <v>291.79333333333335</v>
      </c>
      <c r="Q10" t="str">
        <f t="shared" si="5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5">
        <f t="shared" si="0"/>
        <v>31.499500000000001</v>
      </c>
      <c r="Q11" t="str">
        <f t="shared" si="5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100.5</v>
      </c>
      <c r="P12" s="5">
        <f t="shared" si="0"/>
        <v>158.68421052631578</v>
      </c>
      <c r="Q12" t="str">
        <f t="shared" si="5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5">
        <f t="shared" si="0"/>
        <v>80.333333333333329</v>
      </c>
      <c r="Q13" t="str">
        <f t="shared" si="5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165.29333333333332</v>
      </c>
      <c r="P14" s="5">
        <f t="shared" si="0"/>
        <v>59.961305925030231</v>
      </c>
      <c r="Q14" t="str">
        <f t="shared" si="5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5">
        <f t="shared" si="0"/>
        <v>109.78431372549019</v>
      </c>
      <c r="Q15" t="str">
        <f t="shared" si="5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5">
        <f t="shared" si="0"/>
        <v>147.70731707317074</v>
      </c>
      <c r="Q16" t="str">
        <f t="shared" si="5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</v>
      </c>
      <c r="P17" s="5">
        <f t="shared" si="0"/>
        <v>21.755102040816325</v>
      </c>
      <c r="Q17" t="str">
        <f t="shared" si="5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100.24166666666666</v>
      </c>
      <c r="P18" s="5">
        <f t="shared" si="0"/>
        <v>171.84285714285716</v>
      </c>
      <c r="Q18" t="str">
        <f t="shared" si="5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100.66666666666667</v>
      </c>
      <c r="P19" s="5">
        <f t="shared" si="0"/>
        <v>41.944444444444443</v>
      </c>
      <c r="Q19" t="str">
        <f t="shared" si="5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</v>
      </c>
      <c r="P20" s="5">
        <f t="shared" si="0"/>
        <v>93.264122807017543</v>
      </c>
      <c r="Q20" t="str">
        <f t="shared" si="5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5">
        <f t="shared" si="0"/>
        <v>56.136363636363633</v>
      </c>
      <c r="Q21" t="str">
        <f t="shared" si="5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5">
        <f t="shared" si="0"/>
        <v>80.16</v>
      </c>
      <c r="Q22" t="str">
        <f t="shared" si="5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5">
        <f t="shared" si="0"/>
        <v>199.9009900990099</v>
      </c>
      <c r="Q23" t="str">
        <f t="shared" si="5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117.14285714285714</v>
      </c>
      <c r="P24" s="5">
        <f t="shared" si="0"/>
        <v>51.25</v>
      </c>
      <c r="Q24" t="str">
        <f t="shared" si="5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5">
        <f t="shared" si="0"/>
        <v>103.04347826086956</v>
      </c>
      <c r="Q25" t="str">
        <f t="shared" si="5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108.80768571428571</v>
      </c>
      <c r="P26" s="5">
        <f t="shared" si="0"/>
        <v>66.346149825783982</v>
      </c>
      <c r="Q26" t="str">
        <f t="shared" si="5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133.33333333333334</v>
      </c>
      <c r="P27" s="5">
        <f t="shared" si="0"/>
        <v>57.142857142857146</v>
      </c>
      <c r="Q27" t="str">
        <f t="shared" si="5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155.19999999999999</v>
      </c>
      <c r="P28" s="5">
        <f t="shared" si="0"/>
        <v>102.10526315789474</v>
      </c>
      <c r="Q28" t="str">
        <f t="shared" si="5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111.72499999999999</v>
      </c>
      <c r="P29" s="5">
        <f t="shared" si="0"/>
        <v>148.96666666666667</v>
      </c>
      <c r="Q29" t="str">
        <f t="shared" si="5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</v>
      </c>
      <c r="P30" s="5">
        <f t="shared" si="0"/>
        <v>169.6056338028169</v>
      </c>
      <c r="Q30" t="str">
        <f t="shared" si="5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123.33333333333333</v>
      </c>
      <c r="P31" s="5">
        <f t="shared" si="0"/>
        <v>31.623931623931625</v>
      </c>
      <c r="Q31" t="str">
        <f t="shared" si="5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5">
        <f t="shared" si="0"/>
        <v>76.45264150943396</v>
      </c>
      <c r="Q32" t="str">
        <f t="shared" si="5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5">
        <f t="shared" si="0"/>
        <v>13</v>
      </c>
      <c r="Q33" t="str">
        <f t="shared" si="5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5">
        <f t="shared" si="0"/>
        <v>320.44943820224717</v>
      </c>
      <c r="Q34" t="str">
        <f t="shared" si="5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5">
        <f t="shared" si="0"/>
        <v>83.75</v>
      </c>
      <c r="Q35" t="str">
        <f t="shared" si="5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5">
        <f t="shared" si="0"/>
        <v>49.882352941176471</v>
      </c>
      <c r="Q36" t="str">
        <f t="shared" si="5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5">
        <f t="shared" si="0"/>
        <v>59.464285714285715</v>
      </c>
      <c r="Q37" t="str">
        <f t="shared" si="5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5">
        <f t="shared" si="0"/>
        <v>193.84090909090909</v>
      </c>
      <c r="Q38" t="str">
        <f t="shared" si="5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5">
        <f t="shared" si="0"/>
        <v>159.51383399209487</v>
      </c>
      <c r="Q39" t="str">
        <f t="shared" si="5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5">
        <f t="shared" si="0"/>
        <v>41.68181818181818</v>
      </c>
      <c r="Q40" t="str">
        <f t="shared" si="5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130.97999999999999</v>
      </c>
      <c r="P41" s="5">
        <f t="shared" si="0"/>
        <v>150.89861751152074</v>
      </c>
      <c r="Q41" t="str">
        <f t="shared" si="5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</v>
      </c>
      <c r="P42" s="5">
        <f t="shared" si="0"/>
        <v>126.6875</v>
      </c>
      <c r="Q42" t="str">
        <f t="shared" si="5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5">
        <f t="shared" si="0"/>
        <v>105.26315789473684</v>
      </c>
      <c r="Q43" t="str">
        <f t="shared" si="5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5">
        <f t="shared" si="0"/>
        <v>117.51479289940828</v>
      </c>
      <c r="Q44" t="str">
        <f t="shared" si="5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308.66000000000003</v>
      </c>
      <c r="P45" s="5">
        <f t="shared" si="0"/>
        <v>117.36121673003802</v>
      </c>
      <c r="Q45" t="str">
        <f t="shared" si="5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5">
        <f t="shared" si="0"/>
        <v>133.33333333333334</v>
      </c>
      <c r="Q46" t="str">
        <f t="shared" si="5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5">
        <f t="shared" si="0"/>
        <v>98.360655737704917</v>
      </c>
      <c r="Q47" t="str">
        <f t="shared" si="5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5">
        <f t="shared" si="0"/>
        <v>194.44444444444446</v>
      </c>
      <c r="Q48" t="str">
        <f t="shared" si="5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</v>
      </c>
      <c r="P49" s="5">
        <f t="shared" si="0"/>
        <v>76.865000000000009</v>
      </c>
      <c r="Q49" t="str">
        <f t="shared" si="5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107.95</v>
      </c>
      <c r="P50" s="5">
        <f t="shared" si="0"/>
        <v>56.815789473684212</v>
      </c>
      <c r="Q50" t="str">
        <f t="shared" si="5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5">
        <f t="shared" si="0"/>
        <v>137.93103448275863</v>
      </c>
      <c r="Q51" t="str">
        <f t="shared" si="5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5">
        <f t="shared" si="0"/>
        <v>27.272727272727273</v>
      </c>
      <c r="Q52" t="str">
        <f t="shared" si="5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128.01818181818183</v>
      </c>
      <c r="P53" s="5">
        <f t="shared" si="0"/>
        <v>118.33613445378151</v>
      </c>
      <c r="Q53" t="str">
        <f t="shared" si="5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5">
        <f t="shared" si="0"/>
        <v>223.48076923076923</v>
      </c>
      <c r="Q54" t="str">
        <f t="shared" si="5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5">
        <f t="shared" si="0"/>
        <v>28.111111111111111</v>
      </c>
      <c r="Q55" t="str">
        <f t="shared" si="5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5">
        <f t="shared" si="0"/>
        <v>194.23076923076923</v>
      </c>
      <c r="Q56" t="str">
        <f>LEFT(N56,FIND("/",N56)-1)</f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128.95348837209303</v>
      </c>
      <c r="P57" s="5">
        <f t="shared" si="0"/>
        <v>128.95348837209303</v>
      </c>
      <c r="Q57" t="str">
        <f t="shared" si="5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107.2625</v>
      </c>
      <c r="P58" s="5">
        <f t="shared" si="0"/>
        <v>49.316091954022987</v>
      </c>
      <c r="Q58" t="str">
        <f t="shared" si="5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101.9</v>
      </c>
      <c r="P59" s="5">
        <f t="shared" si="0"/>
        <v>221.52173913043478</v>
      </c>
      <c r="Q59" t="str">
        <f t="shared" si="5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5">
        <f t="shared" si="0"/>
        <v>137.21333333333334</v>
      </c>
      <c r="Q60" t="str">
        <f t="shared" si="5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100.12569999999999</v>
      </c>
      <c r="P61" s="5">
        <f t="shared" si="0"/>
        <v>606.82242424242418</v>
      </c>
      <c r="Q61" t="str">
        <f t="shared" si="5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103.29622222222223</v>
      </c>
      <c r="P62" s="5">
        <f t="shared" si="0"/>
        <v>43.040092592592593</v>
      </c>
      <c r="Q62" t="str">
        <f t="shared" si="5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5">
        <f t="shared" si="0"/>
        <v>322.39130434782606</v>
      </c>
      <c r="Q63" t="str">
        <f t="shared" si="5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5">
        <f t="shared" si="0"/>
        <v>96.708333333333329</v>
      </c>
      <c r="Q64" t="str">
        <f t="shared" si="5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113.5185</v>
      </c>
      <c r="P65" s="5">
        <f t="shared" si="0"/>
        <v>35.474531249999998</v>
      </c>
      <c r="Q65" t="str">
        <f t="shared" si="5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5">
        <f t="shared" ref="P66:P129" si="6">IF(L66&gt;0,E66/L66,"NA")</f>
        <v>86.666666666666671</v>
      </c>
      <c r="Q66" t="str">
        <f t="shared" si="5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100*E67/D67</f>
        <v>107.52857142857142</v>
      </c>
      <c r="P67" s="5">
        <f t="shared" si="6"/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 s="5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</v>
      </c>
      <c r="P69" s="5">
        <f t="shared" si="6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5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5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5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123.94444444444444</v>
      </c>
      <c r="P73" s="5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5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5">
        <f t="shared" si="6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112.932</v>
      </c>
      <c r="P76" s="5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5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5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5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5">
        <f t="shared" si="6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5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5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5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100.0125</v>
      </c>
      <c r="P84" s="5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102.5</v>
      </c>
      <c r="P85" s="5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5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125.5</v>
      </c>
      <c r="P87" s="5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5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</v>
      </c>
      <c r="P89" s="5">
        <f t="shared" si="6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102.85714285714286</v>
      </c>
      <c r="P90" s="5">
        <f t="shared" si="6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115.06666666666666</v>
      </c>
      <c r="P91" s="5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5">
        <f t="shared" si="6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5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5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</v>
      </c>
      <c r="P95" s="5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5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5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5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5">
        <f t="shared" si="6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5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5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5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5">
        <f t="shared" si="6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</v>
      </c>
      <c r="P104" s="5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5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5">
        <f t="shared" si="6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107.40909090909091</v>
      </c>
      <c r="P107" s="5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100.5</v>
      </c>
      <c r="P108" s="5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5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246.66666666666666</v>
      </c>
      <c r="P110" s="5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219.5</v>
      </c>
      <c r="P111" s="5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5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5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5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5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103.33333333333333</v>
      </c>
      <c r="P116" s="5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140.44444444444446</v>
      </c>
      <c r="P117" s="5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5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100.49377777777778</v>
      </c>
      <c r="P119" s="5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113.0316</v>
      </c>
      <c r="P120" s="5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104.55692307692307</v>
      </c>
      <c r="P121" s="5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1.4285714285714285E-2</v>
      </c>
      <c r="P122" s="5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5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5" t="str">
        <f t="shared" si="6"/>
        <v>NA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5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5" t="str">
        <f t="shared" si="6"/>
        <v>NA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</v>
      </c>
      <c r="P127" s="5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5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5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5">
        <f t="shared" ref="P130:P193" si="12">IF(L130&gt;0,E130/L130,"NA")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100*E131/D131</f>
        <v>0</v>
      </c>
      <c r="P131" s="5" t="str">
        <f t="shared" si="12"/>
        <v>NA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s="5" t="str">
        <f t="shared" si="12"/>
        <v>NA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s="5" t="str">
        <f t="shared" si="12"/>
        <v>NA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9.5687499999999996</v>
      </c>
      <c r="P134" s="5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s="5" t="str">
        <f t="shared" si="12"/>
        <v>NA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s="5" t="str">
        <f t="shared" si="12"/>
        <v>NA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13.433333333333334</v>
      </c>
      <c r="P137" s="5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s="5" t="str">
        <f t="shared" si="12"/>
        <v>NA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s="5" t="str">
        <f t="shared" si="12"/>
        <v>NA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3.1413333333333333</v>
      </c>
      <c r="P140" s="5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100</v>
      </c>
      <c r="P141" s="5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s="5" t="str">
        <f t="shared" si="12"/>
        <v>NA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10.775</v>
      </c>
      <c r="P143" s="5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0.33333333333333331</v>
      </c>
      <c r="P144" s="5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s="5" t="str">
        <f t="shared" si="12"/>
        <v>NA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27.6</v>
      </c>
      <c r="P146" s="5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7.5111111111111111</v>
      </c>
      <c r="P147" s="5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0.57499999999999996</v>
      </c>
      <c r="P148" s="5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s="5" t="str">
        <f t="shared" si="12"/>
        <v>NA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0.08</v>
      </c>
      <c r="P150" s="5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0.92</v>
      </c>
      <c r="P151" s="5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23.163076923076922</v>
      </c>
      <c r="P152" s="5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5.6000000000000001E-2</v>
      </c>
      <c r="P153" s="5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7.8947368421052634E-3</v>
      </c>
      <c r="P154" s="5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0.71799999999999997</v>
      </c>
      <c r="P155" s="5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2.6666666666666665</v>
      </c>
      <c r="P156" s="5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6.0000000000000001E-3</v>
      </c>
      <c r="P157" s="5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5.0999999999999996</v>
      </c>
      <c r="P158" s="5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0.26711185308848079</v>
      </c>
      <c r="P159" s="5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5" t="str">
        <f t="shared" si="12"/>
        <v>NA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2E-3</v>
      </c>
      <c r="P161" s="5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5" t="str">
        <f t="shared" si="12"/>
        <v>NA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0.01</v>
      </c>
      <c r="P163" s="5">
        <f t="shared" si="12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15.535714285714286</v>
      </c>
      <c r="P164" s="5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5" t="str">
        <f t="shared" si="12"/>
        <v>NA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0.53333333333333333</v>
      </c>
      <c r="P166" s="5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5" t="str">
        <f t="shared" si="12"/>
        <v>NA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60</v>
      </c>
      <c r="P168" s="5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0.01</v>
      </c>
      <c r="P169" s="5">
        <f t="shared" si="12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</v>
      </c>
      <c r="P170" s="5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22.4</v>
      </c>
      <c r="P171" s="5">
        <f t="shared" si="12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</v>
      </c>
      <c r="P172" s="5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2E-3</v>
      </c>
      <c r="P173" s="5">
        <f t="shared" si="12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5" t="str">
        <f t="shared" si="12"/>
        <v>NA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5" t="str">
        <f t="shared" si="12"/>
        <v>NA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5" t="str">
        <f t="shared" si="12"/>
        <v>NA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6.4850000000000003</v>
      </c>
      <c r="P177" s="5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5" t="str">
        <f t="shared" si="12"/>
        <v>NA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40</v>
      </c>
      <c r="P179" s="5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5" t="str">
        <f t="shared" si="12"/>
        <v>NA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20</v>
      </c>
      <c r="P181" s="5">
        <f t="shared" si="12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33.416666666666664</v>
      </c>
      <c r="P182" s="5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21.092608822670172</v>
      </c>
      <c r="P183" s="5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5" t="str">
        <f t="shared" si="12"/>
        <v>NA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35.856000000000002</v>
      </c>
      <c r="P185" s="5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</v>
      </c>
      <c r="P186" s="5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</v>
      </c>
      <c r="P187" s="5">
        <f t="shared" si="12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5" t="str">
        <f t="shared" si="12"/>
        <v>NA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16</v>
      </c>
      <c r="P189" s="5">
        <f t="shared" si="12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5" t="str">
        <f t="shared" si="12"/>
        <v>NA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6.9000000000000006E-2</v>
      </c>
      <c r="P191" s="5">
        <f t="shared" si="12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0.41666666666666669</v>
      </c>
      <c r="P192" s="5">
        <f t="shared" si="12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5</v>
      </c>
      <c r="P193" s="5">
        <f t="shared" si="12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1.6999999999999999E-3</v>
      </c>
      <c r="P194" s="5">
        <f t="shared" ref="P194:P257" si="18">IF(L194&gt;0,E194/L194,"NA")</f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100*E195/D195</f>
        <v>0</v>
      </c>
      <c r="P195" s="5" t="str">
        <f t="shared" si="18"/>
        <v>NA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0.12</v>
      </c>
      <c r="P196" s="5">
        <f t="shared" si="18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s="5" t="str">
        <f t="shared" si="18"/>
        <v>NA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41.857142857142854</v>
      </c>
      <c r="P198" s="5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10.48</v>
      </c>
      <c r="P199" s="5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1.1160000000000001</v>
      </c>
      <c r="P200" s="5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s="5" t="str">
        <f t="shared" si="18"/>
        <v>NA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26.192499999999999</v>
      </c>
      <c r="P202" s="5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58.46153846153846</v>
      </c>
      <c r="P203" s="5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s="5" t="str">
        <f t="shared" si="18"/>
        <v>NA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29.84</v>
      </c>
      <c r="P205" s="5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50.721666666666664</v>
      </c>
      <c r="P206" s="5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16.25</v>
      </c>
      <c r="P207" s="5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s="5" t="str">
        <f t="shared" si="18"/>
        <v>NA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15.214285714285714</v>
      </c>
      <c r="P209" s="5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s="5" t="str">
        <f t="shared" si="18"/>
        <v>NA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s="5" t="str">
        <f t="shared" si="18"/>
        <v>NA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25.25</v>
      </c>
      <c r="P212" s="5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44.6</v>
      </c>
      <c r="P213" s="5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1.5873015873015872E-2</v>
      </c>
      <c r="P214" s="5">
        <f t="shared" si="18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0.04</v>
      </c>
      <c r="P215" s="5">
        <f t="shared" si="18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8.0000000000000002E-3</v>
      </c>
      <c r="P216" s="5">
        <f t="shared" si="18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0.22727272727272727</v>
      </c>
      <c r="P217" s="5">
        <f t="shared" si="18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55.698439999999998</v>
      </c>
      <c r="P218" s="5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11.943</v>
      </c>
      <c r="P219" s="5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2</v>
      </c>
      <c r="P220" s="5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17.63</v>
      </c>
      <c r="P221" s="5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0.72</v>
      </c>
      <c r="P222" s="5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s="5" t="str">
        <f t="shared" si="18"/>
        <v>NA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13</v>
      </c>
      <c r="P224" s="5">
        <f t="shared" si="18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s="5" t="str">
        <f t="shared" si="18"/>
        <v>NA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s="5" t="str">
        <f t="shared" si="18"/>
        <v>NA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s="5" t="str">
        <f t="shared" si="18"/>
        <v>NA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0.86206896551724133</v>
      </c>
      <c r="P228" s="5">
        <f t="shared" si="18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s="5" t="str">
        <f t="shared" si="18"/>
        <v>NA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s="5" t="str">
        <f t="shared" si="18"/>
        <v>NA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s="5" t="str">
        <f t="shared" si="18"/>
        <v>NA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0.4</v>
      </c>
      <c r="P232" s="5">
        <f t="shared" si="18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s="5" t="str">
        <f t="shared" si="18"/>
        <v>NA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</v>
      </c>
      <c r="P234" s="5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s="5" t="str">
        <f t="shared" si="18"/>
        <v>NA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40.1</v>
      </c>
      <c r="P236" s="5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s="5" t="str">
        <f t="shared" si="18"/>
        <v>NA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s="5" t="str">
        <f t="shared" si="18"/>
        <v>NA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0.33333333333333331</v>
      </c>
      <c r="P239" s="5">
        <f t="shared" si="18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s="5" t="str">
        <f t="shared" si="18"/>
        <v>NA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25</v>
      </c>
      <c r="P241" s="5">
        <f t="shared" si="18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107.63413333333334</v>
      </c>
      <c r="P242" s="5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112.63736263736264</v>
      </c>
      <c r="P243" s="5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113.46153846153847</v>
      </c>
      <c r="P244" s="5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102.592</v>
      </c>
      <c r="P245" s="5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113.75714285714285</v>
      </c>
      <c r="P246" s="5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103.72</v>
      </c>
      <c r="P247" s="5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305.45999999999998</v>
      </c>
      <c r="P248" s="5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134.1</v>
      </c>
      <c r="P249" s="5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101.33294117647058</v>
      </c>
      <c r="P250" s="5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112.92</v>
      </c>
      <c r="P251" s="5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105.58333333333333</v>
      </c>
      <c r="P252" s="5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125.57142857142857</v>
      </c>
      <c r="P253" s="5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184.56</v>
      </c>
      <c r="P254" s="5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100.73333333333333</v>
      </c>
      <c r="P255" s="5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116.94725</v>
      </c>
      <c r="P256" s="5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106.73325</v>
      </c>
      <c r="P257" s="5">
        <f t="shared" si="18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139.1</v>
      </c>
      <c r="P258" s="5">
        <f t="shared" ref="P258:P321" si="24">IF(L258&gt;0,E258/L258,"NA")</f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5">100*E259/D259</f>
        <v>106.7264857142857</v>
      </c>
      <c r="P259" s="5">
        <f t="shared" si="24"/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191.14</v>
      </c>
      <c r="P260" s="5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131.93789333333334</v>
      </c>
      <c r="P261" s="5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106.4</v>
      </c>
      <c r="P262" s="5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107.4</v>
      </c>
      <c r="P263" s="5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240</v>
      </c>
      <c r="P264" s="5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118.08108</v>
      </c>
      <c r="P265" s="5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118.2</v>
      </c>
      <c r="P266" s="5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111.1</v>
      </c>
      <c r="P267" s="5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145.5</v>
      </c>
      <c r="P268" s="5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131.62883248730964</v>
      </c>
      <c r="P269" s="5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111.4</v>
      </c>
      <c r="P270" s="5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147.23376999999999</v>
      </c>
      <c r="P271" s="5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152.60869565217391</v>
      </c>
      <c r="P272" s="5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104.68</v>
      </c>
      <c r="P273" s="5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177.43366666666665</v>
      </c>
      <c r="P274" s="5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107.7758</v>
      </c>
      <c r="P275" s="5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156</v>
      </c>
      <c r="P276" s="5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108.395</v>
      </c>
      <c r="P277" s="5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147.6</v>
      </c>
      <c r="P278" s="5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110.38153846153845</v>
      </c>
      <c r="P279" s="5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150.34814814814814</v>
      </c>
      <c r="P280" s="5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157.31829411764707</v>
      </c>
      <c r="P281" s="5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156.14400000000001</v>
      </c>
      <c r="P282" s="5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120.58763636363636</v>
      </c>
      <c r="P283" s="5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101.18888888888888</v>
      </c>
      <c r="P284" s="5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114.27249999999999</v>
      </c>
      <c r="P285" s="5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104.62615</v>
      </c>
      <c r="P286" s="5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228.82507142857142</v>
      </c>
      <c r="P287" s="5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109.15333333333334</v>
      </c>
      <c r="P288" s="5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176.3</v>
      </c>
      <c r="P289" s="5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103.21062000000001</v>
      </c>
      <c r="P290" s="5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104.82</v>
      </c>
      <c r="P291" s="5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106.68444444444444</v>
      </c>
      <c r="P292" s="5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120.02</v>
      </c>
      <c r="P293" s="5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101.50693333333334</v>
      </c>
      <c r="P294" s="5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101.38461538461539</v>
      </c>
      <c r="P295" s="5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100</v>
      </c>
      <c r="P296" s="5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133.10911999999999</v>
      </c>
      <c r="P297" s="5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118.72620000000001</v>
      </c>
      <c r="P298" s="5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100.64</v>
      </c>
      <c r="P299" s="5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108.9324126984127</v>
      </c>
      <c r="P300" s="5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178.95249999999999</v>
      </c>
      <c r="P301" s="5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101.72264</v>
      </c>
      <c r="P302" s="5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118.735</v>
      </c>
      <c r="P303" s="5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100.46</v>
      </c>
      <c r="P304" s="5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137.46666666666667</v>
      </c>
      <c r="P305" s="5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231.64705882352942</v>
      </c>
      <c r="P306" s="5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130.33333333333334</v>
      </c>
      <c r="P307" s="5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292.89999999999998</v>
      </c>
      <c r="P308" s="5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111.31818181818181</v>
      </c>
      <c r="P309" s="5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105.56666666666666</v>
      </c>
      <c r="P310" s="5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118.94444444444444</v>
      </c>
      <c r="P311" s="5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104.129</v>
      </c>
      <c r="P312" s="5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104.10165000000001</v>
      </c>
      <c r="P313" s="5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111.875</v>
      </c>
      <c r="P314" s="5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104.73529411764706</v>
      </c>
      <c r="P315" s="5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385.15</v>
      </c>
      <c r="P316" s="5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101.248</v>
      </c>
      <c r="P317" s="5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113.77333333333333</v>
      </c>
      <c r="P318" s="5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100.80333333333333</v>
      </c>
      <c r="P319" s="5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283.32</v>
      </c>
      <c r="P320" s="5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112.68</v>
      </c>
      <c r="P321" s="5">
        <f t="shared" si="24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106.58</v>
      </c>
      <c r="P322" s="5">
        <f t="shared" ref="P322:P385" si="30">IF(L322&gt;0,E322/L322,"NA")</f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1">100*E323/D323</f>
        <v>102.66285714285715</v>
      </c>
      <c r="P323" s="5">
        <f t="shared" si="30"/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1"/>
        <v>107.91200000000001</v>
      </c>
      <c r="P324" s="5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1"/>
        <v>123.07407407407408</v>
      </c>
      <c r="P325" s="5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1"/>
        <v>101.6</v>
      </c>
      <c r="P326" s="5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1"/>
        <v>104.396</v>
      </c>
      <c r="P327" s="5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1"/>
        <v>112.92973333333333</v>
      </c>
      <c r="P328" s="5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1"/>
        <v>136.4</v>
      </c>
      <c r="P329" s="5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1"/>
        <v>103.6144</v>
      </c>
      <c r="P330" s="5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1"/>
        <v>105.5</v>
      </c>
      <c r="P331" s="5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1"/>
        <v>101.82857142857142</v>
      </c>
      <c r="P332" s="5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1"/>
        <v>106.605</v>
      </c>
      <c r="P333" s="5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1"/>
        <v>113.015</v>
      </c>
      <c r="P334" s="5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1"/>
        <v>125.22750000000001</v>
      </c>
      <c r="P335" s="5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1"/>
        <v>101.19</v>
      </c>
      <c r="P336" s="5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1"/>
        <v>102.76470588235294</v>
      </c>
      <c r="P337" s="5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1"/>
        <v>116.83911999999999</v>
      </c>
      <c r="P338" s="5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1"/>
        <v>101.16833333333334</v>
      </c>
      <c r="P339" s="5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1"/>
        <v>110.1336</v>
      </c>
      <c r="P340" s="5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1"/>
        <v>108.08333333333333</v>
      </c>
      <c r="P341" s="5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1"/>
        <v>125.02285714285715</v>
      </c>
      <c r="P342" s="5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1"/>
        <v>106.71428571428571</v>
      </c>
      <c r="P343" s="5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1"/>
        <v>100.3664</v>
      </c>
      <c r="P344" s="5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1"/>
        <v>102.02863333333333</v>
      </c>
      <c r="P345" s="5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1"/>
        <v>102.08358208955224</v>
      </c>
      <c r="P346" s="5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1"/>
        <v>123.27586206896552</v>
      </c>
      <c r="P347" s="5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1"/>
        <v>170.28880000000001</v>
      </c>
      <c r="P348" s="5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1"/>
        <v>111.59050000000001</v>
      </c>
      <c r="P349" s="5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1"/>
        <v>103</v>
      </c>
      <c r="P350" s="5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1"/>
        <v>106.63570159857905</v>
      </c>
      <c r="P351" s="5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1"/>
        <v>114.76</v>
      </c>
      <c r="P352" s="5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1"/>
        <v>127.34117647058824</v>
      </c>
      <c r="P353" s="5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1"/>
        <v>116.56</v>
      </c>
      <c r="P354" s="5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1"/>
        <v>108.61819426615318</v>
      </c>
      <c r="P355" s="5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1"/>
        <v>103.94285714285714</v>
      </c>
      <c r="P356" s="5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1"/>
        <v>116.25714285714285</v>
      </c>
      <c r="P357" s="5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1"/>
        <v>102.69240000000001</v>
      </c>
      <c r="P358" s="5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1"/>
        <v>174</v>
      </c>
      <c r="P359" s="5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1"/>
        <v>103.08799999999999</v>
      </c>
      <c r="P360" s="5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1"/>
        <v>104.85537190082644</v>
      </c>
      <c r="P361" s="5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1"/>
        <v>101.375</v>
      </c>
      <c r="P362" s="5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1"/>
        <v>111.07699999999998</v>
      </c>
      <c r="P363" s="5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1"/>
        <v>124.15933781686498</v>
      </c>
      <c r="P364" s="5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1"/>
        <v>101.33333333333333</v>
      </c>
      <c r="P365" s="5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1"/>
        <v>110.16142857142857</v>
      </c>
      <c r="P366" s="5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1"/>
        <v>103.97333333333333</v>
      </c>
      <c r="P367" s="5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1"/>
        <v>101.31578947368421</v>
      </c>
      <c r="P368" s="5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1"/>
        <v>103.3501</v>
      </c>
      <c r="P369" s="5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1"/>
        <v>104.11199999999999</v>
      </c>
      <c r="P370" s="5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1"/>
        <v>110.15569230769231</v>
      </c>
      <c r="P371" s="5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1"/>
        <v>122.02</v>
      </c>
      <c r="P372" s="5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1"/>
        <v>114.16866666666667</v>
      </c>
      <c r="P373" s="5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1"/>
        <v>125.33333333333333</v>
      </c>
      <c r="P374" s="5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1"/>
        <v>106.66666666666667</v>
      </c>
      <c r="P375" s="5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1"/>
        <v>130.65</v>
      </c>
      <c r="P376" s="5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1"/>
        <v>120</v>
      </c>
      <c r="P377" s="5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1"/>
        <v>105.95918367346938</v>
      </c>
      <c r="P378" s="5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1"/>
        <v>114.4</v>
      </c>
      <c r="P379" s="5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1"/>
        <v>111.76666666666667</v>
      </c>
      <c r="P380" s="5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1"/>
        <v>116.08</v>
      </c>
      <c r="P381" s="5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1"/>
        <v>141.5</v>
      </c>
      <c r="P382" s="5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1"/>
        <v>104.73</v>
      </c>
      <c r="P383" s="5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1"/>
        <v>255.83333333333334</v>
      </c>
      <c r="P384" s="5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1"/>
        <v>206.70670670670671</v>
      </c>
      <c r="P385" s="5">
        <f t="shared" si="30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1"/>
        <v>112.105</v>
      </c>
      <c r="P386" s="5">
        <f t="shared" ref="P386:P449" si="36">IF(L386&gt;0,E386/L386,"NA")</f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7">100*E387/D387</f>
        <v>105.982</v>
      </c>
      <c r="P387" s="5">
        <f t="shared" si="36"/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7"/>
        <v>100.16666666666667</v>
      </c>
      <c r="P388" s="5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7"/>
        <v>213.98947368421054</v>
      </c>
      <c r="P389" s="5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7"/>
        <v>126.16</v>
      </c>
      <c r="P390" s="5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7"/>
        <v>181.53547058823528</v>
      </c>
      <c r="P391" s="5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7"/>
        <v>100</v>
      </c>
      <c r="P392" s="5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7"/>
        <v>100.61</v>
      </c>
      <c r="P393" s="5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7"/>
        <v>100.9027027027027</v>
      </c>
      <c r="P394" s="5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7"/>
        <v>110.446</v>
      </c>
      <c r="P395" s="5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7"/>
        <v>111.8936170212766</v>
      </c>
      <c r="P396" s="5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7"/>
        <v>108.0445</v>
      </c>
      <c r="P397" s="5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7"/>
        <v>106.66666666666667</v>
      </c>
      <c r="P398" s="5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7"/>
        <v>103.90027322404372</v>
      </c>
      <c r="P399" s="5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7"/>
        <v>125.16</v>
      </c>
      <c r="P400" s="5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7"/>
        <v>106.80500000000001</v>
      </c>
      <c r="P401" s="5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7"/>
        <v>112.30249999999999</v>
      </c>
      <c r="P402" s="5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7"/>
        <v>103.812</v>
      </c>
      <c r="P403" s="5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7"/>
        <v>141.65</v>
      </c>
      <c r="P404" s="5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7"/>
        <v>105.26</v>
      </c>
      <c r="P405" s="5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7"/>
        <v>103.09142857142857</v>
      </c>
      <c r="P406" s="5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7"/>
        <v>107.65957446808511</v>
      </c>
      <c r="P407" s="5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7"/>
        <v>107.70464285714286</v>
      </c>
      <c r="P408" s="5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7"/>
        <v>101.55</v>
      </c>
      <c r="P409" s="5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7"/>
        <v>101.43766666666667</v>
      </c>
      <c r="P410" s="5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7"/>
        <v>136.80000000000001</v>
      </c>
      <c r="P411" s="5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7"/>
        <v>128.30000000000001</v>
      </c>
      <c r="P412" s="5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7"/>
        <v>101.05</v>
      </c>
      <c r="P413" s="5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7"/>
        <v>126.84</v>
      </c>
      <c r="P414" s="5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7"/>
        <v>105.0859375</v>
      </c>
      <c r="P415" s="5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7"/>
        <v>102.85405405405406</v>
      </c>
      <c r="P416" s="5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7"/>
        <v>102.14714285714285</v>
      </c>
      <c r="P417" s="5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7"/>
        <v>120.217</v>
      </c>
      <c r="P418" s="5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7"/>
        <v>100.24761904761905</v>
      </c>
      <c r="P419" s="5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7"/>
        <v>100.63392857142857</v>
      </c>
      <c r="P420" s="5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7"/>
        <v>100.4375</v>
      </c>
      <c r="P421" s="5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7"/>
        <v>0.43939393939393939</v>
      </c>
      <c r="P422" s="5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7"/>
        <v>2.0066666666666668</v>
      </c>
      <c r="P423" s="5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7"/>
        <v>1.075</v>
      </c>
      <c r="P424" s="5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7"/>
        <v>0.76500000000000001</v>
      </c>
      <c r="P425" s="5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7"/>
        <v>6.7966666666666669</v>
      </c>
      <c r="P426" s="5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7"/>
        <v>1.2E-2</v>
      </c>
      <c r="P427" s="5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7"/>
        <v>1.33</v>
      </c>
      <c r="P428" s="5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7"/>
        <v>0</v>
      </c>
      <c r="P429" s="5" t="str">
        <f t="shared" si="36"/>
        <v>NA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7"/>
        <v>5.6333333333333337</v>
      </c>
      <c r="P430" s="5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7"/>
        <v>0</v>
      </c>
      <c r="P431" s="5" t="str">
        <f t="shared" si="36"/>
        <v>NA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7"/>
        <v>2.4</v>
      </c>
      <c r="P432" s="5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7"/>
        <v>13.833333333333334</v>
      </c>
      <c r="P433" s="5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7"/>
        <v>9.5</v>
      </c>
      <c r="P434" s="5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7"/>
        <v>0</v>
      </c>
      <c r="P435" s="5" t="str">
        <f t="shared" si="36"/>
        <v>NA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7"/>
        <v>5</v>
      </c>
      <c r="P436" s="5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7"/>
        <v>2.7272727272727275E-3</v>
      </c>
      <c r="P437" s="5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7"/>
        <v>0</v>
      </c>
      <c r="P438" s="5" t="str">
        <f t="shared" si="36"/>
        <v>NA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7"/>
        <v>0</v>
      </c>
      <c r="P439" s="5" t="str">
        <f t="shared" si="36"/>
        <v>NA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7"/>
        <v>9.3800000000000008</v>
      </c>
      <c r="P440" s="5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7"/>
        <v>0</v>
      </c>
      <c r="P441" s="5" t="str">
        <f t="shared" si="36"/>
        <v>NA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7"/>
        <v>0.1</v>
      </c>
      <c r="P442" s="5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7"/>
        <v>0</v>
      </c>
      <c r="P443" s="5" t="str">
        <f t="shared" si="36"/>
        <v>NA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7"/>
        <v>39.358823529411765</v>
      </c>
      <c r="P444" s="5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7"/>
        <v>0.1</v>
      </c>
      <c r="P445" s="5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7"/>
        <v>5</v>
      </c>
      <c r="P446" s="5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7"/>
        <v>3.3333333333333335E-3</v>
      </c>
      <c r="P447" s="5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7"/>
        <v>7.2952380952380951</v>
      </c>
      <c r="P448" s="5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7"/>
        <v>1.6666666666666666E-2</v>
      </c>
      <c r="P449" s="5">
        <f t="shared" si="36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7"/>
        <v>3.2804000000000002</v>
      </c>
      <c r="P450" s="5">
        <f t="shared" ref="P450:P513" si="42">IF(L450&gt;0,E450/L450,"NA")</f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3">100*E451/D451</f>
        <v>2.25</v>
      </c>
      <c r="P451" s="5">
        <f t="shared" si="42"/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3"/>
        <v>0.79200000000000004</v>
      </c>
      <c r="P452" s="5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3"/>
        <v>0</v>
      </c>
      <c r="P453" s="5" t="str">
        <f t="shared" si="42"/>
        <v>NA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3"/>
        <v>64</v>
      </c>
      <c r="P454" s="5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3"/>
        <v>2.7404479578392621E-2</v>
      </c>
      <c r="P455" s="5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3"/>
        <v>0.82</v>
      </c>
      <c r="P456" s="5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3"/>
        <v>6.9230769230769235E-2</v>
      </c>
      <c r="P457" s="5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3"/>
        <v>0.68631863186318631</v>
      </c>
      <c r="P458" s="5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3"/>
        <v>0</v>
      </c>
      <c r="P459" s="5" t="str">
        <f t="shared" si="42"/>
        <v>NA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3"/>
        <v>8.2100000000000009</v>
      </c>
      <c r="P460" s="5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3"/>
        <v>6.4102564102564097E-2</v>
      </c>
      <c r="P461" s="5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3"/>
        <v>0.29411764705882354</v>
      </c>
      <c r="P462" s="5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3"/>
        <v>0</v>
      </c>
      <c r="P463" s="5" t="str">
        <f t="shared" si="42"/>
        <v>NA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3"/>
        <v>0</v>
      </c>
      <c r="P464" s="5" t="str">
        <f t="shared" si="42"/>
        <v>NA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3"/>
        <v>2.2727272727272729</v>
      </c>
      <c r="P465" s="5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3"/>
        <v>9.9009900990099015E-2</v>
      </c>
      <c r="P466" s="5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3"/>
        <v>26.953125</v>
      </c>
      <c r="P467" s="5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3"/>
        <v>0.76</v>
      </c>
      <c r="P468" s="5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3"/>
        <v>21.574999999999999</v>
      </c>
      <c r="P469" s="5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3"/>
        <v>0</v>
      </c>
      <c r="P470" s="5" t="str">
        <f t="shared" si="42"/>
        <v>NA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3"/>
        <v>0</v>
      </c>
      <c r="P471" s="5" t="str">
        <f t="shared" si="42"/>
        <v>NA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3"/>
        <v>1.02</v>
      </c>
      <c r="P472" s="5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3"/>
        <v>11.892727272727273</v>
      </c>
      <c r="P473" s="5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3"/>
        <v>17.625</v>
      </c>
      <c r="P474" s="5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3"/>
        <v>2.87</v>
      </c>
      <c r="P475" s="5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3"/>
        <v>3.0303030303030304E-2</v>
      </c>
      <c r="P476" s="5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3"/>
        <v>0</v>
      </c>
      <c r="P477" s="5" t="str">
        <f t="shared" si="42"/>
        <v>NA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3"/>
        <v>2.230268181818182</v>
      </c>
      <c r="P478" s="5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3"/>
        <v>0</v>
      </c>
      <c r="P479" s="5" t="str">
        <f t="shared" si="42"/>
        <v>NA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3"/>
        <v>0</v>
      </c>
      <c r="P480" s="5" t="str">
        <f t="shared" si="42"/>
        <v>NA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3"/>
        <v>32.56</v>
      </c>
      <c r="P481" s="5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3"/>
        <v>19.41</v>
      </c>
      <c r="P482" s="5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3"/>
        <v>6.1</v>
      </c>
      <c r="P483" s="5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3"/>
        <v>0.1</v>
      </c>
      <c r="P484" s="5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3"/>
        <v>50.2</v>
      </c>
      <c r="P485" s="5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3"/>
        <v>0.18625</v>
      </c>
      <c r="P486" s="5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3"/>
        <v>21.906971229845084</v>
      </c>
      <c r="P487" s="5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3"/>
        <v>9.0909090909090905E-3</v>
      </c>
      <c r="P488" s="5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3"/>
        <v>0</v>
      </c>
      <c r="P489" s="5" t="str">
        <f t="shared" si="42"/>
        <v>NA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3"/>
        <v>0</v>
      </c>
      <c r="P490" s="5" t="str">
        <f t="shared" si="42"/>
        <v>NA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3"/>
        <v>0.28667813379201834</v>
      </c>
      <c r="P491" s="5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3"/>
        <v>0</v>
      </c>
      <c r="P492" s="5" t="str">
        <f t="shared" si="42"/>
        <v>NA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3"/>
        <v>0</v>
      </c>
      <c r="P493" s="5" t="str">
        <f t="shared" si="42"/>
        <v>NA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3"/>
        <v>0</v>
      </c>
      <c r="P494" s="5" t="str">
        <f t="shared" si="42"/>
        <v>NA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3"/>
        <v>0</v>
      </c>
      <c r="P495" s="5" t="str">
        <f t="shared" si="42"/>
        <v>NA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3"/>
        <v>0.155</v>
      </c>
      <c r="P496" s="5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3"/>
        <v>0</v>
      </c>
      <c r="P497" s="5" t="str">
        <f t="shared" si="42"/>
        <v>NA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3"/>
        <v>1.6666666666666668E-3</v>
      </c>
      <c r="P498" s="5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3"/>
        <v>0.6696428571428571</v>
      </c>
      <c r="P499" s="5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3"/>
        <v>4.5985132395404555</v>
      </c>
      <c r="P500" s="5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3"/>
        <v>9.5500000000000007</v>
      </c>
      <c r="P501" s="5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3"/>
        <v>3.3076923076923075</v>
      </c>
      <c r="P502" s="5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3"/>
        <v>0</v>
      </c>
      <c r="P503" s="5" t="str">
        <f t="shared" si="42"/>
        <v>NA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3"/>
        <v>1.1499999999999999</v>
      </c>
      <c r="P504" s="5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3"/>
        <v>1.7538461538461538</v>
      </c>
      <c r="P505" s="5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3"/>
        <v>1.3673469387755102</v>
      </c>
      <c r="P506" s="5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3"/>
        <v>0.43333333333333335</v>
      </c>
      <c r="P507" s="5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3"/>
        <v>0.125</v>
      </c>
      <c r="P508" s="5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3"/>
        <v>3.2</v>
      </c>
      <c r="P509" s="5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3"/>
        <v>0.8</v>
      </c>
      <c r="P510" s="5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3"/>
        <v>0.2</v>
      </c>
      <c r="P511" s="5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3"/>
        <v>0</v>
      </c>
      <c r="P512" s="5" t="str">
        <f t="shared" si="42"/>
        <v>NA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3"/>
        <v>3</v>
      </c>
      <c r="P513" s="5">
        <f t="shared" si="42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3"/>
        <v>0.13750000000000001</v>
      </c>
      <c r="P514" s="5">
        <f t="shared" ref="P514:P577" si="48">IF(L514&gt;0,E514/L514,"NA")</f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9">100*E515/D515</f>
        <v>13.923999999999999</v>
      </c>
      <c r="P515" s="5">
        <f t="shared" si="48"/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9"/>
        <v>3.3333333333333335</v>
      </c>
      <c r="P516" s="5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9"/>
        <v>25.41340206185567</v>
      </c>
      <c r="P517" s="5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9"/>
        <v>0</v>
      </c>
      <c r="P518" s="5" t="str">
        <f t="shared" si="48"/>
        <v>NA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9"/>
        <v>1.3666666666666667</v>
      </c>
      <c r="P519" s="5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9"/>
        <v>0</v>
      </c>
      <c r="P520" s="5" t="str">
        <f t="shared" si="48"/>
        <v>NA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9"/>
        <v>22.881426547787683</v>
      </c>
      <c r="P521" s="5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9"/>
        <v>102.1</v>
      </c>
      <c r="P522" s="5">
        <f t="shared" si="48"/>
        <v>150.14705882352942</v>
      </c>
      <c r="Q522" t="str">
        <f>LEFT(N522,FIND("/",N522)-1)</f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9"/>
        <v>104.64</v>
      </c>
      <c r="P523" s="5">
        <f t="shared" si="48"/>
        <v>93.428571428571431</v>
      </c>
      <c r="Q523" t="str">
        <f>LEFT(N523,FIND("/",N523)-1)</f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9"/>
        <v>114.66666666666667</v>
      </c>
      <c r="P524" s="5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9"/>
        <v>120.6</v>
      </c>
      <c r="P525" s="5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9"/>
        <v>108.67285714285714</v>
      </c>
      <c r="P526" s="5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9"/>
        <v>100</v>
      </c>
      <c r="P527" s="5">
        <f t="shared" si="48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9"/>
        <v>114</v>
      </c>
      <c r="P528" s="5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9"/>
        <v>100.85</v>
      </c>
      <c r="P529" s="5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9"/>
        <v>115.65217391304348</v>
      </c>
      <c r="P530" s="5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9"/>
        <v>130.41666666666666</v>
      </c>
      <c r="P531" s="5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9"/>
        <v>107.7826725403818</v>
      </c>
      <c r="P532" s="5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9"/>
        <v>100</v>
      </c>
      <c r="P533" s="5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9"/>
        <v>123.25</v>
      </c>
      <c r="P534" s="5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9"/>
        <v>100.2</v>
      </c>
      <c r="P535" s="5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9"/>
        <v>104.66666666666667</v>
      </c>
      <c r="P536" s="5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9"/>
        <v>102.5</v>
      </c>
      <c r="P537" s="5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9"/>
        <v>118.25757575757575</v>
      </c>
      <c r="P538" s="5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9"/>
        <v>120.5</v>
      </c>
      <c r="P539" s="5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9"/>
        <v>302.42</v>
      </c>
      <c r="P540" s="5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9"/>
        <v>100.64400000000001</v>
      </c>
      <c r="P541" s="5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9"/>
        <v>6.6666666666666671E-3</v>
      </c>
      <c r="P542" s="5">
        <f t="shared" si="48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9"/>
        <v>0.55555555555555558</v>
      </c>
      <c r="P543" s="5">
        <f t="shared" si="48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9"/>
        <v>4.0000000000000002E-4</v>
      </c>
      <c r="P544" s="5">
        <f t="shared" si="48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9"/>
        <v>0.31818181818181818</v>
      </c>
      <c r="P545" s="5">
        <f t="shared" si="48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9"/>
        <v>1.2</v>
      </c>
      <c r="P546" s="5">
        <f t="shared" si="48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9"/>
        <v>27.384</v>
      </c>
      <c r="P547" s="5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9"/>
        <v>8.666666666666667E-2</v>
      </c>
      <c r="P548" s="5">
        <f t="shared" si="48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9"/>
        <v>0</v>
      </c>
      <c r="P549" s="5" t="str">
        <f t="shared" si="48"/>
        <v>NA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9"/>
        <v>0.09</v>
      </c>
      <c r="P550" s="5">
        <f t="shared" si="48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9"/>
        <v>2.72</v>
      </c>
      <c r="P551" s="5">
        <f t="shared" si="48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9"/>
        <v>0.7</v>
      </c>
      <c r="P552" s="5">
        <f t="shared" si="48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9"/>
        <v>5.0413333333333332</v>
      </c>
      <c r="P553" s="5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9"/>
        <v>0</v>
      </c>
      <c r="P554" s="5" t="str">
        <f t="shared" si="48"/>
        <v>NA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9"/>
        <v>0.49199999999999999</v>
      </c>
      <c r="P555" s="5">
        <f t="shared" si="48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9"/>
        <v>36.589147286821706</v>
      </c>
      <c r="P556" s="5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9"/>
        <v>0</v>
      </c>
      <c r="P557" s="5" t="str">
        <f t="shared" si="48"/>
        <v>NA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9"/>
        <v>2.5</v>
      </c>
      <c r="P558" s="5">
        <f t="shared" si="48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9"/>
        <v>0.91066666666666662</v>
      </c>
      <c r="P559" s="5">
        <f t="shared" si="48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9"/>
        <v>0</v>
      </c>
      <c r="P560" s="5" t="str">
        <f t="shared" si="48"/>
        <v>NA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9"/>
        <v>2.0833333333333332E-2</v>
      </c>
      <c r="P561" s="5">
        <f t="shared" si="48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9"/>
        <v>1.2E-2</v>
      </c>
      <c r="P562" s="5">
        <f t="shared" si="48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9"/>
        <v>0.36666666666666664</v>
      </c>
      <c r="P563" s="5">
        <f t="shared" si="48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9"/>
        <v>0</v>
      </c>
      <c r="P564" s="5" t="str">
        <f t="shared" si="48"/>
        <v>NA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9"/>
        <v>9.0666666666666673E-2</v>
      </c>
      <c r="P565" s="5">
        <f t="shared" si="48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9"/>
        <v>5.5555555555555558E-3</v>
      </c>
      <c r="P566" s="5">
        <f t="shared" si="48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9"/>
        <v>0</v>
      </c>
      <c r="P567" s="5" t="str">
        <f t="shared" si="48"/>
        <v>NA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9"/>
        <v>0.02</v>
      </c>
      <c r="P568" s="5">
        <f t="shared" si="48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9"/>
        <v>0</v>
      </c>
      <c r="P569" s="5" t="str">
        <f t="shared" si="48"/>
        <v>NA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9"/>
        <v>1</v>
      </c>
      <c r="P570" s="5">
        <f t="shared" si="48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9"/>
        <v>0.8</v>
      </c>
      <c r="P571" s="5">
        <f t="shared" si="48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9"/>
        <v>0.16705882352941176</v>
      </c>
      <c r="P572" s="5">
        <f t="shared" si="48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9"/>
        <v>0.42399999999999999</v>
      </c>
      <c r="P573" s="5">
        <f t="shared" si="48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9"/>
        <v>0</v>
      </c>
      <c r="P574" s="5" t="str">
        <f t="shared" si="48"/>
        <v>NA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9"/>
        <v>0.38925389253892539</v>
      </c>
      <c r="P575" s="5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9"/>
        <v>0.7155635062611807</v>
      </c>
      <c r="P576" s="5">
        <f t="shared" si="48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9"/>
        <v>0.43166666666666664</v>
      </c>
      <c r="P577" s="5">
        <f t="shared" si="48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9"/>
        <v>1.25E-3</v>
      </c>
      <c r="P578" s="5">
        <f t="shared" ref="P578:P641" si="54">IF(L578&gt;0,E578/L578,"NA")</f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100*E579/D579</f>
        <v>0.2</v>
      </c>
      <c r="P579" s="5">
        <f t="shared" si="54"/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1.12E-2</v>
      </c>
      <c r="P580" s="5">
        <f t="shared" si="54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1.4583333333333333</v>
      </c>
      <c r="P581" s="5">
        <f t="shared" si="54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3.3333333333333333E-2</v>
      </c>
      <c r="P582" s="5">
        <f t="shared" si="54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s="5" t="str">
        <f t="shared" si="54"/>
        <v>NA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s="5" t="str">
        <f t="shared" si="54"/>
        <v>NA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1.1111111111111112E-2</v>
      </c>
      <c r="P585" s="5">
        <f t="shared" si="54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1</v>
      </c>
      <c r="P586" s="5">
        <f t="shared" si="54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s="5" t="str">
        <f t="shared" si="54"/>
        <v>NA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0.56000000000000005</v>
      </c>
      <c r="P588" s="5">
        <f t="shared" si="54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9.0833333333333339</v>
      </c>
      <c r="P589" s="5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3.3444444444444446</v>
      </c>
      <c r="P590" s="5">
        <f t="shared" si="54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1.3333333333333334E-2</v>
      </c>
      <c r="P591" s="5">
        <f t="shared" si="54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</v>
      </c>
      <c r="P592" s="5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6.0999999999999999E-2</v>
      </c>
      <c r="P593" s="5">
        <f t="shared" si="54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3.3333333333333335</v>
      </c>
      <c r="P594" s="5">
        <f t="shared" si="54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23</v>
      </c>
      <c r="P595" s="5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0.104</v>
      </c>
      <c r="P596" s="5">
        <f t="shared" si="54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0.42599999999999999</v>
      </c>
      <c r="P597" s="5">
        <f t="shared" si="54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0.03</v>
      </c>
      <c r="P598" s="5">
        <f t="shared" si="54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0.26666666666666666</v>
      </c>
      <c r="P599" s="5">
        <f t="shared" si="54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34</v>
      </c>
      <c r="P600" s="5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6.2E-2</v>
      </c>
      <c r="P601" s="5">
        <f t="shared" si="54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2</v>
      </c>
      <c r="P602" s="5">
        <f t="shared" si="54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</v>
      </c>
      <c r="P603" s="5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s="5" t="str">
        <f t="shared" si="54"/>
        <v>NA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</v>
      </c>
      <c r="P605" s="5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s="5" t="str">
        <f t="shared" si="54"/>
        <v>NA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</v>
      </c>
      <c r="P607" s="5">
        <f t="shared" si="54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0.2</v>
      </c>
      <c r="P608" s="5">
        <f t="shared" si="54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s="5" t="str">
        <f t="shared" si="54"/>
        <v>NA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0.97399999999999998</v>
      </c>
      <c r="P610" s="5">
        <f t="shared" si="54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0.64102564102564108</v>
      </c>
      <c r="P611" s="5">
        <f t="shared" si="54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s="5" t="str">
        <f t="shared" si="54"/>
        <v>NA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s="5" t="str">
        <f t="shared" si="54"/>
        <v>NA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s="5" t="str">
        <f t="shared" si="54"/>
        <v>NA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21.363333333333333</v>
      </c>
      <c r="P615" s="5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s="5" t="str">
        <f t="shared" si="54"/>
        <v>NA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s="5" t="str">
        <f t="shared" si="54"/>
        <v>NA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s="5" t="str">
        <f t="shared" si="54"/>
        <v>NA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3</v>
      </c>
      <c r="P619" s="5">
        <f t="shared" si="54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s="5" t="str">
        <f t="shared" si="54"/>
        <v>NA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4.0000000000000003E-5</v>
      </c>
      <c r="P621" s="5">
        <f t="shared" si="54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1</v>
      </c>
      <c r="P622" s="5">
        <f t="shared" si="54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</v>
      </c>
      <c r="P623" s="5">
        <f t="shared" si="54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5.6833333333333336</v>
      </c>
      <c r="P624" s="5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s="5" t="str">
        <f t="shared" si="54"/>
        <v>NA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s="5" t="str">
        <f t="shared" si="54"/>
        <v>NA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s="5" t="str">
        <f t="shared" si="54"/>
        <v>NA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17.38</v>
      </c>
      <c r="P628" s="5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0.02</v>
      </c>
      <c r="P629" s="5">
        <f t="shared" si="54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s="5" t="str">
        <f t="shared" si="54"/>
        <v>NA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0.17499999999999999</v>
      </c>
      <c r="P631" s="5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8.3340278356529712E-2</v>
      </c>
      <c r="P632" s="5">
        <f t="shared" si="54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</v>
      </c>
      <c r="P633" s="5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s="5" t="str">
        <f t="shared" si="54"/>
        <v>NA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12.45</v>
      </c>
      <c r="P635" s="5">
        <f t="shared" si="54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0.02</v>
      </c>
      <c r="P636" s="5">
        <f t="shared" si="54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8.0000000000000002E-3</v>
      </c>
      <c r="P637" s="5">
        <f t="shared" si="54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0.2</v>
      </c>
      <c r="P638" s="5">
        <f t="shared" si="54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s="5" t="str">
        <f t="shared" si="54"/>
        <v>NA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8.9999999999999993E-3</v>
      </c>
      <c r="P640" s="5">
        <f t="shared" si="54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1E-4</v>
      </c>
      <c r="P641" s="5">
        <f t="shared" si="54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144.28571428571428</v>
      </c>
      <c r="P642" s="5">
        <f t="shared" ref="P642:P705" si="60">IF(L642&gt;0,E642/L642,"NA")</f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100*E643/D643</f>
        <v>119.16249999999999</v>
      </c>
      <c r="P643" s="5">
        <f t="shared" si="60"/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1460.4849999999999</v>
      </c>
      <c r="P644" s="5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105.80800000000001</v>
      </c>
      <c r="P645" s="5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300.11792000000003</v>
      </c>
      <c r="P646" s="5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278.7</v>
      </c>
      <c r="P647" s="5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131.87625</v>
      </c>
      <c r="P648" s="5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107.05</v>
      </c>
      <c r="P649" s="5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126.82285714285715</v>
      </c>
      <c r="P650" s="5">
        <f t="shared" si="60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139.96</v>
      </c>
      <c r="P651" s="5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112.4</v>
      </c>
      <c r="P652" s="5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100.52800000000001</v>
      </c>
      <c r="P653" s="5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100.46666666666667</v>
      </c>
      <c r="P654" s="5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141.446</v>
      </c>
      <c r="P655" s="5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267.29166666666669</v>
      </c>
      <c r="P656" s="5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146.88749999999999</v>
      </c>
      <c r="P657" s="5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213.56</v>
      </c>
      <c r="P658" s="5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125.7</v>
      </c>
      <c r="P659" s="5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104.46206037108834</v>
      </c>
      <c r="P660" s="5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100.56666666666666</v>
      </c>
      <c r="P661" s="5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3.0579999999999998</v>
      </c>
      <c r="P662" s="5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0.95</v>
      </c>
      <c r="P663" s="5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0.4</v>
      </c>
      <c r="P664" s="5">
        <f t="shared" si="60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0.35</v>
      </c>
      <c r="P665" s="5">
        <f t="shared" si="60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7.5333333333333332</v>
      </c>
      <c r="P666" s="5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18.64</v>
      </c>
      <c r="P667" s="5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4.0000000000000001E-3</v>
      </c>
      <c r="P668" s="5">
        <f t="shared" si="60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10.02</v>
      </c>
      <c r="P669" s="5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4.5599999999999996</v>
      </c>
      <c r="P670" s="5">
        <f t="shared" si="60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21.5075</v>
      </c>
      <c r="P671" s="5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29.276666666666667</v>
      </c>
      <c r="P672" s="5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39.426666666666669</v>
      </c>
      <c r="P673" s="5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21.628</v>
      </c>
      <c r="P674" s="5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0.20499999999999999</v>
      </c>
      <c r="P675" s="5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0.03</v>
      </c>
      <c r="P676" s="5">
        <f t="shared" si="60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14.85</v>
      </c>
      <c r="P677" s="5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</v>
      </c>
      <c r="P678" s="5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25.584</v>
      </c>
      <c r="P679" s="5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3.8206896551724139</v>
      </c>
      <c r="P680" s="5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15.485964912280702</v>
      </c>
      <c r="P681" s="5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25.911999999999999</v>
      </c>
      <c r="P682" s="5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0.04</v>
      </c>
      <c r="P683" s="5">
        <f t="shared" si="60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0.106</v>
      </c>
      <c r="P684" s="5">
        <f t="shared" si="60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0.85142857142857142</v>
      </c>
      <c r="P685" s="5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7.4837499999999997</v>
      </c>
      <c r="P686" s="5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27.65</v>
      </c>
      <c r="P687" s="5">
        <f t="shared" si="60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s="5" t="str">
        <f t="shared" si="60"/>
        <v>NA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3.55</v>
      </c>
      <c r="P689" s="5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72.989999999999995</v>
      </c>
      <c r="P690" s="5">
        <f t="shared" si="60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57.64875</v>
      </c>
      <c r="P691" s="5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12.34</v>
      </c>
      <c r="P692" s="5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0.52</v>
      </c>
      <c r="P693" s="5">
        <f t="shared" si="60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6.53</v>
      </c>
      <c r="P694" s="5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35.338000000000001</v>
      </c>
      <c r="P695" s="5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0.39333333333333331</v>
      </c>
      <c r="P696" s="5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</v>
      </c>
      <c r="P697" s="5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5.7142857142857147E-4</v>
      </c>
      <c r="P698" s="5">
        <f t="shared" si="60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46.38</v>
      </c>
      <c r="P699" s="5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15.39</v>
      </c>
      <c r="P700" s="5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82.422107692307691</v>
      </c>
      <c r="P701" s="5">
        <f t="shared" si="60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2.6866666666666665</v>
      </c>
      <c r="P702" s="5">
        <f t="shared" si="60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26.6</v>
      </c>
      <c r="P703" s="5">
        <f t="shared" si="60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30.813400000000001</v>
      </c>
      <c r="P704" s="5">
        <f t="shared" si="60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</v>
      </c>
      <c r="P705" s="5">
        <f t="shared" si="60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0.87454545454545451</v>
      </c>
      <c r="P706" s="5">
        <f t="shared" ref="P706:P769" si="66">IF(L706&gt;0,E706/L706,"NA")</f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100*E707/D707</f>
        <v>0.97699999999999998</v>
      </c>
      <c r="P707" s="5">
        <f t="shared" si="66"/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s="5" t="str">
        <f t="shared" si="66"/>
        <v>NA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78.927352941176466</v>
      </c>
      <c r="P709" s="5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22.092500000000001</v>
      </c>
      <c r="P710" s="5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0.40666666666666668</v>
      </c>
      <c r="P711" s="5">
        <f t="shared" si="66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s="5" t="str">
        <f t="shared" si="66"/>
        <v>NA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33.790999999999997</v>
      </c>
      <c r="P713" s="5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0.21649484536082475</v>
      </c>
      <c r="P714" s="5">
        <f t="shared" si="66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0.79600000000000004</v>
      </c>
      <c r="P715" s="5">
        <f t="shared" si="66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14.993333333333334</v>
      </c>
      <c r="P716" s="5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5.0509090909090908</v>
      </c>
      <c r="P717" s="5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10.214285714285714</v>
      </c>
      <c r="P718" s="5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0.30499999999999999</v>
      </c>
      <c r="P719" s="5">
        <f t="shared" si="66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0.75</v>
      </c>
      <c r="P720" s="5">
        <f t="shared" si="66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1.2933333333333332</v>
      </c>
      <c r="P721" s="5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143.94736842105263</v>
      </c>
      <c r="P722" s="5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122.10975609756098</v>
      </c>
      <c r="P723" s="5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132.024</v>
      </c>
      <c r="P724" s="5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109.38</v>
      </c>
      <c r="P725" s="5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105.47157142857142</v>
      </c>
      <c r="P726" s="5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100.35</v>
      </c>
      <c r="P727" s="5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101.4</v>
      </c>
      <c r="P728" s="5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155.51428571428571</v>
      </c>
      <c r="P729" s="5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105.566</v>
      </c>
      <c r="P730" s="5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130.65</v>
      </c>
      <c r="P731" s="5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132.19</v>
      </c>
      <c r="P732" s="5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126</v>
      </c>
      <c r="P733" s="5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160</v>
      </c>
      <c r="P734" s="5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120.48</v>
      </c>
      <c r="P735" s="5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125.52941176470588</v>
      </c>
      <c r="P736" s="5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114.4063829787234</v>
      </c>
      <c r="P737" s="5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315.13888888888891</v>
      </c>
      <c r="P738" s="5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122.4</v>
      </c>
      <c r="P739" s="5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106.73333333333333</v>
      </c>
      <c r="P740" s="5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158.33333333333334</v>
      </c>
      <c r="P741" s="5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107.4</v>
      </c>
      <c r="P742" s="5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102.26</v>
      </c>
      <c r="P743" s="5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110.71428571428571</v>
      </c>
      <c r="P744" s="5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148</v>
      </c>
      <c r="P745" s="5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102.32</v>
      </c>
      <c r="P746" s="5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179.09909909909911</v>
      </c>
      <c r="P747" s="5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111.08135252761969</v>
      </c>
      <c r="P748" s="5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100.04285714285714</v>
      </c>
      <c r="P749" s="5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100.25</v>
      </c>
      <c r="P750" s="5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105.56</v>
      </c>
      <c r="P751" s="5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102.58775877587759</v>
      </c>
      <c r="P752" s="5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118.5</v>
      </c>
      <c r="P753" s="5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111.7</v>
      </c>
      <c r="P754" s="5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128</v>
      </c>
      <c r="P755" s="5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103.75</v>
      </c>
      <c r="P756" s="5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101.9076</v>
      </c>
      <c r="P757" s="5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117.71428571428571</v>
      </c>
      <c r="P758" s="5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238</v>
      </c>
      <c r="P759" s="5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102</v>
      </c>
      <c r="P760" s="5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101.92</v>
      </c>
      <c r="P761" s="5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s="5" t="str">
        <f t="shared" si="66"/>
        <v>NA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</v>
      </c>
      <c r="P763" s="5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s="5" t="str">
        <f t="shared" si="66"/>
        <v>NA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0.11655011655011654</v>
      </c>
      <c r="P765" s="5">
        <f t="shared" si="66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s="5" t="str">
        <f t="shared" si="66"/>
        <v>NA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36.014285714285712</v>
      </c>
      <c r="P767" s="5">
        <f t="shared" si="66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s="5" t="str">
        <f t="shared" si="66"/>
        <v>NA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</v>
      </c>
      <c r="P769" s="5">
        <f t="shared" si="66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s="5" t="str">
        <f t="shared" ref="P770:P833" si="72">IF(L770&gt;0,E770/L770,"NA")</f>
        <v>NA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100*E771/D771</f>
        <v>41.4</v>
      </c>
      <c r="P771" s="5">
        <f t="shared" si="72"/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s="5" t="str">
        <f t="shared" si="72"/>
        <v>NA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2.6315789473684209E-2</v>
      </c>
      <c r="P773" s="5">
        <f t="shared" si="72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3.3333333333333335</v>
      </c>
      <c r="P774" s="5">
        <f t="shared" si="72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0.85129023676509707</v>
      </c>
      <c r="P775" s="5">
        <f t="shared" si="72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70.2</v>
      </c>
      <c r="P776" s="5">
        <f t="shared" si="72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</v>
      </c>
      <c r="P777" s="5">
        <f t="shared" si="72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51.4</v>
      </c>
      <c r="P778" s="5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0.7</v>
      </c>
      <c r="P779" s="5">
        <f t="shared" si="72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0.4</v>
      </c>
      <c r="P780" s="5">
        <f t="shared" si="72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2.6666666666666665</v>
      </c>
      <c r="P781" s="5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104</v>
      </c>
      <c r="P782" s="5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133.15375</v>
      </c>
      <c r="P783" s="5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100</v>
      </c>
      <c r="P784" s="5">
        <f t="shared" si="72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148.13333333333333</v>
      </c>
      <c r="P785" s="5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102.5</v>
      </c>
      <c r="P786" s="5">
        <f t="shared" si="72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180.62799999999999</v>
      </c>
      <c r="P787" s="5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142.80000000000001</v>
      </c>
      <c r="P788" s="5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114.16666666666667</v>
      </c>
      <c r="P789" s="5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203.505</v>
      </c>
      <c r="P790" s="5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109.41176470588235</v>
      </c>
      <c r="P791" s="5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144.37459999999999</v>
      </c>
      <c r="P792" s="5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103.86666666666666</v>
      </c>
      <c r="P793" s="5">
        <f t="shared" si="72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100.4444</v>
      </c>
      <c r="P794" s="5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102.77927272727273</v>
      </c>
      <c r="P795" s="5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105.3125</v>
      </c>
      <c r="P796" s="5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111.78571428571429</v>
      </c>
      <c r="P797" s="5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101.35</v>
      </c>
      <c r="P798" s="5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107.53333333333333</v>
      </c>
      <c r="P799" s="5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114.88571428571429</v>
      </c>
      <c r="P800" s="5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100.02</v>
      </c>
      <c r="P801" s="5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152.13333333333333</v>
      </c>
      <c r="P802" s="5">
        <f t="shared" si="72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111.52149999999999</v>
      </c>
      <c r="P803" s="5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101.33333333333333</v>
      </c>
      <c r="P804" s="5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123.26086956521739</v>
      </c>
      <c r="P805" s="5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100</v>
      </c>
      <c r="P806" s="5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105</v>
      </c>
      <c r="P807" s="5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104.4375</v>
      </c>
      <c r="P808" s="5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105.125</v>
      </c>
      <c r="P809" s="5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100</v>
      </c>
      <c r="P810" s="5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103.77500000000001</v>
      </c>
      <c r="P811" s="5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105</v>
      </c>
      <c r="P812" s="5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104</v>
      </c>
      <c r="P813" s="5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151.83333333333334</v>
      </c>
      <c r="P814" s="5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159.99600000000001</v>
      </c>
      <c r="P815" s="5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127.3</v>
      </c>
      <c r="P816" s="5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107</v>
      </c>
      <c r="P817" s="5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115.12214285714286</v>
      </c>
      <c r="P818" s="5">
        <f t="shared" si="72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137.11066666666667</v>
      </c>
      <c r="P819" s="5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155.71428571428572</v>
      </c>
      <c r="P820" s="5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108.75</v>
      </c>
      <c r="P821" s="5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134.05000000000001</v>
      </c>
      <c r="P822" s="5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100</v>
      </c>
      <c r="P823" s="5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119.16666666666667</v>
      </c>
      <c r="P824" s="5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179.5</v>
      </c>
      <c r="P825" s="5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134.38124999999999</v>
      </c>
      <c r="P826" s="5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100.432</v>
      </c>
      <c r="P827" s="5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101.45454545454545</v>
      </c>
      <c r="P828" s="5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103.33333333333333</v>
      </c>
      <c r="P829" s="5">
        <f t="shared" si="72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107</v>
      </c>
      <c r="P830" s="5">
        <f t="shared" si="72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104</v>
      </c>
      <c r="P831" s="5">
        <f t="shared" si="72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107.83333333333333</v>
      </c>
      <c r="P832" s="5">
        <f t="shared" si="72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233.33333333333334</v>
      </c>
      <c r="P833" s="5">
        <f t="shared" si="72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100.60706666666667</v>
      </c>
      <c r="P834" s="5">
        <f t="shared" ref="P834:P897" si="78">IF(L834&gt;0,E834/L834,"NA")</f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100*E835/D835</f>
        <v>101.66666666666667</v>
      </c>
      <c r="P835" s="5">
        <f t="shared" si="78"/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131.01818181818183</v>
      </c>
      <c r="P836" s="5">
        <f t="shared" si="78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117.25</v>
      </c>
      <c r="P837" s="5">
        <f t="shared" si="78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100.93040000000001</v>
      </c>
      <c r="P838" s="5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121.8</v>
      </c>
      <c r="P839" s="5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145.4</v>
      </c>
      <c r="P840" s="5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116.61660000000001</v>
      </c>
      <c r="P841" s="5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120.4166</v>
      </c>
      <c r="P842" s="5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101.32</v>
      </c>
      <c r="P843" s="5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104.32</v>
      </c>
      <c r="P844" s="5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267.13333333333333</v>
      </c>
      <c r="P845" s="5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194.13333333333333</v>
      </c>
      <c r="P846" s="5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120.3802</v>
      </c>
      <c r="P847" s="5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122.00090909090909</v>
      </c>
      <c r="P848" s="5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100</v>
      </c>
      <c r="P849" s="5">
        <f t="shared" si="78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100</v>
      </c>
      <c r="P850" s="5">
        <f t="shared" si="78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119.9</v>
      </c>
      <c r="P851" s="5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155.17500000000001</v>
      </c>
      <c r="P852" s="5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130.44999999999999</v>
      </c>
      <c r="P853" s="5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104.97142857142858</v>
      </c>
      <c r="P854" s="5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100</v>
      </c>
      <c r="P855" s="5">
        <f t="shared" si="78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118.22050359712232</v>
      </c>
      <c r="P856" s="5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103.44827586206897</v>
      </c>
      <c r="P857" s="5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218</v>
      </c>
      <c r="P858" s="5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100</v>
      </c>
      <c r="P859" s="5">
        <f t="shared" si="78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144.00583333333333</v>
      </c>
      <c r="P860" s="5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104.675</v>
      </c>
      <c r="P861" s="5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18.142857142857142</v>
      </c>
      <c r="P862" s="5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2.2444444444444445</v>
      </c>
      <c r="P863" s="5">
        <f t="shared" si="78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0.34</v>
      </c>
      <c r="P864" s="5">
        <f t="shared" si="78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4.5</v>
      </c>
      <c r="P865" s="5">
        <f t="shared" si="78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41.53846153846154</v>
      </c>
      <c r="P866" s="5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</v>
      </c>
      <c r="P867" s="5">
        <f t="shared" si="78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18.285714285714285</v>
      </c>
      <c r="P868" s="5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24.02</v>
      </c>
      <c r="P869" s="5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0.1111111111111111</v>
      </c>
      <c r="P870" s="5">
        <f t="shared" si="78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11.818181818181818</v>
      </c>
      <c r="P871" s="5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0.31</v>
      </c>
      <c r="P872" s="5">
        <f t="shared" si="78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5.416666666666667</v>
      </c>
      <c r="P873" s="5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0.8125</v>
      </c>
      <c r="P874" s="5">
        <f t="shared" si="78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1.2857142857142858</v>
      </c>
      <c r="P875" s="5">
        <f t="shared" si="78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24.333333333333332</v>
      </c>
      <c r="P876" s="5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s="5" t="str">
        <f t="shared" si="78"/>
        <v>NA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40.799492385786799</v>
      </c>
      <c r="P878" s="5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67.55</v>
      </c>
      <c r="P879" s="5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1.3</v>
      </c>
      <c r="P880" s="5">
        <f t="shared" si="78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30.666666666666668</v>
      </c>
      <c r="P881" s="5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</v>
      </c>
      <c r="P882" s="5">
        <f t="shared" si="78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0.8</v>
      </c>
      <c r="P883" s="5">
        <f t="shared" si="78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20.133333333333333</v>
      </c>
      <c r="P884" s="5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40.020000000000003</v>
      </c>
      <c r="P885" s="5">
        <f t="shared" si="78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1</v>
      </c>
      <c r="P886" s="5">
        <f t="shared" si="78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75</v>
      </c>
      <c r="P887" s="5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41</v>
      </c>
      <c r="P888" s="5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s="5" t="str">
        <f t="shared" si="78"/>
        <v>NA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7.2</v>
      </c>
      <c r="P890" s="5">
        <f t="shared" si="78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9.4412800000000008</v>
      </c>
      <c r="P891" s="5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4.166666666666667</v>
      </c>
      <c r="P892" s="5">
        <f t="shared" si="78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</v>
      </c>
      <c r="P893" s="5">
        <f t="shared" si="78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40.75</v>
      </c>
      <c r="P894" s="5">
        <f t="shared" si="78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10</v>
      </c>
      <c r="P895" s="5">
        <f t="shared" si="78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39.17</v>
      </c>
      <c r="P896" s="5">
        <f t="shared" si="78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</v>
      </c>
      <c r="P897" s="5">
        <f t="shared" si="78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40</v>
      </c>
      <c r="P898" s="5">
        <f t="shared" ref="P898:P961" si="84">IF(L898&gt;0,E898/L898,"NA")</f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100*E899/D899</f>
        <v>0</v>
      </c>
      <c r="P899" s="5" t="str">
        <f t="shared" si="84"/>
        <v>NA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</v>
      </c>
      <c r="P900" s="5">
        <f t="shared" si="84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37.333333333333336</v>
      </c>
      <c r="P901" s="5">
        <f t="shared" si="84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0.42</v>
      </c>
      <c r="P902" s="5">
        <f t="shared" si="84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s="5" t="str">
        <f t="shared" si="84"/>
        <v>NA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0.3</v>
      </c>
      <c r="P904" s="5">
        <f t="shared" si="84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</v>
      </c>
      <c r="P905" s="5">
        <f t="shared" si="84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0.30199999999999999</v>
      </c>
      <c r="P906" s="5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</v>
      </c>
      <c r="P907" s="5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s="5" t="str">
        <f t="shared" si="84"/>
        <v>NA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s="5" t="str">
        <f t="shared" si="84"/>
        <v>NA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s="5" t="str">
        <f t="shared" si="84"/>
        <v>NA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</v>
      </c>
      <c r="P911" s="5">
        <f t="shared" si="84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22.363636363636363</v>
      </c>
      <c r="P912" s="5">
        <f t="shared" si="84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s="5" t="str">
        <f t="shared" si="84"/>
        <v>NA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0.8571428571428571</v>
      </c>
      <c r="P914" s="5">
        <f t="shared" si="84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6.6066666666666665</v>
      </c>
      <c r="P915" s="5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s="5" t="str">
        <f t="shared" si="84"/>
        <v>NA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5.7692307692307692</v>
      </c>
      <c r="P917" s="5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s="5" t="str">
        <f t="shared" si="84"/>
        <v>NA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0.6</v>
      </c>
      <c r="P919" s="5">
        <f t="shared" si="84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</v>
      </c>
      <c r="P920" s="5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0.5</v>
      </c>
      <c r="P921" s="5">
        <f t="shared" si="84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s="5" t="str">
        <f t="shared" si="84"/>
        <v>NA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30.9</v>
      </c>
      <c r="P923" s="5">
        <f t="shared" si="84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21.037037037037038</v>
      </c>
      <c r="P924" s="5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2.2000000000000002</v>
      </c>
      <c r="P925" s="5">
        <f t="shared" si="84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10.9</v>
      </c>
      <c r="P926" s="5">
        <f t="shared" si="84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2.6666666666666665</v>
      </c>
      <c r="P927" s="5">
        <f t="shared" si="84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s="5" t="str">
        <f t="shared" si="84"/>
        <v>NA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s="5" t="str">
        <f t="shared" si="84"/>
        <v>NA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10.862068965517242</v>
      </c>
      <c r="P930" s="5">
        <f t="shared" si="84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s="5" t="str">
        <f t="shared" si="84"/>
        <v>NA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38.333333333333336</v>
      </c>
      <c r="P932" s="5">
        <f t="shared" si="84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</v>
      </c>
      <c r="P933" s="5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14.536842105263158</v>
      </c>
      <c r="P934" s="5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6</v>
      </c>
      <c r="P935" s="5">
        <f t="shared" si="84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30.4</v>
      </c>
      <c r="P936" s="5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1.4285714285714286</v>
      </c>
      <c r="P937" s="5">
        <f t="shared" si="84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s="5" t="str">
        <f t="shared" si="84"/>
        <v>NA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1.1428571428571428</v>
      </c>
      <c r="P939" s="5">
        <f t="shared" si="84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0.35714285714285715</v>
      </c>
      <c r="P940" s="5">
        <f t="shared" si="84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1.4545454545454546</v>
      </c>
      <c r="P941" s="5">
        <f t="shared" si="84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17.155555555555555</v>
      </c>
      <c r="P942" s="5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</v>
      </c>
      <c r="P943" s="5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8.9066666666666663</v>
      </c>
      <c r="P944" s="5">
        <f t="shared" si="84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9.6333333333333329</v>
      </c>
      <c r="P945" s="5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13.326000000000001</v>
      </c>
      <c r="P946" s="5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</v>
      </c>
      <c r="P947" s="5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1.9066666666666667</v>
      </c>
      <c r="P948" s="5">
        <f t="shared" si="84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s="5" t="str">
        <f t="shared" si="84"/>
        <v>NA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12</v>
      </c>
      <c r="P950" s="5">
        <f t="shared" si="84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</v>
      </c>
      <c r="P951" s="5">
        <f t="shared" si="84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28.04</v>
      </c>
      <c r="P952" s="5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38.39</v>
      </c>
      <c r="P953" s="5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39.942857142857143</v>
      </c>
      <c r="P954" s="5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0.84</v>
      </c>
      <c r="P955" s="5">
        <f t="shared" si="84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43.406666666666666</v>
      </c>
      <c r="P956" s="5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5.6613333333333333</v>
      </c>
      <c r="P957" s="5">
        <f t="shared" si="84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1.722</v>
      </c>
      <c r="P958" s="5">
        <f t="shared" si="84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1.9416666666666667</v>
      </c>
      <c r="P959" s="5">
        <f t="shared" si="84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11.328275684711329</v>
      </c>
      <c r="P960" s="5">
        <f t="shared" si="84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38.86</v>
      </c>
      <c r="P961" s="5">
        <f t="shared" si="84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46.100628930817614</v>
      </c>
      <c r="P962" s="5">
        <f t="shared" ref="P962:P1025" si="90">IF(L962&gt;0,E962/L962,"NA")</f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100*E963/D963</f>
        <v>42.188421052631575</v>
      </c>
      <c r="P963" s="5">
        <f t="shared" si="90"/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28.48</v>
      </c>
      <c r="P964" s="5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1.0771428571428572</v>
      </c>
      <c r="P965" s="5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0.79909090909090907</v>
      </c>
      <c r="P966" s="5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1.1919999999999999</v>
      </c>
      <c r="P967" s="5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14.8</v>
      </c>
      <c r="P968" s="5">
        <f t="shared" si="90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17.809999999999999</v>
      </c>
      <c r="P969" s="5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</v>
      </c>
      <c r="P970" s="5">
        <f t="shared" si="90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46.666666666666664</v>
      </c>
      <c r="P971" s="5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45.92</v>
      </c>
      <c r="P972" s="5">
        <f t="shared" si="90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0.22600000000000001</v>
      </c>
      <c r="P973" s="5">
        <f t="shared" si="90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34.625</v>
      </c>
      <c r="P974" s="5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2.0550000000000002</v>
      </c>
      <c r="P975" s="5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0.56000000000000005</v>
      </c>
      <c r="P976" s="5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2.6070000000000002</v>
      </c>
      <c r="P977" s="5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</v>
      </c>
      <c r="P978" s="5">
        <f t="shared" si="90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33.666666666666664</v>
      </c>
      <c r="P979" s="5">
        <f t="shared" si="90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56.263267182990241</v>
      </c>
      <c r="P980" s="5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82.817599999999999</v>
      </c>
      <c r="P981" s="5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14.86</v>
      </c>
      <c r="P982" s="5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1.2375123751237513E-2</v>
      </c>
      <c r="P983" s="5">
        <f t="shared" si="90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1.7142857142857144E-2</v>
      </c>
      <c r="P984" s="5">
        <f t="shared" si="90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29.506136117214712</v>
      </c>
      <c r="P985" s="5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</v>
      </c>
      <c r="P986" s="5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6.293333333333333</v>
      </c>
      <c r="P987" s="5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12.75</v>
      </c>
      <c r="P988" s="5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13.22</v>
      </c>
      <c r="P989" s="5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s="5" t="str">
        <f t="shared" si="90"/>
        <v>NA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16.77</v>
      </c>
      <c r="P991" s="5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0.104</v>
      </c>
      <c r="P992" s="5">
        <f t="shared" si="90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</v>
      </c>
      <c r="P993" s="5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0.46700000000000003</v>
      </c>
      <c r="P994" s="5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25.087142857142858</v>
      </c>
      <c r="P995" s="5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2.3344999999999998</v>
      </c>
      <c r="P996" s="5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7.26</v>
      </c>
      <c r="P997" s="5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</v>
      </c>
      <c r="P998" s="5">
        <f t="shared" si="90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1.3</v>
      </c>
      <c r="P999" s="5">
        <f t="shared" si="90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58.55833333333333</v>
      </c>
      <c r="P1000" s="5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7.7886666666666668</v>
      </c>
      <c r="P1001" s="5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2.2157147647256061</v>
      </c>
      <c r="P1002" s="5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104</v>
      </c>
      <c r="P1003" s="5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29.602960296029604</v>
      </c>
      <c r="P1004" s="5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16.055</v>
      </c>
      <c r="P1005" s="5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82.207999999999998</v>
      </c>
      <c r="P1006" s="5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75.051000000000002</v>
      </c>
      <c r="P1007" s="5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</v>
      </c>
      <c r="P1008" s="5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44.32</v>
      </c>
      <c r="P1009" s="5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0.26737967914438504</v>
      </c>
      <c r="P1010" s="5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13.13</v>
      </c>
      <c r="P1011" s="5">
        <f t="shared" si="90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0.19088937093275488</v>
      </c>
      <c r="P1012" s="5">
        <f t="shared" si="90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0.375</v>
      </c>
      <c r="P1013" s="5">
        <f t="shared" si="90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21535.021000000001</v>
      </c>
      <c r="P1014" s="5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34.527999999999999</v>
      </c>
      <c r="P1015" s="5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30.6</v>
      </c>
      <c r="P1016" s="5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2.6666666666666665</v>
      </c>
      <c r="P1017" s="5">
        <f t="shared" si="90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</v>
      </c>
      <c r="P1018" s="5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22.878799999999998</v>
      </c>
      <c r="P1019" s="5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</v>
      </c>
      <c r="P1020" s="5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47.333333333333336</v>
      </c>
      <c r="P1021" s="5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205.54838709677421</v>
      </c>
      <c r="P1022" s="5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351.80366666666669</v>
      </c>
      <c r="P1023" s="5">
        <f t="shared" si="90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114.9</v>
      </c>
      <c r="P1024" s="5">
        <f t="shared" si="90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237.15</v>
      </c>
      <c r="P1025" s="5">
        <f t="shared" si="90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118.63775</v>
      </c>
      <c r="P1026" s="5">
        <f t="shared" ref="P1026:P1089" si="96">IF(L1026&gt;0,E1026/L1026,"NA")</f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100*E1027/D1027</f>
        <v>109.92831428571429</v>
      </c>
      <c r="P1027" s="5">
        <f t="shared" si="96"/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100.00828571428572</v>
      </c>
      <c r="P1028" s="5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103.09292094387415</v>
      </c>
      <c r="P1029" s="5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117.27</v>
      </c>
      <c r="P1030" s="5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111.76</v>
      </c>
      <c r="P1031" s="5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342.1</v>
      </c>
      <c r="P1032" s="5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107.4</v>
      </c>
      <c r="P1033" s="5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108.49703703703703</v>
      </c>
      <c r="P1034" s="5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102.86144578313252</v>
      </c>
      <c r="P1035" s="5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130.0018</v>
      </c>
      <c r="P1036" s="5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107.65217391304348</v>
      </c>
      <c r="P1037" s="5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112.36044444444444</v>
      </c>
      <c r="P1038" s="5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102.1</v>
      </c>
      <c r="P1039" s="5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145.33333333333334</v>
      </c>
      <c r="P1040" s="5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128.19999999999999</v>
      </c>
      <c r="P1041" s="5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0.29411764705882354</v>
      </c>
      <c r="P1042" s="5">
        <f t="shared" si="96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s="5" t="str">
        <f t="shared" si="96"/>
        <v>NA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</v>
      </c>
      <c r="P1044" s="5">
        <f t="shared" si="96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8.5370000000000008</v>
      </c>
      <c r="P1045" s="5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8.5714285714285715E-2</v>
      </c>
      <c r="P1046" s="5">
        <f t="shared" si="96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2.66</v>
      </c>
      <c r="P1047" s="5">
        <f t="shared" si="96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s="5" t="str">
        <f t="shared" si="96"/>
        <v>NA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0.05</v>
      </c>
      <c r="P1049" s="5">
        <f t="shared" si="96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</v>
      </c>
      <c r="P1050" s="5">
        <f t="shared" si="96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s="5" t="str">
        <f t="shared" si="96"/>
        <v>NA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s="5" t="str">
        <f t="shared" si="96"/>
        <v>NA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s="5" t="str">
        <f t="shared" si="96"/>
        <v>NA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s="5" t="str">
        <f t="shared" si="96"/>
        <v>NA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1</v>
      </c>
      <c r="P1055" s="5">
        <f t="shared" si="96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s="5" t="str">
        <f t="shared" si="96"/>
        <v>NA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s="5" t="str">
        <f t="shared" si="96"/>
        <v>NA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s="5" t="str">
        <f t="shared" si="96"/>
        <v>NA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s="5" t="str">
        <f t="shared" si="96"/>
        <v>NA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s="5" t="str">
        <f t="shared" si="96"/>
        <v>NA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s="5" t="str">
        <f t="shared" si="96"/>
        <v>NA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1</v>
      </c>
      <c r="P1062" s="5">
        <f t="shared" si="96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s="5" t="str">
        <f t="shared" si="96"/>
        <v>NA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95.477386934673362</v>
      </c>
      <c r="P1064" s="5">
        <f t="shared" si="96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s="5" t="str">
        <f t="shared" si="96"/>
        <v>NA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</v>
      </c>
      <c r="P1066" s="5">
        <f t="shared" si="96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</v>
      </c>
      <c r="P1067" s="5">
        <f t="shared" si="96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</v>
      </c>
      <c r="P1068" s="5">
        <f t="shared" si="96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26</v>
      </c>
      <c r="P1069" s="5">
        <f t="shared" si="96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0.15</v>
      </c>
      <c r="P1070" s="5">
        <f t="shared" si="96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38.636363636363633</v>
      </c>
      <c r="P1071" s="5">
        <f t="shared" si="96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0.7</v>
      </c>
      <c r="P1072" s="5">
        <f t="shared" si="96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s="5" t="str">
        <f t="shared" si="96"/>
        <v>NA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6.8000000000000005E-2</v>
      </c>
      <c r="P1074" s="5">
        <f t="shared" si="96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1.3333333333333333</v>
      </c>
      <c r="P1075" s="5">
        <f t="shared" si="96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6.3092592592592593</v>
      </c>
      <c r="P1076" s="5">
        <f t="shared" si="96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4.5</v>
      </c>
      <c r="P1077" s="5">
        <f t="shared" si="96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62.765333333333331</v>
      </c>
      <c r="P1078" s="5">
        <f t="shared" si="96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29.376000000000001</v>
      </c>
      <c r="P1079" s="5">
        <f t="shared" si="96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7.5</v>
      </c>
      <c r="P1080" s="5">
        <f t="shared" si="96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2.6076923076923078</v>
      </c>
      <c r="P1081" s="5">
        <f t="shared" si="96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9.1050000000000004</v>
      </c>
      <c r="P1082" s="5">
        <f t="shared" si="96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1.7647058823529412E-2</v>
      </c>
      <c r="P1083" s="5">
        <f t="shared" si="96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0.56000000000000005</v>
      </c>
      <c r="P1084" s="5">
        <f t="shared" si="96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0.82</v>
      </c>
      <c r="P1085" s="5">
        <f t="shared" si="96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s="5" t="str">
        <f t="shared" si="96"/>
        <v>NA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</v>
      </c>
      <c r="P1087" s="5">
        <f t="shared" si="96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8.3333333333333329E-2</v>
      </c>
      <c r="P1088" s="5">
        <f t="shared" si="96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s="5" t="str">
        <f t="shared" si="96"/>
        <v>NA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14.182977777777777</v>
      </c>
      <c r="P1090" s="5">
        <f t="shared" ref="P1090:P1153" si="102">IF(L1090&gt;0,E1090/L1090,"NA")</f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100*E1091/D1091</f>
        <v>7.8266666666666671</v>
      </c>
      <c r="P1091" s="5">
        <f t="shared" si="102"/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3.8464497269020695E-2</v>
      </c>
      <c r="P1092" s="5">
        <f t="shared" si="102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12.5</v>
      </c>
      <c r="P1093" s="5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</v>
      </c>
      <c r="P1094" s="5">
        <f t="shared" si="102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14.083333333333334</v>
      </c>
      <c r="P1095" s="5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18.300055555555556</v>
      </c>
      <c r="P1096" s="5">
        <f t="shared" si="102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</v>
      </c>
      <c r="P1097" s="5">
        <f t="shared" si="102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17.933333333333334</v>
      </c>
      <c r="P1098" s="5">
        <f t="shared" si="102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4.7E-2</v>
      </c>
      <c r="P1099" s="5">
        <f t="shared" si="102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7.2119999999999997</v>
      </c>
      <c r="P1100" s="5">
        <f t="shared" si="102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0.5</v>
      </c>
      <c r="P1101" s="5">
        <f t="shared" si="102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</v>
      </c>
      <c r="P1102" s="5">
        <f t="shared" si="102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4.1000000000000002E-2</v>
      </c>
      <c r="P1103" s="5">
        <f t="shared" si="102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5.3125</v>
      </c>
      <c r="P1104" s="5">
        <f t="shared" si="102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1.62</v>
      </c>
      <c r="P1105" s="5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4.9516666666666671</v>
      </c>
      <c r="P1106" s="5">
        <f t="shared" si="102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0.159</v>
      </c>
      <c r="P1107" s="5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41.25</v>
      </c>
      <c r="P1108" s="5">
        <f t="shared" si="102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s="5" t="str">
        <f t="shared" si="102"/>
        <v>NA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</v>
      </c>
      <c r="P1110" s="5">
        <f t="shared" si="102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0.45</v>
      </c>
      <c r="P1111" s="5">
        <f t="shared" si="102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0.51</v>
      </c>
      <c r="P1112" s="5">
        <f t="shared" si="102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0.04</v>
      </c>
      <c r="P1113" s="5">
        <f t="shared" si="102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35.537409090909094</v>
      </c>
      <c r="P1114" s="5">
        <f t="shared" si="102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0.5</v>
      </c>
      <c r="P1115" s="5">
        <f t="shared" si="102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0.16666666666666666</v>
      </c>
      <c r="P1116" s="5">
        <f t="shared" si="102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0.13250000000000001</v>
      </c>
      <c r="P1117" s="5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3.5704E-2</v>
      </c>
      <c r="P1118" s="5">
        <f t="shared" si="102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8.3000000000000007</v>
      </c>
      <c r="P1119" s="5">
        <f t="shared" si="102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</v>
      </c>
      <c r="P1120" s="5">
        <f t="shared" si="102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0.23809523809523808</v>
      </c>
      <c r="P1121" s="5">
        <f t="shared" si="102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s="5" t="str">
        <f t="shared" si="102"/>
        <v>NA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1.1599999999999999E-2</v>
      </c>
      <c r="P1123" s="5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s="5" t="str">
        <f t="shared" si="102"/>
        <v>NA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0.22</v>
      </c>
      <c r="P1125" s="5">
        <f t="shared" si="102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0.47222222222222221</v>
      </c>
      <c r="P1126" s="5">
        <f t="shared" si="102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s="5" t="str">
        <f t="shared" si="102"/>
        <v>NA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0.5</v>
      </c>
      <c r="P1128" s="5">
        <f t="shared" si="102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1.6714285714285715</v>
      </c>
      <c r="P1129" s="5">
        <f t="shared" si="102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0.1</v>
      </c>
      <c r="P1130" s="5">
        <f t="shared" si="102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0.105</v>
      </c>
      <c r="P1131" s="5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0.22</v>
      </c>
      <c r="P1132" s="5">
        <f t="shared" si="102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s="5" t="str">
        <f t="shared" si="102"/>
        <v>NA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14.38</v>
      </c>
      <c r="P1134" s="5">
        <f t="shared" si="102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0.66666666666666663</v>
      </c>
      <c r="P1135" s="5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4.0000000000000001E-3</v>
      </c>
      <c r="P1136" s="5">
        <f t="shared" si="102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5</v>
      </c>
      <c r="P1137" s="5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6.4439140811455848</v>
      </c>
      <c r="P1138" s="5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39.5</v>
      </c>
      <c r="P1139" s="5">
        <f t="shared" si="102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0.35714285714285715</v>
      </c>
      <c r="P1140" s="5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6.25E-2</v>
      </c>
      <c r="P1141" s="5">
        <f t="shared" si="102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s="5" t="str">
        <f t="shared" si="102"/>
        <v>NA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s="5" t="str">
        <f t="shared" si="102"/>
        <v>NA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s="5" t="str">
        <f t="shared" si="102"/>
        <v>NA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0.41333333333333333</v>
      </c>
      <c r="P1145" s="5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s="5" t="str">
        <f t="shared" si="102"/>
        <v>NA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0.125</v>
      </c>
      <c r="P1147" s="5">
        <f t="shared" si="102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8.8333333333333339</v>
      </c>
      <c r="P1148" s="5">
        <f t="shared" si="102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s="5" t="str">
        <f t="shared" si="102"/>
        <v>NA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0.48666666666666669</v>
      </c>
      <c r="P1150" s="5">
        <f t="shared" si="102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0.15</v>
      </c>
      <c r="P1151" s="5">
        <f t="shared" si="102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10.08</v>
      </c>
      <c r="P1152" s="5">
        <f t="shared" si="102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s="5" t="str">
        <f t="shared" si="102"/>
        <v>NA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5.6937499999999996</v>
      </c>
      <c r="P1154" s="5">
        <f t="shared" ref="P1154:P1217" si="108">IF(L1154&gt;0,E1154/L1154,"NA")</f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100*E1155/D1155</f>
        <v>0.625</v>
      </c>
      <c r="P1155" s="5">
        <f t="shared" si="108"/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</v>
      </c>
      <c r="P1156" s="5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0.752</v>
      </c>
      <c r="P1157" s="5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s="5" t="str">
        <f t="shared" si="108"/>
        <v>NA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</v>
      </c>
      <c r="P1159" s="5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0.46666666666666667</v>
      </c>
      <c r="P1160" s="5">
        <f t="shared" si="108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s="5" t="str">
        <f t="shared" si="108"/>
        <v>NA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</v>
      </c>
      <c r="P1162" s="5">
        <f t="shared" si="108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s="5" t="str">
        <f t="shared" si="108"/>
        <v>NA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5.8333333333333334E-2</v>
      </c>
      <c r="P1164" s="5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s="5" t="str">
        <f t="shared" si="108"/>
        <v>NA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s="5" t="str">
        <f t="shared" si="108"/>
        <v>NA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20.704999999999998</v>
      </c>
      <c r="P1167" s="5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19.14</v>
      </c>
      <c r="P1168" s="5">
        <f t="shared" si="108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1.6316666666666666</v>
      </c>
      <c r="P1169" s="5">
        <f t="shared" si="108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5.666666666666667</v>
      </c>
      <c r="P1170" s="5">
        <f t="shared" si="108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0.17</v>
      </c>
      <c r="P1171" s="5">
        <f t="shared" si="108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0.4</v>
      </c>
      <c r="P1172" s="5">
        <f t="shared" si="108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0.1</v>
      </c>
      <c r="P1173" s="5">
        <f t="shared" si="108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s="5" t="str">
        <f t="shared" si="108"/>
        <v>NA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2.4E-2</v>
      </c>
      <c r="P1175" s="5">
        <f t="shared" si="108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5.9066666666666663</v>
      </c>
      <c r="P1176" s="5">
        <f t="shared" si="108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2.9249999999999998</v>
      </c>
      <c r="P1177" s="5">
        <f t="shared" si="108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5.7142857142857143E-3</v>
      </c>
      <c r="P1178" s="5">
        <f t="shared" si="108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s="5" t="str">
        <f t="shared" si="108"/>
        <v>NA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6.6666666666666671E-3</v>
      </c>
      <c r="P1180" s="5">
        <f t="shared" si="108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</v>
      </c>
      <c r="P1181" s="5">
        <f t="shared" si="108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11.75</v>
      </c>
      <c r="P1182" s="5">
        <f t="shared" si="108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8.0000000000000002E-3</v>
      </c>
      <c r="P1183" s="5">
        <f t="shared" si="108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</v>
      </c>
      <c r="P1184" s="5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4</v>
      </c>
      <c r="P1185" s="5">
        <f t="shared" si="108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104.93636363636364</v>
      </c>
      <c r="P1186" s="5">
        <f t="shared" si="108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105.44</v>
      </c>
      <c r="P1187" s="5">
        <f t="shared" si="108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106.73333333333333</v>
      </c>
      <c r="P1188" s="5">
        <f t="shared" si="108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104.12571428571428</v>
      </c>
      <c r="P1189" s="5">
        <f t="shared" si="108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160.55000000000001</v>
      </c>
      <c r="P1190" s="5">
        <f t="shared" si="108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107.77777777777777</v>
      </c>
      <c r="P1191" s="5">
        <f t="shared" si="108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135</v>
      </c>
      <c r="P1192" s="5">
        <f t="shared" si="108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109.07407407407408</v>
      </c>
      <c r="P1193" s="5">
        <f t="shared" si="108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290</v>
      </c>
      <c r="P1194" s="5">
        <f t="shared" si="108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103.95714285714286</v>
      </c>
      <c r="P1195" s="5">
        <f t="shared" si="108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322.24</v>
      </c>
      <c r="P1196" s="5">
        <f t="shared" si="108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135</v>
      </c>
      <c r="P1197" s="5">
        <f t="shared" si="108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269.91034482758619</v>
      </c>
      <c r="P1198" s="5">
        <f t="shared" si="108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253.29333333333332</v>
      </c>
      <c r="P1199" s="5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260.60000000000002</v>
      </c>
      <c r="P1200" s="5">
        <f t="shared" si="108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101.31677953348382</v>
      </c>
      <c r="P1201" s="5">
        <f t="shared" si="108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125.60416666666667</v>
      </c>
      <c r="P1202" s="5">
        <f t="shared" si="108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102.43783333333333</v>
      </c>
      <c r="P1203" s="5">
        <f t="shared" si="108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199.244</v>
      </c>
      <c r="P1204" s="5">
        <f t="shared" si="108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102.45398773006134</v>
      </c>
      <c r="P1205" s="5">
        <f t="shared" si="108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102.94615384615385</v>
      </c>
      <c r="P1206" s="5">
        <f t="shared" si="108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100.86153846153846</v>
      </c>
      <c r="P1207" s="5">
        <f t="shared" si="108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115</v>
      </c>
      <c r="P1208" s="5">
        <f t="shared" si="108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104.16766467065868</v>
      </c>
      <c r="P1209" s="5">
        <f t="shared" si="108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155.30000000000001</v>
      </c>
      <c r="P1210" s="5">
        <f t="shared" si="108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106</v>
      </c>
      <c r="P1211" s="5">
        <f t="shared" si="108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254.315</v>
      </c>
      <c r="P1212" s="5">
        <f t="shared" si="108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101.1</v>
      </c>
      <c r="P1213" s="5">
        <f t="shared" si="108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129.04</v>
      </c>
      <c r="P1214" s="5">
        <f t="shared" si="108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102.23076923076923</v>
      </c>
      <c r="P1215" s="5">
        <f t="shared" si="108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131.80000000000001</v>
      </c>
      <c r="P1216" s="5">
        <f t="shared" si="108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786.08019999999999</v>
      </c>
      <c r="P1217" s="5">
        <f t="shared" si="108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145.69999999999999</v>
      </c>
      <c r="P1218" s="5">
        <f t="shared" ref="P1218:P1281" si="114">IF(L1218&gt;0,E1218/L1218,"NA")</f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100*E1219/D1219</f>
        <v>102.6</v>
      </c>
      <c r="P1219" s="5">
        <f t="shared" si="114"/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172.27777777777777</v>
      </c>
      <c r="P1220" s="5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159.16819571865443</v>
      </c>
      <c r="P1221" s="5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103.76666666666667</v>
      </c>
      <c r="P1222" s="5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111.40954545454547</v>
      </c>
      <c r="P1223" s="5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280.375</v>
      </c>
      <c r="P1224" s="5">
        <f t="shared" si="114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112.10606060606061</v>
      </c>
      <c r="P1225" s="5">
        <f t="shared" si="114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7.0666666666666664</v>
      </c>
      <c r="P1226" s="5">
        <f t="shared" si="114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4.4000000000000004</v>
      </c>
      <c r="P1227" s="5">
        <f t="shared" si="114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3.8740000000000001</v>
      </c>
      <c r="P1228" s="5">
        <f t="shared" si="114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s="5" t="str">
        <f t="shared" si="114"/>
        <v>NA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29.3</v>
      </c>
      <c r="P1230" s="5">
        <f t="shared" si="114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0.90909090909090906</v>
      </c>
      <c r="P1231" s="5">
        <f t="shared" si="114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s="5" t="str">
        <f t="shared" si="114"/>
        <v>NA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s="5" t="str">
        <f t="shared" si="114"/>
        <v>NA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0.8</v>
      </c>
      <c r="P1234" s="5">
        <f t="shared" si="114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11.6</v>
      </c>
      <c r="P1235" s="5">
        <f t="shared" si="114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s="5" t="str">
        <f t="shared" si="114"/>
        <v>NA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2.7873639500929119</v>
      </c>
      <c r="P1237" s="5">
        <f t="shared" si="114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s="5" t="str">
        <f t="shared" si="114"/>
        <v>NA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s="5" t="str">
        <f t="shared" si="114"/>
        <v>NA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17.8</v>
      </c>
      <c r="P1240" s="5">
        <f t="shared" si="114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s="5" t="str">
        <f t="shared" si="114"/>
        <v>NA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3.0125000000000002</v>
      </c>
      <c r="P1242" s="5">
        <f t="shared" si="114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50.74</v>
      </c>
      <c r="P1243" s="5">
        <f t="shared" si="114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0.54884742041712409</v>
      </c>
      <c r="P1244" s="5">
        <f t="shared" si="114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14.091666666666667</v>
      </c>
      <c r="P1245" s="5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103.8</v>
      </c>
      <c r="P1246" s="5">
        <f t="shared" si="114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120.25</v>
      </c>
      <c r="P1247" s="5">
        <f t="shared" si="114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117</v>
      </c>
      <c r="P1248" s="5">
        <f t="shared" si="114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122.14285714285714</v>
      </c>
      <c r="P1249" s="5">
        <f t="shared" si="114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151.63999999999999</v>
      </c>
      <c r="P1250" s="5">
        <f t="shared" si="114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104.44</v>
      </c>
      <c r="P1251" s="5">
        <f t="shared" si="114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200.15333333333334</v>
      </c>
      <c r="P1252" s="5">
        <f t="shared" si="114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101.8</v>
      </c>
      <c r="P1253" s="5">
        <f t="shared" si="114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137.65714285714284</v>
      </c>
      <c r="P1254" s="5">
        <f t="shared" si="114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303833.2</v>
      </c>
      <c r="P1255" s="5">
        <f t="shared" si="114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198.85074626865671</v>
      </c>
      <c r="P1256" s="5">
        <f t="shared" si="114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202.36666666666667</v>
      </c>
      <c r="P1257" s="5">
        <f t="shared" si="114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117.96376666666666</v>
      </c>
      <c r="P1258" s="5">
        <f t="shared" si="114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294.72727272727275</v>
      </c>
      <c r="P1259" s="5">
        <f t="shared" si="114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213.14633333333333</v>
      </c>
      <c r="P1260" s="5">
        <f t="shared" si="114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104.24</v>
      </c>
      <c r="P1261" s="5">
        <f t="shared" si="114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113.66666666666667</v>
      </c>
      <c r="P1262" s="5">
        <f t="shared" si="114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101.25</v>
      </c>
      <c r="P1263" s="5">
        <f t="shared" si="114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125.41538461538461</v>
      </c>
      <c r="P1264" s="5">
        <f t="shared" si="114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119</v>
      </c>
      <c r="P1265" s="5">
        <f t="shared" si="114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166.46153846153845</v>
      </c>
      <c r="P1266" s="5">
        <f t="shared" si="114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119.14771428571429</v>
      </c>
      <c r="P1267" s="5">
        <f t="shared" si="114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100.47368421052632</v>
      </c>
      <c r="P1268" s="5">
        <f t="shared" si="114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101.8</v>
      </c>
      <c r="P1269" s="5">
        <f t="shared" si="114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116.66666666666667</v>
      </c>
      <c r="P1270" s="5">
        <f t="shared" si="114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108.64893617021276</v>
      </c>
      <c r="P1271" s="5">
        <f t="shared" si="114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114.72</v>
      </c>
      <c r="P1272" s="5">
        <f t="shared" si="114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101.8</v>
      </c>
      <c r="P1273" s="5">
        <f t="shared" si="114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106</v>
      </c>
      <c r="P1274" s="5">
        <f t="shared" si="114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103.5</v>
      </c>
      <c r="P1275" s="5">
        <f t="shared" si="114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154.97535999999999</v>
      </c>
      <c r="P1276" s="5">
        <f t="shared" si="114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162.14066666666668</v>
      </c>
      <c r="P1277" s="5">
        <f t="shared" si="114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104.42100000000001</v>
      </c>
      <c r="P1278" s="5">
        <f t="shared" si="114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106.12433333333334</v>
      </c>
      <c r="P1279" s="5">
        <f t="shared" si="114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154.93846153846152</v>
      </c>
      <c r="P1280" s="5">
        <f t="shared" si="114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110.77157238734419</v>
      </c>
      <c r="P1281" s="5">
        <f t="shared" si="114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110.91186666666667</v>
      </c>
      <c r="P1282" s="5">
        <f t="shared" ref="P1282:P1345" si="120">IF(L1282&gt;0,E1282/L1282,"NA")</f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1">100*E1283/D1283</f>
        <v>110.71428571428571</v>
      </c>
      <c r="P1283" s="5">
        <f t="shared" si="120"/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123.61333333333333</v>
      </c>
      <c r="P1284" s="5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211.05</v>
      </c>
      <c r="P1285" s="5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101</v>
      </c>
      <c r="P1286" s="5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101.65</v>
      </c>
      <c r="P1287" s="5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108.33333333333333</v>
      </c>
      <c r="P1288" s="5">
        <f t="shared" si="120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242</v>
      </c>
      <c r="P1289" s="5">
        <f t="shared" si="120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100.45</v>
      </c>
      <c r="P1290" s="5">
        <f t="shared" si="120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125.06666666666666</v>
      </c>
      <c r="P1291" s="5">
        <f t="shared" si="120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108.57142857142857</v>
      </c>
      <c r="P1292" s="5">
        <f t="shared" si="120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145.69999999999999</v>
      </c>
      <c r="P1293" s="5">
        <f t="shared" si="120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110</v>
      </c>
      <c r="P1294" s="5">
        <f t="shared" si="120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102.23333333333333</v>
      </c>
      <c r="P1295" s="5">
        <f t="shared" si="120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122</v>
      </c>
      <c r="P1296" s="5">
        <f t="shared" si="120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101.96</v>
      </c>
      <c r="P1297" s="5">
        <f t="shared" si="120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1"/>
        <v>141.1764705882353</v>
      </c>
      <c r="P1298" s="5">
        <f t="shared" si="120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1"/>
        <v>109.52500000000001</v>
      </c>
      <c r="P1299" s="5">
        <f t="shared" si="120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1"/>
        <v>104.65</v>
      </c>
      <c r="P1300" s="5">
        <f t="shared" si="120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1"/>
        <v>124</v>
      </c>
      <c r="P1301" s="5">
        <f t="shared" si="120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1"/>
        <v>135</v>
      </c>
      <c r="P1302" s="5">
        <f t="shared" si="120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1"/>
        <v>102.75</v>
      </c>
      <c r="P1303" s="5">
        <f t="shared" si="120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1"/>
        <v>100</v>
      </c>
      <c r="P1304" s="5">
        <f t="shared" si="120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1"/>
        <v>130.26085714285713</v>
      </c>
      <c r="P1305" s="5">
        <f t="shared" si="120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1"/>
        <v>39.627499999999998</v>
      </c>
      <c r="P1306" s="5">
        <f t="shared" si="120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1"/>
        <v>25.976666666666667</v>
      </c>
      <c r="P1307" s="5">
        <f t="shared" si="120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1"/>
        <v>65.24636363636364</v>
      </c>
      <c r="P1308" s="5">
        <f t="shared" si="120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1"/>
        <v>11.513999999999999</v>
      </c>
      <c r="P1309" s="5">
        <f t="shared" si="120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1"/>
        <v>11.36</v>
      </c>
      <c r="P1310" s="5">
        <f t="shared" si="120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1"/>
        <v>111.99130434782609</v>
      </c>
      <c r="P1311" s="5">
        <f t="shared" si="120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1"/>
        <v>15.5</v>
      </c>
      <c r="P1312" s="5">
        <f t="shared" si="120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1"/>
        <v>32.027999999999999</v>
      </c>
      <c r="P1313" s="5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1"/>
        <v>0.60869565217391308</v>
      </c>
      <c r="P1314" s="5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1"/>
        <v>31.114999999999998</v>
      </c>
      <c r="P1315" s="5">
        <f t="shared" si="120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1"/>
        <v>1.1266666666666667</v>
      </c>
      <c r="P1316" s="5">
        <f t="shared" si="120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1"/>
        <v>40.404000000000003</v>
      </c>
      <c r="P1317" s="5">
        <f t="shared" si="120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1"/>
        <v>1.3333333333333333E-3</v>
      </c>
      <c r="P1318" s="5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1"/>
        <v>5.7335000000000003</v>
      </c>
      <c r="P1319" s="5">
        <f t="shared" si="120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1"/>
        <v>15.324999999999999</v>
      </c>
      <c r="P1320" s="5">
        <f t="shared" si="120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1"/>
        <v>15.103448275862069</v>
      </c>
      <c r="P1321" s="5">
        <f t="shared" si="120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1"/>
        <v>0.503</v>
      </c>
      <c r="P1322" s="5">
        <f t="shared" si="120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1"/>
        <v>1.3028138528138529</v>
      </c>
      <c r="P1323" s="5">
        <f t="shared" si="120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1"/>
        <v>0.30285714285714288</v>
      </c>
      <c r="P1324" s="5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1"/>
        <v>8.8800000000000008</v>
      </c>
      <c r="P1325" s="5">
        <f t="shared" si="120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1"/>
        <v>9.84</v>
      </c>
      <c r="P1326" s="5">
        <f t="shared" si="120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1"/>
        <v>2.4300000000000002</v>
      </c>
      <c r="P1327" s="5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1"/>
        <v>1.1299999999999999</v>
      </c>
      <c r="P1328" s="5">
        <f t="shared" si="120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1"/>
        <v>3.5520833333333335</v>
      </c>
      <c r="P1329" s="5">
        <f t="shared" si="120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1"/>
        <v>2.3306666666666667</v>
      </c>
      <c r="P1330" s="5">
        <f t="shared" si="120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1"/>
        <v>0.81599999999999995</v>
      </c>
      <c r="P1331" s="5">
        <f t="shared" si="120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1"/>
        <v>22.494285714285713</v>
      </c>
      <c r="P1332" s="5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1"/>
        <v>1.3668</v>
      </c>
      <c r="P1333" s="5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1"/>
        <v>0</v>
      </c>
      <c r="P1334" s="5" t="str">
        <f t="shared" si="120"/>
        <v>NA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1"/>
        <v>0</v>
      </c>
      <c r="P1335" s="5" t="str">
        <f t="shared" si="120"/>
        <v>NA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1"/>
        <v>10.754135338345865</v>
      </c>
      <c r="P1336" s="5">
        <f t="shared" si="120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1"/>
        <v>19.760000000000002</v>
      </c>
      <c r="P1337" s="5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1"/>
        <v>84.947000000000003</v>
      </c>
      <c r="P1338" s="5">
        <f t="shared" si="120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1"/>
        <v>49.381999999999998</v>
      </c>
      <c r="P1339" s="5">
        <f t="shared" si="120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1"/>
        <v>3.3033333333333332</v>
      </c>
      <c r="P1340" s="5">
        <f t="shared" si="120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1"/>
        <v>6.6340000000000003</v>
      </c>
      <c r="P1341" s="5">
        <f t="shared" si="120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1"/>
        <v>0</v>
      </c>
      <c r="P1342" s="5" t="str">
        <f t="shared" si="120"/>
        <v>NA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1"/>
        <v>70.36</v>
      </c>
      <c r="P1343" s="5">
        <f t="shared" si="120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1"/>
        <v>0.2</v>
      </c>
      <c r="P1344" s="5">
        <f t="shared" si="120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1"/>
        <v>102.298</v>
      </c>
      <c r="P1345" s="5">
        <f t="shared" si="120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1"/>
        <v>377.73333333333335</v>
      </c>
      <c r="P1346" s="5">
        <f t="shared" ref="P1346:P1409" si="126">IF(L1346&gt;0,E1346/L1346,"NA")</f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7">100*E1347/D1347</f>
        <v>125</v>
      </c>
      <c r="P1347" s="5">
        <f t="shared" si="126"/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7"/>
        <v>147.32653061224491</v>
      </c>
      <c r="P1348" s="5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7"/>
        <v>102.2</v>
      </c>
      <c r="P1349" s="5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7"/>
        <v>101.87234042553192</v>
      </c>
      <c r="P1350" s="5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7"/>
        <v>204.2</v>
      </c>
      <c r="P1351" s="5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7"/>
        <v>104.05</v>
      </c>
      <c r="P1352" s="5">
        <f t="shared" si="126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7"/>
        <v>101.265</v>
      </c>
      <c r="P1353" s="5">
        <f t="shared" si="126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7"/>
        <v>136.13999999999999</v>
      </c>
      <c r="P1354" s="5">
        <f t="shared" si="126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7"/>
        <v>133.6</v>
      </c>
      <c r="P1355" s="5">
        <f t="shared" si="126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7"/>
        <v>130.25</v>
      </c>
      <c r="P1356" s="5">
        <f t="shared" si="126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7"/>
        <v>122.68</v>
      </c>
      <c r="P1357" s="5">
        <f t="shared" si="126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7"/>
        <v>182.81058823529412</v>
      </c>
      <c r="P1358" s="5">
        <f t="shared" si="126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7"/>
        <v>125.3</v>
      </c>
      <c r="P1359" s="5">
        <f t="shared" si="126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7"/>
        <v>111.66666666666667</v>
      </c>
      <c r="P1360" s="5">
        <f t="shared" si="126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7"/>
        <v>115.75757575757575</v>
      </c>
      <c r="P1361" s="5">
        <f t="shared" si="126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7"/>
        <v>173.2</v>
      </c>
      <c r="P1362" s="5">
        <f t="shared" si="126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7"/>
        <v>125.98333333333333</v>
      </c>
      <c r="P1363" s="5">
        <f t="shared" si="126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7"/>
        <v>109.1</v>
      </c>
      <c r="P1364" s="5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7"/>
        <v>100</v>
      </c>
      <c r="P1365" s="5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7"/>
        <v>118.64285714285714</v>
      </c>
      <c r="P1366" s="5">
        <f t="shared" si="126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7"/>
        <v>100.26666666666667</v>
      </c>
      <c r="P1367" s="5">
        <f t="shared" si="126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7"/>
        <v>126.4892</v>
      </c>
      <c r="P1368" s="5">
        <f t="shared" si="126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7"/>
        <v>114.26</v>
      </c>
      <c r="P1369" s="5">
        <f t="shared" si="126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7"/>
        <v>110.7</v>
      </c>
      <c r="P1370" s="5">
        <f t="shared" si="126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7"/>
        <v>105.34805315203954</v>
      </c>
      <c r="P1371" s="5">
        <f t="shared" si="126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7"/>
        <v>103.66666666666667</v>
      </c>
      <c r="P1372" s="5">
        <f t="shared" si="126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7"/>
        <v>107.08672667523932</v>
      </c>
      <c r="P1373" s="5">
        <f t="shared" si="126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7"/>
        <v>124</v>
      </c>
      <c r="P1374" s="5">
        <f t="shared" si="126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7"/>
        <v>105.01</v>
      </c>
      <c r="P1375" s="5">
        <f t="shared" si="126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7"/>
        <v>189.46666666666667</v>
      </c>
      <c r="P1376" s="5">
        <f t="shared" si="126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7"/>
        <v>171.32499999999999</v>
      </c>
      <c r="P1377" s="5">
        <f t="shared" si="126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7"/>
        <v>252.48648648648648</v>
      </c>
      <c r="P1378" s="5">
        <f t="shared" si="126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7"/>
        <v>116.15384615384616</v>
      </c>
      <c r="P1379" s="5">
        <f t="shared" si="126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7"/>
        <v>203.35</v>
      </c>
      <c r="P1380" s="5">
        <f t="shared" si="126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7"/>
        <v>111.6</v>
      </c>
      <c r="P1381" s="5">
        <f t="shared" si="126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7"/>
        <v>424</v>
      </c>
      <c r="P1382" s="5">
        <f t="shared" si="126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7"/>
        <v>107.1</v>
      </c>
      <c r="P1383" s="5">
        <f t="shared" si="126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7"/>
        <v>104.3625</v>
      </c>
      <c r="P1384" s="5">
        <f t="shared" si="126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7"/>
        <v>212.40909090909091</v>
      </c>
      <c r="P1385" s="5">
        <f t="shared" si="126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7"/>
        <v>124.08571428571429</v>
      </c>
      <c r="P1386" s="5">
        <f t="shared" si="126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7"/>
        <v>110.406125</v>
      </c>
      <c r="P1387" s="5">
        <f t="shared" si="126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7"/>
        <v>218.75</v>
      </c>
      <c r="P1388" s="5">
        <f t="shared" si="126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7"/>
        <v>136.625</v>
      </c>
      <c r="P1389" s="5">
        <f t="shared" si="126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7"/>
        <v>134.8074</v>
      </c>
      <c r="P1390" s="5">
        <f t="shared" si="126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7"/>
        <v>145.4</v>
      </c>
      <c r="P1391" s="5">
        <f t="shared" si="126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7"/>
        <v>109.10714285714286</v>
      </c>
      <c r="P1392" s="5">
        <f t="shared" si="126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7"/>
        <v>110.2</v>
      </c>
      <c r="P1393" s="5">
        <f t="shared" si="126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7"/>
        <v>113.64</v>
      </c>
      <c r="P1394" s="5">
        <f t="shared" si="126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7"/>
        <v>102.35</v>
      </c>
      <c r="P1395" s="5">
        <f t="shared" si="126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7"/>
        <v>122.13333333333334</v>
      </c>
      <c r="P1396" s="5">
        <f t="shared" si="126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7"/>
        <v>111.88571428571429</v>
      </c>
      <c r="P1397" s="5">
        <f t="shared" si="126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7"/>
        <v>107.3</v>
      </c>
      <c r="P1398" s="5">
        <f t="shared" si="126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7"/>
        <v>113.85</v>
      </c>
      <c r="P1399" s="5">
        <f t="shared" si="126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7"/>
        <v>109.68181818181819</v>
      </c>
      <c r="P1400" s="5">
        <f t="shared" si="126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7"/>
        <v>126.14444444444445</v>
      </c>
      <c r="P1401" s="5">
        <f t="shared" si="126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7"/>
        <v>167.42857142857142</v>
      </c>
      <c r="P1402" s="5">
        <f t="shared" si="126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7"/>
        <v>496.52</v>
      </c>
      <c r="P1403" s="5">
        <f t="shared" si="126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7"/>
        <v>109.16</v>
      </c>
      <c r="P1404" s="5">
        <f t="shared" si="126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7"/>
        <v>102.575</v>
      </c>
      <c r="P1405" s="5">
        <f t="shared" si="126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7"/>
        <v>1.6620689655172414</v>
      </c>
      <c r="P1406" s="5">
        <f t="shared" si="126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7"/>
        <v>0.42</v>
      </c>
      <c r="P1407" s="5">
        <f t="shared" si="126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7"/>
        <v>0.125</v>
      </c>
      <c r="P1408" s="5">
        <f t="shared" si="126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7"/>
        <v>0.5</v>
      </c>
      <c r="P1409" s="5">
        <f t="shared" si="126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7"/>
        <v>7.2</v>
      </c>
      <c r="P1410" s="5">
        <f t="shared" ref="P1410:P1473" si="132">IF(L1410&gt;0,E1410/L1410,"NA")</f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3">100*E1411/D1411</f>
        <v>0</v>
      </c>
      <c r="P1411" s="5" t="str">
        <f t="shared" si="132"/>
        <v>NA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3"/>
        <v>1.6666666666666666E-2</v>
      </c>
      <c r="P1412" s="5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3"/>
        <v>0.23333333333333334</v>
      </c>
      <c r="P1413" s="5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3"/>
        <v>4.5714285714285712</v>
      </c>
      <c r="P1414" s="5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3"/>
        <v>5</v>
      </c>
      <c r="P1415" s="5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3"/>
        <v>0.2</v>
      </c>
      <c r="P1416" s="5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3"/>
        <v>18.181818181818183</v>
      </c>
      <c r="P1417" s="5">
        <f t="shared" si="132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3"/>
        <v>0</v>
      </c>
      <c r="P1418" s="5" t="str">
        <f t="shared" si="132"/>
        <v>NA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3"/>
        <v>1.2222222222222223</v>
      </c>
      <c r="P1419" s="5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3"/>
        <v>0.2</v>
      </c>
      <c r="P1420" s="5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3"/>
        <v>7.0634920634920633</v>
      </c>
      <c r="P1421" s="5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3"/>
        <v>2.7272727272727271</v>
      </c>
      <c r="P1422" s="5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3"/>
        <v>0.1</v>
      </c>
      <c r="P1423" s="5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3"/>
        <v>0.104</v>
      </c>
      <c r="P1424" s="5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3"/>
        <v>0.33333333333333331</v>
      </c>
      <c r="P1425" s="5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3"/>
        <v>20.36</v>
      </c>
      <c r="P1426" s="5">
        <f t="shared" si="132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3"/>
        <v>0</v>
      </c>
      <c r="P1427" s="5" t="str">
        <f t="shared" si="132"/>
        <v>NA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3"/>
        <v>0</v>
      </c>
      <c r="P1428" s="5" t="str">
        <f t="shared" si="132"/>
        <v>NA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3"/>
        <v>8.3800000000000008</v>
      </c>
      <c r="P1429" s="5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3"/>
        <v>4.5</v>
      </c>
      <c r="P1430" s="5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3"/>
        <v>0</v>
      </c>
      <c r="P1431" s="5" t="str">
        <f t="shared" si="132"/>
        <v>NA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3"/>
        <v>8.06</v>
      </c>
      <c r="P1432" s="5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3"/>
        <v>31.94705882352941</v>
      </c>
      <c r="P1433" s="5">
        <f t="shared" si="132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3"/>
        <v>0</v>
      </c>
      <c r="P1434" s="5" t="str">
        <f t="shared" si="132"/>
        <v>NA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3"/>
        <v>6.708333333333333</v>
      </c>
      <c r="P1435" s="5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3"/>
        <v>9.9878048780487809</v>
      </c>
      <c r="P1436" s="5">
        <f t="shared" si="132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3"/>
        <v>0.1</v>
      </c>
      <c r="P1437" s="5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3"/>
        <v>0.77</v>
      </c>
      <c r="P1438" s="5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3"/>
        <v>26.9</v>
      </c>
      <c r="P1439" s="5">
        <f t="shared" si="132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3"/>
        <v>3</v>
      </c>
      <c r="P1440" s="5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3"/>
        <v>6.6055045871559637</v>
      </c>
      <c r="P1441" s="5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3"/>
        <v>7.6923076923076927E-3</v>
      </c>
      <c r="P1442" s="5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3"/>
        <v>1.1222222222222222</v>
      </c>
      <c r="P1443" s="5">
        <f t="shared" si="132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3"/>
        <v>0</v>
      </c>
      <c r="P1444" s="5" t="str">
        <f t="shared" si="132"/>
        <v>NA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3"/>
        <v>0</v>
      </c>
      <c r="P1445" s="5" t="str">
        <f t="shared" si="132"/>
        <v>NA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3"/>
        <v>0</v>
      </c>
      <c r="P1446" s="5" t="str">
        <f t="shared" si="132"/>
        <v>NA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3"/>
        <v>0</v>
      </c>
      <c r="P1447" s="5" t="str">
        <f t="shared" si="132"/>
        <v>NA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3"/>
        <v>0</v>
      </c>
      <c r="P1448" s="5" t="str">
        <f t="shared" si="132"/>
        <v>NA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3"/>
        <v>1.4999999999999999E-2</v>
      </c>
      <c r="P1449" s="5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3"/>
        <v>0</v>
      </c>
      <c r="P1450" s="5" t="str">
        <f t="shared" si="132"/>
        <v>NA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3"/>
        <v>0</v>
      </c>
      <c r="P1451" s="5" t="str">
        <f t="shared" si="132"/>
        <v>NA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3"/>
        <v>1E-3</v>
      </c>
      <c r="P1452" s="5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3"/>
        <v>1.0554089709762533E-2</v>
      </c>
      <c r="P1453" s="5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3"/>
        <v>0</v>
      </c>
      <c r="P1454" s="5" t="str">
        <f t="shared" si="132"/>
        <v>NA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3"/>
        <v>0</v>
      </c>
      <c r="P1455" s="5" t="str">
        <f t="shared" si="132"/>
        <v>NA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3"/>
        <v>0.8571428571428571</v>
      </c>
      <c r="P1456" s="5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3"/>
        <v>10.5</v>
      </c>
      <c r="P1457" s="5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3"/>
        <v>2.9</v>
      </c>
      <c r="P1458" s="5">
        <f t="shared" si="132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3"/>
        <v>0</v>
      </c>
      <c r="P1459" s="5" t="str">
        <f t="shared" si="132"/>
        <v>NA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3"/>
        <v>0</v>
      </c>
      <c r="P1460" s="5" t="str">
        <f t="shared" si="132"/>
        <v>NA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3"/>
        <v>0</v>
      </c>
      <c r="P1461" s="5" t="str">
        <f t="shared" si="132"/>
        <v>NA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3"/>
        <v>0</v>
      </c>
      <c r="P1462" s="5" t="str">
        <f t="shared" si="132"/>
        <v>NA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3"/>
        <v>101.24460000000001</v>
      </c>
      <c r="P1463" s="5">
        <f t="shared" si="132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3"/>
        <v>108.5175</v>
      </c>
      <c r="P1464" s="5">
        <f t="shared" si="132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3"/>
        <v>147.66666666666666</v>
      </c>
      <c r="P1465" s="5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3"/>
        <v>163.19999999999999</v>
      </c>
      <c r="P1466" s="5">
        <f t="shared" si="132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3"/>
        <v>456.41449999999998</v>
      </c>
      <c r="P1467" s="5">
        <f t="shared" si="132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3"/>
        <v>107.8773125</v>
      </c>
      <c r="P1468" s="5">
        <f t="shared" si="132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3"/>
        <v>115.08</v>
      </c>
      <c r="P1469" s="5">
        <f t="shared" si="132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3"/>
        <v>102.36842105263158</v>
      </c>
      <c r="P1470" s="5">
        <f t="shared" si="132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3"/>
        <v>108.42485875706215</v>
      </c>
      <c r="P1471" s="5">
        <f t="shared" si="132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3"/>
        <v>125.13333333333334</v>
      </c>
      <c r="P1472" s="5">
        <f t="shared" si="132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3"/>
        <v>103.840625</v>
      </c>
      <c r="P1473" s="5">
        <f t="shared" si="132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3"/>
        <v>138.70400000000001</v>
      </c>
      <c r="P1474" s="5">
        <f t="shared" ref="P1474:P1537" si="138">IF(L1474&gt;0,E1474/L1474,"NA")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9">100*E1475/D1475</f>
        <v>120.51600000000001</v>
      </c>
      <c r="P1475" s="5">
        <f t="shared" si="138"/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9"/>
        <v>112.26666666666667</v>
      </c>
      <c r="P1476" s="5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9"/>
        <v>188.66966666666667</v>
      </c>
      <c r="P1477" s="5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9"/>
        <v>661.55466666666666</v>
      </c>
      <c r="P1478" s="5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9"/>
        <v>111.31</v>
      </c>
      <c r="P1479" s="5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9"/>
        <v>1181.6142199999999</v>
      </c>
      <c r="P1480" s="5">
        <f t="shared" si="138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9"/>
        <v>137.375</v>
      </c>
      <c r="P1481" s="5">
        <f t="shared" si="138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9"/>
        <v>117.04040000000001</v>
      </c>
      <c r="P1482" s="5">
        <f t="shared" si="138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9"/>
        <v>2.1</v>
      </c>
      <c r="P1483" s="5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9"/>
        <v>0.1</v>
      </c>
      <c r="P1484" s="5">
        <f t="shared" si="138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9"/>
        <v>0.7142857142857143</v>
      </c>
      <c r="P1485" s="5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9"/>
        <v>0</v>
      </c>
      <c r="P1486" s="5" t="str">
        <f t="shared" si="138"/>
        <v>NA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9"/>
        <v>2.2388059701492535</v>
      </c>
      <c r="P1487" s="5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9"/>
        <v>0.24</v>
      </c>
      <c r="P1488" s="5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9"/>
        <v>0</v>
      </c>
      <c r="P1489" s="5" t="str">
        <f t="shared" si="138"/>
        <v>NA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9"/>
        <v>2.4</v>
      </c>
      <c r="P1490" s="5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9"/>
        <v>0</v>
      </c>
      <c r="P1491" s="5" t="str">
        <f t="shared" si="138"/>
        <v>NA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9"/>
        <v>30.862068965517242</v>
      </c>
      <c r="P1492" s="5">
        <f t="shared" si="138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9"/>
        <v>8.3333333333333339</v>
      </c>
      <c r="P1493" s="5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9"/>
        <v>0.75</v>
      </c>
      <c r="P1494" s="5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9"/>
        <v>0</v>
      </c>
      <c r="P1495" s="5" t="str">
        <f t="shared" si="138"/>
        <v>NA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9"/>
        <v>8.9</v>
      </c>
      <c r="P1496" s="5">
        <f t="shared" si="138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9"/>
        <v>0</v>
      </c>
      <c r="P1497" s="5" t="str">
        <f t="shared" si="138"/>
        <v>NA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9"/>
        <v>0</v>
      </c>
      <c r="P1498" s="5" t="str">
        <f t="shared" si="138"/>
        <v>NA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9"/>
        <v>6.6666666666666671E-3</v>
      </c>
      <c r="P1499" s="5">
        <f t="shared" si="138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9"/>
        <v>1.9</v>
      </c>
      <c r="P1500" s="5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9"/>
        <v>0.25</v>
      </c>
      <c r="P1501" s="5">
        <f t="shared" si="138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9"/>
        <v>25.035714285714285</v>
      </c>
      <c r="P1502" s="5">
        <f t="shared" si="138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9"/>
        <v>166.33076923076922</v>
      </c>
      <c r="P1503" s="5">
        <f t="shared" si="138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9"/>
        <v>101.44545454545455</v>
      </c>
      <c r="P1504" s="5">
        <f t="shared" si="138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9"/>
        <v>107.89146666666667</v>
      </c>
      <c r="P1505" s="5">
        <f t="shared" si="138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9"/>
        <v>277.93846153846152</v>
      </c>
      <c r="P1506" s="5">
        <f t="shared" si="138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9"/>
        <v>103.58125</v>
      </c>
      <c r="P1507" s="5">
        <f t="shared" si="138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9"/>
        <v>111.4</v>
      </c>
      <c r="P1508" s="5">
        <f t="shared" si="138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9"/>
        <v>215</v>
      </c>
      <c r="P1509" s="5">
        <f t="shared" si="138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9"/>
        <v>110.76216216216216</v>
      </c>
      <c r="P1510" s="5">
        <f t="shared" si="138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9"/>
        <v>123.64125714285714</v>
      </c>
      <c r="P1511" s="5">
        <f t="shared" si="138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9"/>
        <v>101.035</v>
      </c>
      <c r="P1512" s="5">
        <f t="shared" si="138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9"/>
        <v>111.79285714285714</v>
      </c>
      <c r="P1513" s="5">
        <f t="shared" si="138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9"/>
        <v>558.7714285714286</v>
      </c>
      <c r="P1514" s="5">
        <f t="shared" si="138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9"/>
        <v>150.01875000000001</v>
      </c>
      <c r="P1515" s="5">
        <f t="shared" si="138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9"/>
        <v>106.476</v>
      </c>
      <c r="P1516" s="5">
        <f t="shared" si="138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9"/>
        <v>157.18899999999999</v>
      </c>
      <c r="P1517" s="5">
        <f t="shared" si="138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9"/>
        <v>108.65882352941176</v>
      </c>
      <c r="P1518" s="5">
        <f t="shared" si="138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9"/>
        <v>161.97999999999999</v>
      </c>
      <c r="P1519" s="5">
        <f t="shared" si="138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9"/>
        <v>205.36666666666667</v>
      </c>
      <c r="P1520" s="5">
        <f t="shared" si="138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9"/>
        <v>103.36388888888889</v>
      </c>
      <c r="P1521" s="5">
        <f t="shared" si="138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9"/>
        <v>103.47222222222223</v>
      </c>
      <c r="P1522" s="5">
        <f t="shared" si="138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9"/>
        <v>106.81333333333333</v>
      </c>
      <c r="P1523" s="5">
        <f t="shared" si="138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9"/>
        <v>138.96574712643678</v>
      </c>
      <c r="P1524" s="5">
        <f t="shared" si="138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9"/>
        <v>124.84324324324324</v>
      </c>
      <c r="P1525" s="5">
        <f t="shared" si="138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9"/>
        <v>207</v>
      </c>
      <c r="P1526" s="5">
        <f t="shared" si="138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9"/>
        <v>174.0057692307692</v>
      </c>
      <c r="P1527" s="5">
        <f t="shared" si="138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9"/>
        <v>120.32608695652173</v>
      </c>
      <c r="P1528" s="5">
        <f t="shared" si="138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9"/>
        <v>110.44428571428571</v>
      </c>
      <c r="P1529" s="5">
        <f t="shared" si="138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9"/>
        <v>281.56666666666666</v>
      </c>
      <c r="P1530" s="5">
        <f t="shared" si="138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9"/>
        <v>100.67894736842105</v>
      </c>
      <c r="P1531" s="5">
        <f t="shared" si="138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9"/>
        <v>134.8257142857143</v>
      </c>
      <c r="P1532" s="5">
        <f t="shared" si="138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9"/>
        <v>175.95744680851064</v>
      </c>
      <c r="P1533" s="5">
        <f t="shared" si="138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9"/>
        <v>484.02</v>
      </c>
      <c r="P1534" s="5">
        <f t="shared" si="138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9"/>
        <v>145.13999999999999</v>
      </c>
      <c r="P1535" s="5">
        <f t="shared" si="138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9"/>
        <v>417.73333333333335</v>
      </c>
      <c r="P1536" s="5">
        <f t="shared" si="138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9"/>
        <v>132.42500000000001</v>
      </c>
      <c r="P1537" s="5">
        <f t="shared" si="138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9"/>
        <v>250.30841666666666</v>
      </c>
      <c r="P1538" s="5">
        <f t="shared" ref="P1538:P1601" si="144">IF(L1538&gt;0,E1538/L1538,"NA")</f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5">100*E1539/D1539</f>
        <v>179.9</v>
      </c>
      <c r="P1539" s="5">
        <f t="shared" si="144"/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5"/>
        <v>102.62857142857143</v>
      </c>
      <c r="P1540" s="5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5"/>
        <v>135.98609999999999</v>
      </c>
      <c r="P1541" s="5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5"/>
        <v>117.86666666666666</v>
      </c>
      <c r="P1542" s="5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5"/>
        <v>3.3333333333333333E-2</v>
      </c>
      <c r="P1543" s="5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5"/>
        <v>4</v>
      </c>
      <c r="P1544" s="5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5"/>
        <v>0.44444444444444442</v>
      </c>
      <c r="P1545" s="5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5"/>
        <v>0</v>
      </c>
      <c r="P1546" s="5" t="str">
        <f t="shared" si="144"/>
        <v>NA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5"/>
        <v>3.3333333333333333E-2</v>
      </c>
      <c r="P1547" s="5">
        <f t="shared" si="144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5"/>
        <v>28.9</v>
      </c>
      <c r="P1548" s="5">
        <f t="shared" si="144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5"/>
        <v>0</v>
      </c>
      <c r="P1549" s="5" t="str">
        <f t="shared" si="144"/>
        <v>NA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5"/>
        <v>8.5714285714285712</v>
      </c>
      <c r="P1550" s="5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5"/>
        <v>34</v>
      </c>
      <c r="P1551" s="5">
        <f t="shared" si="144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5"/>
        <v>13.466666666666667</v>
      </c>
      <c r="P1552" s="5">
        <f t="shared" si="144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5"/>
        <v>0</v>
      </c>
      <c r="P1553" s="5" t="str">
        <f t="shared" si="144"/>
        <v>NA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5"/>
        <v>49.186046511627907</v>
      </c>
      <c r="P1554" s="5">
        <f t="shared" si="144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5"/>
        <v>0</v>
      </c>
      <c r="P1555" s="5" t="str">
        <f t="shared" si="144"/>
        <v>NA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5"/>
        <v>0</v>
      </c>
      <c r="P1556" s="5" t="str">
        <f t="shared" si="144"/>
        <v>NA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5"/>
        <v>0</v>
      </c>
      <c r="P1557" s="5" t="str">
        <f t="shared" si="144"/>
        <v>NA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5"/>
        <v>45.133333333333333</v>
      </c>
      <c r="P1558" s="5">
        <f t="shared" si="144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5"/>
        <v>4</v>
      </c>
      <c r="P1559" s="5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5"/>
        <v>4.666666666666667</v>
      </c>
      <c r="P1560" s="5">
        <f t="shared" si="144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5"/>
        <v>0.33333333333333331</v>
      </c>
      <c r="P1561" s="5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5"/>
        <v>3.76</v>
      </c>
      <c r="P1562" s="5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5"/>
        <v>0.67</v>
      </c>
      <c r="P1563" s="5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5"/>
        <v>0</v>
      </c>
      <c r="P1564" s="5" t="str">
        <f t="shared" si="144"/>
        <v>NA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5"/>
        <v>1.4166666666666667</v>
      </c>
      <c r="P1565" s="5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5"/>
        <v>0.1</v>
      </c>
      <c r="P1566" s="5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5"/>
        <v>2.5</v>
      </c>
      <c r="P1567" s="5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5"/>
        <v>21.25</v>
      </c>
      <c r="P1568" s="5">
        <f t="shared" si="144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5"/>
        <v>4.117647058823529</v>
      </c>
      <c r="P1569" s="5">
        <f t="shared" si="144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5"/>
        <v>13.64</v>
      </c>
      <c r="P1570" s="5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5"/>
        <v>0</v>
      </c>
      <c r="P1571" s="5" t="str">
        <f t="shared" si="144"/>
        <v>NA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5"/>
        <v>41.4</v>
      </c>
      <c r="P1572" s="5">
        <f t="shared" si="144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5"/>
        <v>0.66115702479338845</v>
      </c>
      <c r="P1573" s="5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5"/>
        <v>5</v>
      </c>
      <c r="P1574" s="5">
        <f t="shared" si="144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5"/>
        <v>2.4777777777777779</v>
      </c>
      <c r="P1575" s="5">
        <f t="shared" si="144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5"/>
        <v>5.0599999999999996</v>
      </c>
      <c r="P1576" s="5">
        <f t="shared" si="144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5"/>
        <v>22.91</v>
      </c>
      <c r="P1577" s="5">
        <f t="shared" si="144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5"/>
        <v>13</v>
      </c>
      <c r="P1578" s="5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5"/>
        <v>0.55000000000000004</v>
      </c>
      <c r="P1579" s="5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5"/>
        <v>10.80653663679494</v>
      </c>
      <c r="P1580" s="5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5"/>
        <v>0.84008400840084008</v>
      </c>
      <c r="P1581" s="5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5"/>
        <v>0</v>
      </c>
      <c r="P1582" s="5" t="str">
        <f t="shared" si="144"/>
        <v>NA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5"/>
        <v>0.5</v>
      </c>
      <c r="P1583" s="5">
        <f t="shared" si="144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5"/>
        <v>9.3000000000000007</v>
      </c>
      <c r="P1584" s="5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5"/>
        <v>7.4999999999999997E-2</v>
      </c>
      <c r="P1585" s="5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5"/>
        <v>0</v>
      </c>
      <c r="P1586" s="5" t="str">
        <f t="shared" si="144"/>
        <v>NA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5"/>
        <v>79</v>
      </c>
      <c r="P1587" s="5">
        <f t="shared" si="144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5"/>
        <v>0</v>
      </c>
      <c r="P1588" s="5" t="str">
        <f t="shared" si="144"/>
        <v>NA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5"/>
        <v>1.3333333333333334E-2</v>
      </c>
      <c r="P1589" s="5">
        <f t="shared" si="144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5"/>
        <v>0</v>
      </c>
      <c r="P1590" s="5" t="str">
        <f t="shared" si="144"/>
        <v>NA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5"/>
        <v>0</v>
      </c>
      <c r="P1591" s="5" t="str">
        <f t="shared" si="144"/>
        <v>NA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5"/>
        <v>1.7</v>
      </c>
      <c r="P1592" s="5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5"/>
        <v>29.228571428571428</v>
      </c>
      <c r="P1593" s="5">
        <f t="shared" si="144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5"/>
        <v>0</v>
      </c>
      <c r="P1594" s="5" t="str">
        <f t="shared" si="144"/>
        <v>NA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5"/>
        <v>1.3636363636363636E-2</v>
      </c>
      <c r="P1595" s="5">
        <f t="shared" si="144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5"/>
        <v>20.5</v>
      </c>
      <c r="P1596" s="5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5"/>
        <v>0.28000000000000003</v>
      </c>
      <c r="P1597" s="5">
        <f t="shared" si="144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5"/>
        <v>2.3076923076923075</v>
      </c>
      <c r="P1598" s="5">
        <f t="shared" si="144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5"/>
        <v>0</v>
      </c>
      <c r="P1599" s="5" t="str">
        <f t="shared" si="144"/>
        <v>NA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5"/>
        <v>0.125</v>
      </c>
      <c r="P1600" s="5">
        <f t="shared" si="144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5"/>
        <v>0</v>
      </c>
      <c r="P1601" s="5" t="str">
        <f t="shared" si="144"/>
        <v>NA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5"/>
        <v>7.34</v>
      </c>
      <c r="P1602" s="5">
        <f t="shared" ref="P1602:P1665" si="150">IF(L1602&gt;0,E1602/L1602,"NA")</f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1">100*E1603/D1603</f>
        <v>108.2492</v>
      </c>
      <c r="P1603" s="5">
        <f t="shared" si="150"/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1"/>
        <v>100.16666666666667</v>
      </c>
      <c r="P1604" s="5">
        <f t="shared" si="150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1"/>
        <v>100.033</v>
      </c>
      <c r="P1605" s="5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1"/>
        <v>122.10714285714286</v>
      </c>
      <c r="P1606" s="5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1"/>
        <v>100.69333333333333</v>
      </c>
      <c r="P1607" s="5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1"/>
        <v>101.004125</v>
      </c>
      <c r="P1608" s="5">
        <f t="shared" si="150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1"/>
        <v>145.11000000000001</v>
      </c>
      <c r="P1609" s="5">
        <f t="shared" si="150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1"/>
        <v>101.25</v>
      </c>
      <c r="P1610" s="5">
        <f t="shared" si="150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1"/>
        <v>118.33333333333333</v>
      </c>
      <c r="P1611" s="5">
        <f t="shared" si="150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1"/>
        <v>271.85000000000002</v>
      </c>
      <c r="P1612" s="5">
        <f t="shared" si="150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1"/>
        <v>125.125</v>
      </c>
      <c r="P1613" s="5">
        <f t="shared" si="150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1"/>
        <v>110</v>
      </c>
      <c r="P1614" s="5">
        <f t="shared" si="150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1"/>
        <v>101.5</v>
      </c>
      <c r="P1615" s="5">
        <f t="shared" si="150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1"/>
        <v>102.7</v>
      </c>
      <c r="P1616" s="5">
        <f t="shared" si="150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1"/>
        <v>114.125</v>
      </c>
      <c r="P1617" s="5">
        <f t="shared" si="150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1"/>
        <v>104.2</v>
      </c>
      <c r="P1618" s="5">
        <f t="shared" si="150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1"/>
        <v>145.85714285714286</v>
      </c>
      <c r="P1619" s="5">
        <f t="shared" si="150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1"/>
        <v>105.06666666666666</v>
      </c>
      <c r="P1620" s="5">
        <f t="shared" si="150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1"/>
        <v>133.33333333333334</v>
      </c>
      <c r="P1621" s="5">
        <f t="shared" si="150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1"/>
        <v>113</v>
      </c>
      <c r="P1622" s="5">
        <f t="shared" si="150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1"/>
        <v>121.2</v>
      </c>
      <c r="P1623" s="5">
        <f t="shared" si="150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1"/>
        <v>101.72463768115942</v>
      </c>
      <c r="P1624" s="5">
        <f t="shared" si="150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1"/>
        <v>101.06666666666666</v>
      </c>
      <c r="P1625" s="5">
        <f t="shared" si="150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1"/>
        <v>118</v>
      </c>
      <c r="P1626" s="5">
        <f t="shared" si="150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1"/>
        <v>155.33333333333334</v>
      </c>
      <c r="P1627" s="5">
        <f t="shared" si="150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1"/>
        <v>101.1875</v>
      </c>
      <c r="P1628" s="5">
        <f t="shared" si="150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1"/>
        <v>117</v>
      </c>
      <c r="P1629" s="5">
        <f t="shared" si="150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1"/>
        <v>100.925</v>
      </c>
      <c r="P1630" s="5">
        <f t="shared" si="150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1"/>
        <v>103.66666666666667</v>
      </c>
      <c r="P1631" s="5">
        <f t="shared" si="150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1"/>
        <v>265.25</v>
      </c>
      <c r="P1632" s="5">
        <f t="shared" si="150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1"/>
        <v>155.91</v>
      </c>
      <c r="P1633" s="5">
        <f t="shared" si="150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1"/>
        <v>101.625</v>
      </c>
      <c r="P1634" s="5">
        <f t="shared" si="150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1"/>
        <v>100</v>
      </c>
      <c r="P1635" s="5">
        <f t="shared" si="150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1"/>
        <v>100.5</v>
      </c>
      <c r="P1636" s="5">
        <f t="shared" si="150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1"/>
        <v>125.3</v>
      </c>
      <c r="P1637" s="5">
        <f t="shared" si="150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1"/>
        <v>103.55555555555556</v>
      </c>
      <c r="P1638" s="5">
        <f t="shared" si="150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1"/>
        <v>103.8</v>
      </c>
      <c r="P1639" s="5">
        <f t="shared" si="150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1"/>
        <v>105</v>
      </c>
      <c r="P1640" s="5">
        <f t="shared" si="150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1"/>
        <v>100</v>
      </c>
      <c r="P1641" s="5">
        <f t="shared" si="150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1"/>
        <v>169.86</v>
      </c>
      <c r="P1642" s="5">
        <f t="shared" si="150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1"/>
        <v>101.4</v>
      </c>
      <c r="P1643" s="5">
        <f t="shared" si="150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1"/>
        <v>100</v>
      </c>
      <c r="P1644" s="5">
        <f t="shared" si="150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1"/>
        <v>124.7</v>
      </c>
      <c r="P1645" s="5">
        <f t="shared" si="150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1"/>
        <v>109.5</v>
      </c>
      <c r="P1646" s="5">
        <f t="shared" si="150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1"/>
        <v>110.8</v>
      </c>
      <c r="P1647" s="5">
        <f t="shared" si="150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1"/>
        <v>110.2</v>
      </c>
      <c r="P1648" s="5">
        <f t="shared" si="150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1"/>
        <v>104.72</v>
      </c>
      <c r="P1649" s="5">
        <f t="shared" si="150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1"/>
        <v>125.26086956521739</v>
      </c>
      <c r="P1650" s="5">
        <f t="shared" si="150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1"/>
        <v>100.58763157894737</v>
      </c>
      <c r="P1651" s="5">
        <f t="shared" si="150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1"/>
        <v>141.55000000000001</v>
      </c>
      <c r="P1652" s="5">
        <f t="shared" si="150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1"/>
        <v>100.75</v>
      </c>
      <c r="P1653" s="5">
        <f t="shared" si="150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1"/>
        <v>100.66666666666667</v>
      </c>
      <c r="P1654" s="5">
        <f t="shared" si="150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1"/>
        <v>174.2304</v>
      </c>
      <c r="P1655" s="5">
        <f t="shared" si="150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1"/>
        <v>119.90909090909091</v>
      </c>
      <c r="P1656" s="5">
        <f t="shared" si="150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1"/>
        <v>142.86666666666667</v>
      </c>
      <c r="P1657" s="5">
        <f t="shared" si="150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1"/>
        <v>100.33493333333334</v>
      </c>
      <c r="P1658" s="5">
        <f t="shared" si="150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1"/>
        <v>104.93380000000001</v>
      </c>
      <c r="P1659" s="5">
        <f t="shared" si="150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1"/>
        <v>132.23333333333332</v>
      </c>
      <c r="P1660" s="5">
        <f t="shared" si="150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1"/>
        <v>112.8</v>
      </c>
      <c r="P1661" s="5">
        <f t="shared" si="150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1"/>
        <v>1253.75</v>
      </c>
      <c r="P1662" s="5">
        <f t="shared" si="150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1"/>
        <v>102.50632911392405</v>
      </c>
      <c r="P1663" s="5">
        <f t="shared" si="150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1"/>
        <v>102.6375</v>
      </c>
      <c r="P1664" s="5">
        <f t="shared" si="150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1"/>
        <v>108</v>
      </c>
      <c r="P1665" s="5">
        <f t="shared" si="150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1"/>
        <v>122.4088</v>
      </c>
      <c r="P1666" s="5">
        <f t="shared" ref="P1666:P1729" si="156">IF(L1666&gt;0,E1666/L1666,"NA")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7">100*E1667/D1667</f>
        <v>119.45714285714286</v>
      </c>
      <c r="P1667" s="5">
        <f t="shared" si="156"/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7"/>
        <v>160.88</v>
      </c>
      <c r="P1668" s="5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7"/>
        <v>126.85294117647059</v>
      </c>
      <c r="P1669" s="5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7"/>
        <v>102.6375</v>
      </c>
      <c r="P1670" s="5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7"/>
        <v>139.75</v>
      </c>
      <c r="P1671" s="5">
        <f t="shared" si="156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7"/>
        <v>102.6</v>
      </c>
      <c r="P1672" s="5">
        <f t="shared" si="156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7"/>
        <v>100.6735</v>
      </c>
      <c r="P1673" s="5">
        <f t="shared" si="156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7"/>
        <v>112.94117647058823</v>
      </c>
      <c r="P1674" s="5">
        <f t="shared" si="156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7"/>
        <v>128.0952380952381</v>
      </c>
      <c r="P1675" s="5">
        <f t="shared" si="156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7"/>
        <v>201.7</v>
      </c>
      <c r="P1676" s="5">
        <f t="shared" si="156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7"/>
        <v>137.416</v>
      </c>
      <c r="P1677" s="5">
        <f t="shared" si="156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115.33333333333333</v>
      </c>
      <c r="P1678" s="5">
        <f t="shared" si="156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7"/>
        <v>111.66666666666667</v>
      </c>
      <c r="P1679" s="5">
        <f t="shared" si="156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7"/>
        <v>118.4</v>
      </c>
      <c r="P1680" s="5">
        <f t="shared" si="156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7"/>
        <v>175</v>
      </c>
      <c r="P1681" s="5">
        <f t="shared" si="156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7"/>
        <v>117.5</v>
      </c>
      <c r="P1682" s="5">
        <f t="shared" si="156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7"/>
        <v>101.42212307692307</v>
      </c>
      <c r="P1683" s="5">
        <f t="shared" si="156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7"/>
        <v>0</v>
      </c>
      <c r="P1684" s="5" t="str">
        <f t="shared" si="156"/>
        <v>NA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7"/>
        <v>21.714285714285715</v>
      </c>
      <c r="P1685" s="5">
        <f t="shared" si="156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7"/>
        <v>109.125</v>
      </c>
      <c r="P1686" s="5">
        <f t="shared" si="156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7"/>
        <v>102.85714285714286</v>
      </c>
      <c r="P1687" s="5">
        <f t="shared" si="156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7"/>
        <v>0.36</v>
      </c>
      <c r="P1688" s="5">
        <f t="shared" si="156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7"/>
        <v>31.25</v>
      </c>
      <c r="P1689" s="5">
        <f t="shared" si="156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7"/>
        <v>44.3</v>
      </c>
      <c r="P1690" s="5">
        <f t="shared" si="156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7"/>
        <v>100</v>
      </c>
      <c r="P1691" s="5">
        <f t="shared" si="156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7"/>
        <v>25.4</v>
      </c>
      <c r="P1692" s="5">
        <f t="shared" si="156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7"/>
        <v>33.473333333333336</v>
      </c>
      <c r="P1693" s="5">
        <f t="shared" si="156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7"/>
        <v>47.8</v>
      </c>
      <c r="P1694" s="5">
        <f t="shared" si="156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7"/>
        <v>9.3333333333333339</v>
      </c>
      <c r="P1695" s="5">
        <f t="shared" si="156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7"/>
        <v>0.05</v>
      </c>
      <c r="P1696" s="5">
        <f t="shared" si="156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7"/>
        <v>11.708333333333334</v>
      </c>
      <c r="P1697" s="5">
        <f t="shared" si="156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7"/>
        <v>0</v>
      </c>
      <c r="P1698" s="5" t="str">
        <f t="shared" si="156"/>
        <v>NA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7"/>
        <v>20.207999999999998</v>
      </c>
      <c r="P1699" s="5">
        <f t="shared" si="156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7"/>
        <v>0</v>
      </c>
      <c r="P1700" s="5" t="str">
        <f t="shared" si="156"/>
        <v>NA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7"/>
        <v>4.2311459353574925</v>
      </c>
      <c r="P1701" s="5">
        <f t="shared" si="156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7"/>
        <v>26.06</v>
      </c>
      <c r="P1702" s="5">
        <f t="shared" si="156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7"/>
        <v>0.19801980198019803</v>
      </c>
      <c r="P1703" s="5">
        <f t="shared" si="156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7"/>
        <v>6.0606060606060606E-3</v>
      </c>
      <c r="P1704" s="5">
        <f t="shared" si="156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7"/>
        <v>1.02</v>
      </c>
      <c r="P1705" s="5">
        <f t="shared" si="156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7"/>
        <v>65.099999999999994</v>
      </c>
      <c r="P1706" s="5">
        <f t="shared" si="156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7"/>
        <v>0</v>
      </c>
      <c r="P1707" s="5" t="str">
        <f t="shared" si="156"/>
        <v>NA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7"/>
        <v>0</v>
      </c>
      <c r="P1708" s="5" t="str">
        <f t="shared" si="156"/>
        <v>NA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7"/>
        <v>9.74</v>
      </c>
      <c r="P1709" s="5">
        <f t="shared" si="156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7"/>
        <v>0</v>
      </c>
      <c r="P1710" s="5" t="str">
        <f t="shared" si="156"/>
        <v>NA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7"/>
        <v>4.8571428571428568</v>
      </c>
      <c r="P1711" s="5">
        <f t="shared" si="156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7"/>
        <v>0.68</v>
      </c>
      <c r="P1712" s="5">
        <f t="shared" si="156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7"/>
        <v>10.5</v>
      </c>
      <c r="P1713" s="5">
        <f t="shared" si="156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7"/>
        <v>0</v>
      </c>
      <c r="P1714" s="5" t="str">
        <f t="shared" si="156"/>
        <v>NA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7"/>
        <v>1.6666666666666667</v>
      </c>
      <c r="P1715" s="5">
        <f t="shared" si="156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7"/>
        <v>7.8680000000000003</v>
      </c>
      <c r="P1716" s="5">
        <f t="shared" si="156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7"/>
        <v>0.22</v>
      </c>
      <c r="P1717" s="5">
        <f t="shared" si="156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7"/>
        <v>7.5</v>
      </c>
      <c r="P1718" s="5">
        <f t="shared" si="156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7"/>
        <v>42.725880551301685</v>
      </c>
      <c r="P1719" s="5">
        <f t="shared" si="156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7"/>
        <v>0.21428571428571427</v>
      </c>
      <c r="P1720" s="5">
        <f t="shared" si="156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7"/>
        <v>0.875</v>
      </c>
      <c r="P1721" s="5">
        <f t="shared" si="156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7"/>
        <v>5.625</v>
      </c>
      <c r="P1722" s="5">
        <f t="shared" si="156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7"/>
        <v>0</v>
      </c>
      <c r="P1723" s="5" t="str">
        <f t="shared" si="156"/>
        <v>NA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7"/>
        <v>3.4722222222222224E-2</v>
      </c>
      <c r="P1724" s="5">
        <f t="shared" si="156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7"/>
        <v>6.5</v>
      </c>
      <c r="P1725" s="5">
        <f t="shared" si="156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7"/>
        <v>0.58333333333333337</v>
      </c>
      <c r="P1726" s="5">
        <f t="shared" si="156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7"/>
        <v>10.181818181818182</v>
      </c>
      <c r="P1727" s="5">
        <f t="shared" si="156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7"/>
        <v>33.784615384615385</v>
      </c>
      <c r="P1728" s="5">
        <f t="shared" si="156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7"/>
        <v>3.3333333333333333E-2</v>
      </c>
      <c r="P1729" s="5">
        <f t="shared" si="156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7"/>
        <v>68.400000000000006</v>
      </c>
      <c r="P1730" s="5">
        <f t="shared" ref="P1730:P1793" si="162">IF(L1730&gt;0,E1730/L1730,"NA")</f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3">100*E1731/D1731</f>
        <v>0</v>
      </c>
      <c r="P1731" s="5" t="str">
        <f t="shared" si="162"/>
        <v>NA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3"/>
        <v>0</v>
      </c>
      <c r="P1732" s="5" t="str">
        <f t="shared" si="162"/>
        <v>NA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3"/>
        <v>0</v>
      </c>
      <c r="P1733" s="5" t="str">
        <f t="shared" si="162"/>
        <v>NA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3"/>
        <v>0</v>
      </c>
      <c r="P1734" s="5" t="str">
        <f t="shared" si="162"/>
        <v>NA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3"/>
        <v>0</v>
      </c>
      <c r="P1735" s="5" t="str">
        <f t="shared" si="162"/>
        <v>NA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3"/>
        <v>2.2222222222222223E-2</v>
      </c>
      <c r="P1736" s="5">
        <f t="shared" si="162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3"/>
        <v>11</v>
      </c>
      <c r="P1737" s="5">
        <f t="shared" si="162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3"/>
        <v>0.73333333333333328</v>
      </c>
      <c r="P1738" s="5">
        <f t="shared" si="162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3"/>
        <v>21.25</v>
      </c>
      <c r="P1739" s="5">
        <f t="shared" si="162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3"/>
        <v>0.4</v>
      </c>
      <c r="P1740" s="5">
        <f t="shared" si="162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3"/>
        <v>0.1</v>
      </c>
      <c r="P1741" s="5">
        <f t="shared" si="162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3"/>
        <v>0</v>
      </c>
      <c r="P1742" s="5" t="str">
        <f t="shared" si="162"/>
        <v>NA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3"/>
        <v>110.83333333333333</v>
      </c>
      <c r="P1743" s="5">
        <f t="shared" si="162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3"/>
        <v>108.75</v>
      </c>
      <c r="P1744" s="5">
        <f t="shared" si="162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3"/>
        <v>100.41666666666667</v>
      </c>
      <c r="P1745" s="5">
        <f t="shared" si="162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3"/>
        <v>118.45454545454545</v>
      </c>
      <c r="P1746" s="5">
        <f t="shared" si="162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3"/>
        <v>114.01428571428572</v>
      </c>
      <c r="P1747" s="5">
        <f t="shared" si="162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3"/>
        <v>148.1</v>
      </c>
      <c r="P1748" s="5">
        <f t="shared" si="162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3"/>
        <v>104.95555555555555</v>
      </c>
      <c r="P1749" s="5">
        <f t="shared" si="162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3"/>
        <v>129.94800000000001</v>
      </c>
      <c r="P1750" s="5">
        <f t="shared" si="162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3"/>
        <v>123.48756218905473</v>
      </c>
      <c r="P1751" s="5">
        <f t="shared" si="162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3"/>
        <v>201.62</v>
      </c>
      <c r="P1752" s="5">
        <f t="shared" si="162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3"/>
        <v>102.9</v>
      </c>
      <c r="P1753" s="5">
        <f t="shared" si="162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3"/>
        <v>260.16666666666669</v>
      </c>
      <c r="P1754" s="5">
        <f t="shared" si="162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3"/>
        <v>108</v>
      </c>
      <c r="P1755" s="5">
        <f t="shared" si="162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3"/>
        <v>110.52941176470588</v>
      </c>
      <c r="P1756" s="5">
        <f t="shared" si="162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3"/>
        <v>120</v>
      </c>
      <c r="P1757" s="5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3"/>
        <v>102.82909090909091</v>
      </c>
      <c r="P1758" s="5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3"/>
        <v>116</v>
      </c>
      <c r="P1759" s="5">
        <f t="shared" si="162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3"/>
        <v>114.7</v>
      </c>
      <c r="P1760" s="5">
        <f t="shared" si="162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3"/>
        <v>106.6</v>
      </c>
      <c r="P1761" s="5">
        <f t="shared" si="162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3"/>
        <v>165.44</v>
      </c>
      <c r="P1762" s="5">
        <f t="shared" si="162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3"/>
        <v>155</v>
      </c>
      <c r="P1763" s="5">
        <f t="shared" si="162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3"/>
        <v>885</v>
      </c>
      <c r="P1764" s="5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3"/>
        <v>101.90833333333333</v>
      </c>
      <c r="P1765" s="5">
        <f t="shared" si="162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3"/>
        <v>19.600000000000001</v>
      </c>
      <c r="P1766" s="5">
        <f t="shared" si="162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3"/>
        <v>59.467840000000002</v>
      </c>
      <c r="P1767" s="5">
        <f t="shared" si="162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3"/>
        <v>0</v>
      </c>
      <c r="P1768" s="5" t="str">
        <f t="shared" si="162"/>
        <v>NA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3"/>
        <v>45.72</v>
      </c>
      <c r="P1769" s="5">
        <f t="shared" si="162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3"/>
        <v>3.74</v>
      </c>
      <c r="P1770" s="5">
        <f t="shared" si="162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3"/>
        <v>2.7025000000000001</v>
      </c>
      <c r="P1771" s="5">
        <f t="shared" si="162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3"/>
        <v>56.514285714285712</v>
      </c>
      <c r="P1772" s="5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3"/>
        <v>21.30952380952381</v>
      </c>
      <c r="P1773" s="5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3"/>
        <v>15.6</v>
      </c>
      <c r="P1774" s="5">
        <f t="shared" si="162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3"/>
        <v>6.2566666666666668</v>
      </c>
      <c r="P1775" s="5">
        <f t="shared" si="162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3"/>
        <v>45.92</v>
      </c>
      <c r="P1776" s="5">
        <f t="shared" si="162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3"/>
        <v>65.101538461538468</v>
      </c>
      <c r="P1777" s="5">
        <f t="shared" si="162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3"/>
        <v>6.7</v>
      </c>
      <c r="P1778" s="5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3"/>
        <v>13.5625</v>
      </c>
      <c r="P1779" s="5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3"/>
        <v>1.99</v>
      </c>
      <c r="P1780" s="5">
        <f t="shared" si="162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3"/>
        <v>36.236363636363635</v>
      </c>
      <c r="P1781" s="5">
        <f t="shared" si="162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3"/>
        <v>39.743333333333332</v>
      </c>
      <c r="P1782" s="5">
        <f t="shared" si="162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3"/>
        <v>25.763636363636362</v>
      </c>
      <c r="P1783" s="5">
        <f t="shared" si="162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3"/>
        <v>15.491428571428571</v>
      </c>
      <c r="P1784" s="5">
        <f t="shared" si="162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3"/>
        <v>23.692499999999999</v>
      </c>
      <c r="P1785" s="5">
        <f t="shared" si="162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3"/>
        <v>39.76</v>
      </c>
      <c r="P1786" s="5">
        <f t="shared" si="162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3"/>
        <v>20.220833333333335</v>
      </c>
      <c r="P1787" s="5">
        <f t="shared" si="162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3"/>
        <v>47.631578947368418</v>
      </c>
      <c r="P1788" s="5">
        <f t="shared" si="162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3"/>
        <v>15.33</v>
      </c>
      <c r="P1789" s="5">
        <f t="shared" si="162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3"/>
        <v>1.3818181818181818</v>
      </c>
      <c r="P1790" s="5">
        <f t="shared" si="162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3"/>
        <v>0.5</v>
      </c>
      <c r="P1791" s="5">
        <f t="shared" si="162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3"/>
        <v>4.957575757575758</v>
      </c>
      <c r="P1792" s="5">
        <f t="shared" si="162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3"/>
        <v>3.5666666666666669</v>
      </c>
      <c r="P1793" s="5">
        <f t="shared" si="162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3"/>
        <v>61.124000000000002</v>
      </c>
      <c r="P1794" s="5">
        <f t="shared" ref="P1794:P1857" si="168">IF(L1794&gt;0,E1794/L1794,"NA")</f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9">100*E1795/D1795</f>
        <v>1.3333333333333333</v>
      </c>
      <c r="P1795" s="5">
        <f t="shared" si="168"/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9"/>
        <v>11.077777777777778</v>
      </c>
      <c r="P1796" s="5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9"/>
        <v>38.735714285714288</v>
      </c>
      <c r="P1797" s="5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9"/>
        <v>22.05263157894737</v>
      </c>
      <c r="P1798" s="5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9"/>
        <v>67.55</v>
      </c>
      <c r="P1799" s="5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9"/>
        <v>13.637499999999999</v>
      </c>
      <c r="P1800" s="5">
        <f t="shared" si="168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9"/>
        <v>1.7457499999999999</v>
      </c>
      <c r="P1801" s="5">
        <f t="shared" si="168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9"/>
        <v>20.44963251188932</v>
      </c>
      <c r="P1802" s="5">
        <f t="shared" si="168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9"/>
        <v>13.852941176470589</v>
      </c>
      <c r="P1803" s="5">
        <f t="shared" si="168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9"/>
        <v>48.485714285714288</v>
      </c>
      <c r="P1804" s="5">
        <f t="shared" si="168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9"/>
        <v>30.8</v>
      </c>
      <c r="P1805" s="5">
        <f t="shared" si="168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9"/>
        <v>35.174193548387095</v>
      </c>
      <c r="P1806" s="5">
        <f t="shared" si="168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9"/>
        <v>36.404444444444444</v>
      </c>
      <c r="P1807" s="5">
        <f t="shared" si="168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9"/>
        <v>2.9550000000000001</v>
      </c>
      <c r="P1808" s="5">
        <f t="shared" si="168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9"/>
        <v>11.06</v>
      </c>
      <c r="P1809" s="5">
        <f t="shared" si="168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9"/>
        <v>41.407142857142858</v>
      </c>
      <c r="P1810" s="5">
        <f t="shared" si="168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9"/>
        <v>10.857142857142858</v>
      </c>
      <c r="P1811" s="5">
        <f t="shared" si="168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9"/>
        <v>3.3333333333333335</v>
      </c>
      <c r="P1812" s="5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9"/>
        <v>7.407407407407407E-2</v>
      </c>
      <c r="P1813" s="5">
        <f t="shared" si="168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9"/>
        <v>13.307692307692308</v>
      </c>
      <c r="P1814" s="5">
        <f t="shared" si="168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9"/>
        <v>0</v>
      </c>
      <c r="P1815" s="5" t="str">
        <f t="shared" si="168"/>
        <v>NA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9"/>
        <v>49.18333333333333</v>
      </c>
      <c r="P1816" s="5">
        <f t="shared" si="168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9"/>
        <v>0</v>
      </c>
      <c r="P1817" s="5" t="str">
        <f t="shared" si="168"/>
        <v>NA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9"/>
        <v>2.036</v>
      </c>
      <c r="P1818" s="5">
        <f t="shared" si="168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9"/>
        <v>52.327777777777776</v>
      </c>
      <c r="P1819" s="5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9"/>
        <v>0</v>
      </c>
      <c r="P1820" s="5" t="str">
        <f t="shared" si="168"/>
        <v>NA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9"/>
        <v>2.0833333333333335</v>
      </c>
      <c r="P1821" s="5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9"/>
        <v>6.5653846153846152</v>
      </c>
      <c r="P1822" s="5">
        <f t="shared" si="168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9"/>
        <v>134.88999999999999</v>
      </c>
      <c r="P1823" s="5">
        <f t="shared" si="168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9"/>
        <v>100</v>
      </c>
      <c r="P1824" s="5">
        <f t="shared" si="168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9"/>
        <v>115.85714285714286</v>
      </c>
      <c r="P1825" s="5">
        <f t="shared" si="168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9"/>
        <v>100.06666666666666</v>
      </c>
      <c r="P1826" s="5">
        <f t="shared" si="168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9"/>
        <v>105.05</v>
      </c>
      <c r="P1827" s="5">
        <f t="shared" si="168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9"/>
        <v>101</v>
      </c>
      <c r="P1828" s="5">
        <f t="shared" si="168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9"/>
        <v>100.66249999999999</v>
      </c>
      <c r="P1829" s="5">
        <f t="shared" si="168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9"/>
        <v>100.16</v>
      </c>
      <c r="P1830" s="5">
        <f t="shared" si="168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9"/>
        <v>166.68333333333334</v>
      </c>
      <c r="P1831" s="5">
        <f t="shared" si="168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9"/>
        <v>101.53333333333333</v>
      </c>
      <c r="P1832" s="5">
        <f t="shared" si="168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9"/>
        <v>103</v>
      </c>
      <c r="P1833" s="5">
        <f t="shared" si="168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9"/>
        <v>142.85714285714286</v>
      </c>
      <c r="P1834" s="5">
        <f t="shared" si="168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9"/>
        <v>262.5</v>
      </c>
      <c r="P1835" s="5">
        <f t="shared" si="168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9"/>
        <v>118.05</v>
      </c>
      <c r="P1836" s="5">
        <f t="shared" si="168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9"/>
        <v>104</v>
      </c>
      <c r="P1837" s="5">
        <f t="shared" si="168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9"/>
        <v>200.34</v>
      </c>
      <c r="P1838" s="5">
        <f t="shared" si="168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9"/>
        <v>306.83333333333331</v>
      </c>
      <c r="P1839" s="5">
        <f t="shared" si="168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9"/>
        <v>100.149</v>
      </c>
      <c r="P1840" s="5">
        <f t="shared" si="168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9"/>
        <v>205.3</v>
      </c>
      <c r="P1841" s="5">
        <f t="shared" si="168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9"/>
        <v>108.88888888888889</v>
      </c>
      <c r="P1842" s="5">
        <f t="shared" si="168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9"/>
        <v>101.75</v>
      </c>
      <c r="P1843" s="5">
        <f t="shared" si="168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9"/>
        <v>125.25</v>
      </c>
      <c r="P1844" s="5">
        <f t="shared" si="168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9"/>
        <v>124.0061</v>
      </c>
      <c r="P1845" s="5">
        <f t="shared" si="168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9"/>
        <v>101.4</v>
      </c>
      <c r="P1846" s="5">
        <f t="shared" si="168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9"/>
        <v>100</v>
      </c>
      <c r="P1847" s="5">
        <f t="shared" si="168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9"/>
        <v>137.92666666666668</v>
      </c>
      <c r="P1848" s="5">
        <f t="shared" si="168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9"/>
        <v>120.88</v>
      </c>
      <c r="P1849" s="5">
        <f t="shared" si="168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9"/>
        <v>107.36666666666666</v>
      </c>
      <c r="P1850" s="5">
        <f t="shared" si="168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9"/>
        <v>100.33333333333333</v>
      </c>
      <c r="P1851" s="5">
        <f t="shared" si="168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9"/>
        <v>101.52222222222223</v>
      </c>
      <c r="P1852" s="5">
        <f t="shared" si="168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9"/>
        <v>100.07692307692308</v>
      </c>
      <c r="P1853" s="5">
        <f t="shared" si="168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9"/>
        <v>116.96666666666667</v>
      </c>
      <c r="P1854" s="5">
        <f t="shared" si="168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9"/>
        <v>101.875</v>
      </c>
      <c r="P1855" s="5">
        <f t="shared" si="168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9"/>
        <v>102.12366666666667</v>
      </c>
      <c r="P1856" s="5">
        <f t="shared" si="168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9"/>
        <v>154.05897142857143</v>
      </c>
      <c r="P1857" s="5">
        <f t="shared" si="168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9"/>
        <v>101.25</v>
      </c>
      <c r="P1858" s="5">
        <f t="shared" ref="P1858:P1921" si="174">IF(L1858&gt;0,E1858/L1858,"NA")</f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5">100*E1859/D1859</f>
        <v>100</v>
      </c>
      <c r="P1859" s="5">
        <f t="shared" si="174"/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5"/>
        <v>108.74800874800874</v>
      </c>
      <c r="P1860" s="5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5"/>
        <v>131.83333333333334</v>
      </c>
      <c r="P1861" s="5">
        <f t="shared" si="174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5"/>
        <v>133.46666666666667</v>
      </c>
      <c r="P1862" s="5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5"/>
        <v>0</v>
      </c>
      <c r="P1863" s="5" t="str">
        <f t="shared" si="174"/>
        <v>NA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5"/>
        <v>8.0833333333333339</v>
      </c>
      <c r="P1864" s="5">
        <f t="shared" si="174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5"/>
        <v>0.4</v>
      </c>
      <c r="P1865" s="5">
        <f t="shared" si="174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5"/>
        <v>42.892307692307689</v>
      </c>
      <c r="P1866" s="5">
        <f t="shared" si="174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5"/>
        <v>3.6363636363636364E-3</v>
      </c>
      <c r="P1867" s="5">
        <f t="shared" si="174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5"/>
        <v>0.5</v>
      </c>
      <c r="P1868" s="5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5"/>
        <v>0.05</v>
      </c>
      <c r="P1869" s="5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5"/>
        <v>4.8680000000000003</v>
      </c>
      <c r="P1870" s="5">
        <f t="shared" si="174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5"/>
        <v>0</v>
      </c>
      <c r="P1871" s="5" t="str">
        <f t="shared" si="174"/>
        <v>NA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5"/>
        <v>10.314285714285715</v>
      </c>
      <c r="P1872" s="5">
        <f t="shared" si="174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5"/>
        <v>71.784615384615378</v>
      </c>
      <c r="P1873" s="5">
        <f t="shared" si="174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5"/>
        <v>1.06</v>
      </c>
      <c r="P1874" s="5">
        <f t="shared" si="174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5"/>
        <v>0.45</v>
      </c>
      <c r="P1875" s="5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5"/>
        <v>1.6250000000000001E-2</v>
      </c>
      <c r="P1876" s="5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5"/>
        <v>0.51</v>
      </c>
      <c r="P1877" s="5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5"/>
        <v>0</v>
      </c>
      <c r="P1878" s="5" t="str">
        <f t="shared" si="174"/>
        <v>NA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5"/>
        <v>0</v>
      </c>
      <c r="P1879" s="5" t="str">
        <f t="shared" si="174"/>
        <v>NA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5"/>
        <v>0</v>
      </c>
      <c r="P1880" s="5" t="str">
        <f t="shared" si="174"/>
        <v>NA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5"/>
        <v>0.12</v>
      </c>
      <c r="P1881" s="5">
        <f t="shared" si="174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5"/>
        <v>20.079999999999998</v>
      </c>
      <c r="P1882" s="5">
        <f t="shared" si="174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5"/>
        <v>172.68450000000001</v>
      </c>
      <c r="P1883" s="5">
        <f t="shared" si="174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5"/>
        <v>100.8955223880597</v>
      </c>
      <c r="P1884" s="5">
        <f t="shared" si="174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5"/>
        <v>104.8048048048048</v>
      </c>
      <c r="P1885" s="5">
        <f t="shared" si="174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5"/>
        <v>135.1</v>
      </c>
      <c r="P1886" s="5">
        <f t="shared" si="174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5"/>
        <v>116.32786885245902</v>
      </c>
      <c r="P1887" s="5">
        <f t="shared" si="174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5"/>
        <v>102.08333333333333</v>
      </c>
      <c r="P1888" s="5">
        <f t="shared" si="174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5"/>
        <v>111.16666666666667</v>
      </c>
      <c r="P1889" s="5">
        <f t="shared" si="174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5"/>
        <v>166.08</v>
      </c>
      <c r="P1890" s="5">
        <f t="shared" si="174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5"/>
        <v>106.6</v>
      </c>
      <c r="P1891" s="5">
        <f t="shared" si="174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5"/>
        <v>144.58441666666667</v>
      </c>
      <c r="P1892" s="5">
        <f t="shared" si="174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5"/>
        <v>105.55</v>
      </c>
      <c r="P1893" s="5">
        <f t="shared" si="174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5"/>
        <v>136.6</v>
      </c>
      <c r="P1894" s="5">
        <f t="shared" si="174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5"/>
        <v>104</v>
      </c>
      <c r="P1895" s="5">
        <f t="shared" si="174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5"/>
        <v>114.5</v>
      </c>
      <c r="P1896" s="5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5"/>
        <v>101.71957671957672</v>
      </c>
      <c r="P1897" s="5">
        <f t="shared" si="174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5"/>
        <v>123.94678492239468</v>
      </c>
      <c r="P1898" s="5">
        <f t="shared" si="174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5"/>
        <v>102.45669291338582</v>
      </c>
      <c r="P1899" s="5">
        <f t="shared" si="174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5"/>
        <v>144.5</v>
      </c>
      <c r="P1900" s="5">
        <f t="shared" si="174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5"/>
        <v>133.33333333333334</v>
      </c>
      <c r="P1901" s="5">
        <f t="shared" si="174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5"/>
        <v>109.3644</v>
      </c>
      <c r="P1902" s="5">
        <f t="shared" si="174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5"/>
        <v>2.6969696969696968</v>
      </c>
      <c r="P1903" s="5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5"/>
        <v>1.2</v>
      </c>
      <c r="P1904" s="5">
        <f t="shared" si="174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5"/>
        <v>46.6</v>
      </c>
      <c r="P1905" s="5">
        <f t="shared" si="174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5"/>
        <v>0.1</v>
      </c>
      <c r="P1906" s="5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5"/>
        <v>0.16800000000000001</v>
      </c>
      <c r="P1907" s="5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5"/>
        <v>42.76</v>
      </c>
      <c r="P1908" s="5">
        <f t="shared" si="174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5"/>
        <v>0.28333333333333333</v>
      </c>
      <c r="P1909" s="5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5"/>
        <v>1.732</v>
      </c>
      <c r="P1910" s="5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5"/>
        <v>14.111428571428572</v>
      </c>
      <c r="P1911" s="5">
        <f t="shared" si="174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5"/>
        <v>39.395294117647062</v>
      </c>
      <c r="P1912" s="5">
        <f t="shared" si="174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5"/>
        <v>2.3529411764705882E-2</v>
      </c>
      <c r="P1913" s="5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5"/>
        <v>59.3</v>
      </c>
      <c r="P1914" s="5">
        <f t="shared" si="174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5"/>
        <v>1.3270833333333334</v>
      </c>
      <c r="P1915" s="5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5"/>
        <v>9.0090090090090094</v>
      </c>
      <c r="P1916" s="5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5"/>
        <v>1.6</v>
      </c>
      <c r="P1917" s="5">
        <f t="shared" si="174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5"/>
        <v>0.51</v>
      </c>
      <c r="P1918" s="5">
        <f t="shared" si="174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5"/>
        <v>52.570512820512818</v>
      </c>
      <c r="P1919" s="5">
        <f t="shared" si="174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5"/>
        <v>1.04</v>
      </c>
      <c r="P1920" s="5">
        <f t="shared" si="174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5"/>
        <v>47.4</v>
      </c>
      <c r="P1921" s="5">
        <f t="shared" si="174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5"/>
        <v>43.03</v>
      </c>
      <c r="P1922" s="5">
        <f t="shared" ref="P1922:P1985" si="180">IF(L1922&gt;0,E1922/L1922,"NA")</f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1">100*E1923/D1923</f>
        <v>136.80000000000001</v>
      </c>
      <c r="P1923" s="5">
        <f t="shared" si="180"/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1"/>
        <v>115.55</v>
      </c>
      <c r="P1924" s="5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1"/>
        <v>240.8</v>
      </c>
      <c r="P1925" s="5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1"/>
        <v>114.4</v>
      </c>
      <c r="P1926" s="5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1"/>
        <v>110.33333333333333</v>
      </c>
      <c r="P1927" s="5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1"/>
        <v>195.37933333333334</v>
      </c>
      <c r="P1928" s="5">
        <f t="shared" si="180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1"/>
        <v>103.33333333333333</v>
      </c>
      <c r="P1929" s="5">
        <f t="shared" si="180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1"/>
        <v>103.13725490196079</v>
      </c>
      <c r="P1930" s="5">
        <f t="shared" si="180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1"/>
        <v>100.3125</v>
      </c>
      <c r="P1931" s="5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1"/>
        <v>127</v>
      </c>
      <c r="P1932" s="5">
        <f t="shared" si="180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1"/>
        <v>120.601</v>
      </c>
      <c r="P1933" s="5">
        <f t="shared" si="180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1"/>
        <v>106.99047619047619</v>
      </c>
      <c r="P1934" s="5">
        <f t="shared" si="180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1"/>
        <v>172.43333333333334</v>
      </c>
      <c r="P1935" s="5">
        <f t="shared" si="180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1"/>
        <v>123.62</v>
      </c>
      <c r="P1936" s="5">
        <f t="shared" si="180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1"/>
        <v>108.4</v>
      </c>
      <c r="P1937" s="5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1"/>
        <v>116.52013333333333</v>
      </c>
      <c r="P1938" s="5">
        <f t="shared" si="180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1"/>
        <v>187.245</v>
      </c>
      <c r="P1939" s="5">
        <f t="shared" si="180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1"/>
        <v>115.93333333333334</v>
      </c>
      <c r="P1940" s="5">
        <f t="shared" si="180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1"/>
        <v>110.7</v>
      </c>
      <c r="P1941" s="5">
        <f t="shared" si="180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1"/>
        <v>170.92307692307693</v>
      </c>
      <c r="P1942" s="5">
        <f t="shared" si="180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1"/>
        <v>126.11835600000001</v>
      </c>
      <c r="P1943" s="5">
        <f t="shared" si="180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1"/>
        <v>138.44033333333334</v>
      </c>
      <c r="P1944" s="5">
        <f t="shared" si="180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1"/>
        <v>1705.25</v>
      </c>
      <c r="P1945" s="5">
        <f t="shared" si="180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1"/>
        <v>788.05550000000005</v>
      </c>
      <c r="P1946" s="5">
        <f t="shared" si="180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1"/>
        <v>348.01799999999997</v>
      </c>
      <c r="P1947" s="5">
        <f t="shared" si="180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1"/>
        <v>149.74666666666667</v>
      </c>
      <c r="P1948" s="5">
        <f t="shared" si="180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1"/>
        <v>100.63375000000001</v>
      </c>
      <c r="P1949" s="5">
        <f t="shared" si="180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1"/>
        <v>800.21100000000001</v>
      </c>
      <c r="P1950" s="5">
        <f t="shared" si="180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1"/>
        <v>106.0026</v>
      </c>
      <c r="P1951" s="5">
        <f t="shared" si="180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1"/>
        <v>200.51866666666666</v>
      </c>
      <c r="P1952" s="5">
        <f t="shared" si="180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1"/>
        <v>212.44399999999999</v>
      </c>
      <c r="P1953" s="5">
        <f t="shared" si="180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1"/>
        <v>198.47237142857142</v>
      </c>
      <c r="P1954" s="5">
        <f t="shared" si="180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1"/>
        <v>225.94666666666666</v>
      </c>
      <c r="P1955" s="5">
        <f t="shared" si="180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1"/>
        <v>698.94799999999998</v>
      </c>
      <c r="P1956" s="5">
        <f t="shared" si="180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1"/>
        <v>398.59528571428569</v>
      </c>
      <c r="P1957" s="5">
        <f t="shared" si="180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1"/>
        <v>294.03333333333336</v>
      </c>
      <c r="P1958" s="5">
        <f t="shared" si="180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1"/>
        <v>167.50470000000001</v>
      </c>
      <c r="P1959" s="5">
        <f t="shared" si="180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1"/>
        <v>1435.5717142857143</v>
      </c>
      <c r="P1960" s="5">
        <f t="shared" si="180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1"/>
        <v>156.73439999999999</v>
      </c>
      <c r="P1961" s="5">
        <f t="shared" si="180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1"/>
        <v>117.90285714285714</v>
      </c>
      <c r="P1962" s="5">
        <f t="shared" si="180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1"/>
        <v>1105.3812</v>
      </c>
      <c r="P1963" s="5">
        <f t="shared" si="180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1"/>
        <v>192.92500000000001</v>
      </c>
      <c r="P1964" s="5">
        <f t="shared" si="180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1"/>
        <v>126.88421052631578</v>
      </c>
      <c r="P1965" s="5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1"/>
        <v>259.57748878923769</v>
      </c>
      <c r="P1966" s="5">
        <f t="shared" si="180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1"/>
        <v>262.27999999999997</v>
      </c>
      <c r="P1967" s="5">
        <f t="shared" si="180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1"/>
        <v>206.74309</v>
      </c>
      <c r="P1968" s="5">
        <f t="shared" si="180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1"/>
        <v>370.13</v>
      </c>
      <c r="P1969" s="5">
        <f t="shared" si="180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1"/>
        <v>284.96600000000001</v>
      </c>
      <c r="P1970" s="5">
        <f t="shared" si="180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1"/>
        <v>579.08000000000004</v>
      </c>
      <c r="P1971" s="5">
        <f t="shared" si="180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1"/>
        <v>1131.8</v>
      </c>
      <c r="P1972" s="5">
        <f t="shared" si="180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1"/>
        <v>263.02771750000005</v>
      </c>
      <c r="P1973" s="5">
        <f t="shared" si="180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1"/>
        <v>674.48</v>
      </c>
      <c r="P1974" s="5">
        <f t="shared" si="180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1"/>
        <v>256.83081313131311</v>
      </c>
      <c r="P1975" s="5">
        <f t="shared" si="180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1"/>
        <v>375.49599999999998</v>
      </c>
      <c r="P1976" s="5">
        <f t="shared" si="180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1"/>
        <v>208.70837499999996</v>
      </c>
      <c r="P1977" s="5">
        <f t="shared" si="180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1"/>
        <v>346.6</v>
      </c>
      <c r="P1978" s="5">
        <f t="shared" si="180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1"/>
        <v>402.33</v>
      </c>
      <c r="P1979" s="5">
        <f t="shared" si="180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1"/>
        <v>1026.8451399999999</v>
      </c>
      <c r="P1980" s="5">
        <f t="shared" si="180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1"/>
        <v>114.901155</v>
      </c>
      <c r="P1981" s="5">
        <f t="shared" si="180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1"/>
        <v>354.82402000000002</v>
      </c>
      <c r="P1982" s="5">
        <f t="shared" si="180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1"/>
        <v>5.08</v>
      </c>
      <c r="P1983" s="5">
        <f t="shared" si="180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1"/>
        <v>0</v>
      </c>
      <c r="P1984" s="5" t="str">
        <f t="shared" si="180"/>
        <v>NA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1"/>
        <v>4.3</v>
      </c>
      <c r="P1985" s="5">
        <f t="shared" si="180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1"/>
        <v>21.146666666666668</v>
      </c>
      <c r="P1986" s="5">
        <f t="shared" ref="P1986:P2049" si="186">IF(L1986&gt;0,E1986/L1986,"NA")</f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7">100*E1987/D1987</f>
        <v>3.1875</v>
      </c>
      <c r="P1987" s="5">
        <f t="shared" si="186"/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7"/>
        <v>0.05</v>
      </c>
      <c r="P1988" s="5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7"/>
        <v>42.472727272727276</v>
      </c>
      <c r="P1989" s="5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7"/>
        <v>0.41666666666666669</v>
      </c>
      <c r="P1990" s="5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7"/>
        <v>1</v>
      </c>
      <c r="P1991" s="5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7"/>
        <v>16.966666666666665</v>
      </c>
      <c r="P1992" s="5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7"/>
        <v>7</v>
      </c>
      <c r="P1993" s="5">
        <f t="shared" si="186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7"/>
        <v>0.13333333333333333</v>
      </c>
      <c r="P1994" s="5">
        <f t="shared" si="186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7"/>
        <v>0</v>
      </c>
      <c r="P1995" s="5" t="str">
        <f t="shared" si="186"/>
        <v>NA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7"/>
        <v>0</v>
      </c>
      <c r="P1996" s="5" t="str">
        <f t="shared" si="186"/>
        <v>NA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7"/>
        <v>7.8</v>
      </c>
      <c r="P1997" s="5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7"/>
        <v>0</v>
      </c>
      <c r="P1998" s="5" t="str">
        <f t="shared" si="186"/>
        <v>NA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7"/>
        <v>0</v>
      </c>
      <c r="P1999" s="5" t="str">
        <f t="shared" si="186"/>
        <v>NA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7"/>
        <v>26.2</v>
      </c>
      <c r="P2000" s="5">
        <f t="shared" si="186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7"/>
        <v>0.76129032258064511</v>
      </c>
      <c r="P2001" s="5">
        <f t="shared" si="186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7"/>
        <v>12.5</v>
      </c>
      <c r="P2002" s="5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7"/>
        <v>382.12909090909091</v>
      </c>
      <c r="P2003" s="5">
        <f t="shared" si="186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7"/>
        <v>216.79422</v>
      </c>
      <c r="P2004" s="5">
        <f t="shared" si="186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7"/>
        <v>312</v>
      </c>
      <c r="P2005" s="5">
        <f t="shared" si="186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7"/>
        <v>234.42048</v>
      </c>
      <c r="P2006" s="5">
        <f t="shared" si="186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7"/>
        <v>123.6801</v>
      </c>
      <c r="P2007" s="5">
        <f t="shared" si="186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7"/>
        <v>247.84</v>
      </c>
      <c r="P2008" s="5">
        <f t="shared" si="186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7"/>
        <v>115.7092</v>
      </c>
      <c r="P2009" s="5">
        <f t="shared" si="186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7"/>
        <v>117.07484768810599</v>
      </c>
      <c r="P2010" s="5">
        <f t="shared" si="186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7"/>
        <v>305.15800000000002</v>
      </c>
      <c r="P2011" s="5">
        <f t="shared" si="186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7"/>
        <v>320.053</v>
      </c>
      <c r="P2012" s="5">
        <f t="shared" si="186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7"/>
        <v>819.56399999999996</v>
      </c>
      <c r="P2013" s="5">
        <f t="shared" si="186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7"/>
        <v>234.9</v>
      </c>
      <c r="P2014" s="5">
        <f t="shared" si="186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7"/>
        <v>494.91374999999999</v>
      </c>
      <c r="P2015" s="5">
        <f t="shared" si="186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7"/>
        <v>7813.7822333333334</v>
      </c>
      <c r="P2016" s="5">
        <f t="shared" si="186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7"/>
        <v>113.00013888888888</v>
      </c>
      <c r="P2017" s="5">
        <f t="shared" si="186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7"/>
        <v>921.54219999999998</v>
      </c>
      <c r="P2018" s="5">
        <f t="shared" si="186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7"/>
        <v>125.1024</v>
      </c>
      <c r="P2019" s="5">
        <f t="shared" si="186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7"/>
        <v>102.24343076923077</v>
      </c>
      <c r="P2020" s="5">
        <f t="shared" si="186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7"/>
        <v>484.90974999999997</v>
      </c>
      <c r="P2021" s="5">
        <f t="shared" si="186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7"/>
        <v>192.33333333333334</v>
      </c>
      <c r="P2022" s="5">
        <f t="shared" si="186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7"/>
        <v>281.10000000000002</v>
      </c>
      <c r="P2023" s="5">
        <f t="shared" si="186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7"/>
        <v>125.137</v>
      </c>
      <c r="P2024" s="5">
        <f t="shared" si="186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7"/>
        <v>161.459</v>
      </c>
      <c r="P2025" s="5">
        <f t="shared" si="186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7"/>
        <v>585.35</v>
      </c>
      <c r="P2026" s="5">
        <f t="shared" si="186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7"/>
        <v>201.15</v>
      </c>
      <c r="P2027" s="5">
        <f t="shared" si="186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7"/>
        <v>133.48307999999997</v>
      </c>
      <c r="P2028" s="5">
        <f t="shared" si="186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7"/>
        <v>120.249</v>
      </c>
      <c r="P2029" s="5">
        <f t="shared" si="186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7"/>
        <v>126.16666666666667</v>
      </c>
      <c r="P2030" s="5">
        <f t="shared" si="186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7"/>
        <v>361.2</v>
      </c>
      <c r="P2031" s="5">
        <f t="shared" si="186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7"/>
        <v>226.239013671875</v>
      </c>
      <c r="P2032" s="5">
        <f t="shared" si="186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7"/>
        <v>120.35</v>
      </c>
      <c r="P2033" s="5">
        <f t="shared" si="186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7"/>
        <v>304.18799999999999</v>
      </c>
      <c r="P2034" s="5">
        <f t="shared" si="186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7"/>
        <v>178.67599999999999</v>
      </c>
      <c r="P2035" s="5">
        <f t="shared" si="186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7"/>
        <v>386.81998717948721</v>
      </c>
      <c r="P2036" s="5">
        <f t="shared" si="186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7"/>
        <v>211.03642500000001</v>
      </c>
      <c r="P2037" s="5">
        <f t="shared" si="186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7"/>
        <v>131.66833333333332</v>
      </c>
      <c r="P2038" s="5">
        <f t="shared" si="186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7"/>
        <v>300.47640000000001</v>
      </c>
      <c r="P2039" s="5">
        <f t="shared" si="186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7"/>
        <v>420.51249999999999</v>
      </c>
      <c r="P2040" s="5">
        <f t="shared" si="186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7"/>
        <v>136.21680000000001</v>
      </c>
      <c r="P2041" s="5">
        <f t="shared" si="186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7"/>
        <v>248.17133333333334</v>
      </c>
      <c r="P2042" s="5">
        <f t="shared" si="186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7"/>
        <v>181.86315789473684</v>
      </c>
      <c r="P2043" s="5">
        <f t="shared" si="186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7"/>
        <v>123.53</v>
      </c>
      <c r="P2044" s="5">
        <f t="shared" si="186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7"/>
        <v>506.20938628158842</v>
      </c>
      <c r="P2045" s="5">
        <f t="shared" si="186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7"/>
        <v>108.21333333333334</v>
      </c>
      <c r="P2046" s="5">
        <f t="shared" si="186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7"/>
        <v>819.18387755102037</v>
      </c>
      <c r="P2047" s="5">
        <f t="shared" si="186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7"/>
        <v>121.1</v>
      </c>
      <c r="P2048" s="5">
        <f t="shared" si="186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7"/>
        <v>102.99897959183673</v>
      </c>
      <c r="P2049" s="5">
        <f t="shared" si="186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7"/>
        <v>148.33229411764705</v>
      </c>
      <c r="P2050" s="5">
        <f t="shared" ref="P2050:P2113" si="192">IF(L2050&gt;0,E2050/L2050,"NA")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3">100*E2051/D2051</f>
        <v>120.19070000000001</v>
      </c>
      <c r="P2051" s="5">
        <f t="shared" si="192"/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3"/>
        <v>473.27</v>
      </c>
      <c r="P2052" s="5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3"/>
        <v>130.36250000000001</v>
      </c>
      <c r="P2053" s="5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3"/>
        <v>353.048</v>
      </c>
      <c r="P2054" s="5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3"/>
        <v>101.02</v>
      </c>
      <c r="P2055" s="5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3"/>
        <v>113.59142857142857</v>
      </c>
      <c r="P2056" s="5">
        <f t="shared" si="192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3"/>
        <v>167.41666666666666</v>
      </c>
      <c r="P2057" s="5">
        <f t="shared" si="192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3"/>
        <v>153.452</v>
      </c>
      <c r="P2058" s="5">
        <f t="shared" si="192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3"/>
        <v>202.23220000000001</v>
      </c>
      <c r="P2059" s="5">
        <f t="shared" si="192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3"/>
        <v>168.28125</v>
      </c>
      <c r="P2060" s="5">
        <f t="shared" si="192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3"/>
        <v>143.45666666666668</v>
      </c>
      <c r="P2061" s="5">
        <f t="shared" si="192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3"/>
        <v>196.4</v>
      </c>
      <c r="P2062" s="5">
        <f t="shared" si="192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3"/>
        <v>107.92</v>
      </c>
      <c r="P2063" s="5">
        <f t="shared" si="192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3"/>
        <v>114.977</v>
      </c>
      <c r="P2064" s="5">
        <f t="shared" si="192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3"/>
        <v>148.05000000000001</v>
      </c>
      <c r="P2065" s="5">
        <f t="shared" si="192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3"/>
        <v>191.16676082790633</v>
      </c>
      <c r="P2066" s="5">
        <f t="shared" si="192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3"/>
        <v>199.215125</v>
      </c>
      <c r="P2067" s="5">
        <f t="shared" si="192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3"/>
        <v>218.6</v>
      </c>
      <c r="P2068" s="5">
        <f t="shared" si="192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3"/>
        <v>126.86868686868686</v>
      </c>
      <c r="P2069" s="5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3"/>
        <v>105.22387999999999</v>
      </c>
      <c r="P2070" s="5">
        <f t="shared" si="192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3"/>
        <v>128.40665999999999</v>
      </c>
      <c r="P2071" s="5">
        <f t="shared" si="192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3"/>
        <v>317.3272</v>
      </c>
      <c r="P2072" s="5">
        <f t="shared" si="192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3"/>
        <v>280.73</v>
      </c>
      <c r="P2073" s="5">
        <f t="shared" si="192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3"/>
        <v>110.73146853146854</v>
      </c>
      <c r="P2074" s="5">
        <f t="shared" si="192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3"/>
        <v>152.60429999999999</v>
      </c>
      <c r="P2075" s="5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3"/>
        <v>102.5</v>
      </c>
      <c r="P2076" s="5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3"/>
        <v>1678.3738373837384</v>
      </c>
      <c r="P2077" s="5">
        <f t="shared" si="192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3"/>
        <v>543.349156424581</v>
      </c>
      <c r="P2078" s="5">
        <f t="shared" si="192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3"/>
        <v>115.508</v>
      </c>
      <c r="P2079" s="5">
        <f t="shared" si="192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3"/>
        <v>131.20500000000001</v>
      </c>
      <c r="P2080" s="5">
        <f t="shared" si="192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3"/>
        <v>288.17</v>
      </c>
      <c r="P2081" s="5">
        <f t="shared" si="192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3"/>
        <v>507.8</v>
      </c>
      <c r="P2082" s="5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3"/>
        <v>114.57142857142857</v>
      </c>
      <c r="P2083" s="5">
        <f t="shared" si="192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3"/>
        <v>110.73333333333333</v>
      </c>
      <c r="P2084" s="5">
        <f t="shared" si="192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3"/>
        <v>113.33333333333333</v>
      </c>
      <c r="P2085" s="5">
        <f t="shared" si="192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3"/>
        <v>108.33333333333333</v>
      </c>
      <c r="P2086" s="5">
        <f t="shared" si="192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3"/>
        <v>123.53333333333333</v>
      </c>
      <c r="P2087" s="5">
        <f t="shared" si="192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3"/>
        <v>100.7</v>
      </c>
      <c r="P2088" s="5">
        <f t="shared" si="192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3"/>
        <v>103.53333333333333</v>
      </c>
      <c r="P2089" s="5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3"/>
        <v>115.51066666666667</v>
      </c>
      <c r="P2090" s="5">
        <f t="shared" si="192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3"/>
        <v>120.4004</v>
      </c>
      <c r="P2091" s="5">
        <f t="shared" si="192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3"/>
        <v>115.040375</v>
      </c>
      <c r="P2092" s="5">
        <f t="shared" si="192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3"/>
        <v>120.46777777777778</v>
      </c>
      <c r="P2093" s="5">
        <f t="shared" si="192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3"/>
        <v>101.28333333333333</v>
      </c>
      <c r="P2094" s="5">
        <f t="shared" si="192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3"/>
        <v>102.46666666666667</v>
      </c>
      <c r="P2095" s="5">
        <f t="shared" si="192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3"/>
        <v>120.54285714285714</v>
      </c>
      <c r="P2096" s="5">
        <f t="shared" si="192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3"/>
        <v>100</v>
      </c>
      <c r="P2097" s="5">
        <f t="shared" si="192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3"/>
        <v>101.66666666666667</v>
      </c>
      <c r="P2098" s="5">
        <f t="shared" si="192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3"/>
        <v>100</v>
      </c>
      <c r="P2099" s="5">
        <f t="shared" si="192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3"/>
        <v>100.33333333333333</v>
      </c>
      <c r="P2100" s="5">
        <f t="shared" si="192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3"/>
        <v>132.36666666666667</v>
      </c>
      <c r="P2101" s="5">
        <f t="shared" si="192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3"/>
        <v>136.66666666666666</v>
      </c>
      <c r="P2102" s="5">
        <f t="shared" si="192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3"/>
        <v>113.25</v>
      </c>
      <c r="P2103" s="5">
        <f t="shared" si="192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3"/>
        <v>136</v>
      </c>
      <c r="P2104" s="5">
        <f t="shared" si="192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3"/>
        <v>146.12318374694613</v>
      </c>
      <c r="P2105" s="5">
        <f t="shared" si="192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3"/>
        <v>129.5</v>
      </c>
      <c r="P2106" s="5">
        <f t="shared" si="192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3"/>
        <v>254</v>
      </c>
      <c r="P2107" s="5">
        <f t="shared" si="192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3"/>
        <v>107.04545454545455</v>
      </c>
      <c r="P2108" s="5">
        <f t="shared" si="192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3"/>
        <v>107.733</v>
      </c>
      <c r="P2109" s="5">
        <f t="shared" si="192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3"/>
        <v>107.3125</v>
      </c>
      <c r="P2110" s="5">
        <f t="shared" si="192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3"/>
        <v>106.52500000000001</v>
      </c>
      <c r="P2111" s="5">
        <f t="shared" si="192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3"/>
        <v>100.35</v>
      </c>
      <c r="P2112" s="5">
        <f t="shared" si="192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3"/>
        <v>106.5</v>
      </c>
      <c r="P2113" s="5">
        <f t="shared" si="192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3"/>
        <v>100</v>
      </c>
      <c r="P2114" s="5">
        <f t="shared" ref="P2114:P2177" si="198">IF(L2114&gt;0,E2114/L2114,"NA")</f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9">100*E2115/D2115</f>
        <v>104.85714285714286</v>
      </c>
      <c r="P2115" s="5">
        <f t="shared" si="198"/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9"/>
        <v>104.7</v>
      </c>
      <c r="P2116" s="5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9"/>
        <v>225.66666666666666</v>
      </c>
      <c r="P2117" s="5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9"/>
        <v>100.90416666666667</v>
      </c>
      <c r="P2118" s="5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9"/>
        <v>147.75</v>
      </c>
      <c r="P2119" s="5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9"/>
        <v>134.61099999999999</v>
      </c>
      <c r="P2120" s="5">
        <f t="shared" si="198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9"/>
        <v>100.75</v>
      </c>
      <c r="P2121" s="5">
        <f t="shared" si="198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9"/>
        <v>100.880375</v>
      </c>
      <c r="P2122" s="5">
        <f t="shared" si="198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9"/>
        <v>0.56799999999999995</v>
      </c>
      <c r="P2123" s="5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9"/>
        <v>0.38750000000000001</v>
      </c>
      <c r="P2124" s="5">
        <f t="shared" si="198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9"/>
        <v>10</v>
      </c>
      <c r="P2125" s="5">
        <f t="shared" si="198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9"/>
        <v>10.454545454545455</v>
      </c>
      <c r="P2126" s="5">
        <f t="shared" si="198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9"/>
        <v>1.42</v>
      </c>
      <c r="P2127" s="5">
        <f t="shared" si="198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9"/>
        <v>0.05</v>
      </c>
      <c r="P2128" s="5">
        <f t="shared" si="198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9"/>
        <v>28.842857142857142</v>
      </c>
      <c r="P2129" s="5">
        <f t="shared" si="198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9"/>
        <v>0.16666666666666666</v>
      </c>
      <c r="P2130" s="5">
        <f t="shared" si="198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9"/>
        <v>11.8</v>
      </c>
      <c r="P2131" s="5">
        <f t="shared" si="198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9"/>
        <v>0.20238095238095238</v>
      </c>
      <c r="P2132" s="5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9"/>
        <v>5</v>
      </c>
      <c r="P2133" s="5">
        <f t="shared" si="198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9"/>
        <v>2.1129899999999999</v>
      </c>
      <c r="P2134" s="5">
        <f t="shared" si="198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9"/>
        <v>1.6</v>
      </c>
      <c r="P2135" s="5">
        <f t="shared" si="198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9"/>
        <v>1.7333333333333334</v>
      </c>
      <c r="P2136" s="5">
        <f t="shared" si="198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9"/>
        <v>9.56</v>
      </c>
      <c r="P2137" s="5">
        <f t="shared" si="198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9"/>
        <v>5.9612499999999999E-2</v>
      </c>
      <c r="P2138" s="5">
        <f t="shared" si="198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9"/>
        <v>28.405999999999999</v>
      </c>
      <c r="P2139" s="5">
        <f t="shared" si="198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9"/>
        <v>12.8</v>
      </c>
      <c r="P2140" s="5">
        <f t="shared" si="198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9"/>
        <v>5.42</v>
      </c>
      <c r="P2141" s="5">
        <f t="shared" si="198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9"/>
        <v>0.112</v>
      </c>
      <c r="P2142" s="5">
        <f t="shared" si="198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9"/>
        <v>0</v>
      </c>
      <c r="P2143" s="5" t="str">
        <f t="shared" si="198"/>
        <v>NA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9"/>
        <v>5.7238095238095239</v>
      </c>
      <c r="P2144" s="5">
        <f t="shared" si="198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9"/>
        <v>11.25</v>
      </c>
      <c r="P2145" s="5">
        <f t="shared" si="198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9"/>
        <v>1.7098591549295774</v>
      </c>
      <c r="P2146" s="5">
        <f t="shared" si="198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9"/>
        <v>30.433333333333334</v>
      </c>
      <c r="P2147" s="5">
        <f t="shared" si="198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9"/>
        <v>0.02</v>
      </c>
      <c r="P2148" s="5">
        <f t="shared" si="198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9"/>
        <v>0.69641025641025645</v>
      </c>
      <c r="P2149" s="5">
        <f t="shared" si="198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9"/>
        <v>2</v>
      </c>
      <c r="P2150" s="5">
        <f t="shared" si="198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9"/>
        <v>0</v>
      </c>
      <c r="P2151" s="5" t="str">
        <f t="shared" si="198"/>
        <v>NA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9"/>
        <v>0.81</v>
      </c>
      <c r="P2152" s="5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9"/>
        <v>0.26222222222222225</v>
      </c>
      <c r="P2153" s="5">
        <f t="shared" si="198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9"/>
        <v>0.16666666666666666</v>
      </c>
      <c r="P2154" s="5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9"/>
        <v>9.124454880912446E-3</v>
      </c>
      <c r="P2155" s="5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9"/>
        <v>0.8</v>
      </c>
      <c r="P2156" s="5">
        <f t="shared" si="198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9"/>
        <v>2.2999999999999998</v>
      </c>
      <c r="P2157" s="5">
        <f t="shared" si="198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9"/>
        <v>2.6660714285714286</v>
      </c>
      <c r="P2158" s="5">
        <f t="shared" si="198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9"/>
        <v>28.192</v>
      </c>
      <c r="P2159" s="5">
        <f t="shared" si="198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9"/>
        <v>6.5900366666666663</v>
      </c>
      <c r="P2160" s="5">
        <f t="shared" si="198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9"/>
        <v>0.72222222222222221</v>
      </c>
      <c r="P2161" s="5">
        <f t="shared" si="198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9"/>
        <v>0.85</v>
      </c>
      <c r="P2162" s="5">
        <f t="shared" si="198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9"/>
        <v>115.75</v>
      </c>
      <c r="P2163" s="5">
        <f t="shared" si="198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9"/>
        <v>112.26666666666667</v>
      </c>
      <c r="P2164" s="5">
        <f t="shared" si="198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9"/>
        <v>132.19999999999999</v>
      </c>
      <c r="P2165" s="5">
        <f t="shared" si="198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9"/>
        <v>102.63636363636364</v>
      </c>
      <c r="P2166" s="5">
        <f t="shared" si="198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9"/>
        <v>138.63999999999999</v>
      </c>
      <c r="P2167" s="5">
        <f t="shared" si="198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9"/>
        <v>146.6</v>
      </c>
      <c r="P2168" s="5">
        <f t="shared" si="198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9"/>
        <v>120</v>
      </c>
      <c r="P2169" s="5">
        <f t="shared" si="198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9"/>
        <v>121.58161111111112</v>
      </c>
      <c r="P2170" s="5">
        <f t="shared" si="198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9"/>
        <v>100</v>
      </c>
      <c r="P2171" s="5">
        <f t="shared" si="198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9"/>
        <v>180.85714285714286</v>
      </c>
      <c r="P2172" s="5">
        <f t="shared" si="198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9"/>
        <v>106.075</v>
      </c>
      <c r="P2173" s="5">
        <f t="shared" si="198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9"/>
        <v>100</v>
      </c>
      <c r="P2174" s="5">
        <f t="shared" si="198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9"/>
        <v>126.92857142857143</v>
      </c>
      <c r="P2175" s="5">
        <f t="shared" si="198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9"/>
        <v>102.97499999999999</v>
      </c>
      <c r="P2176" s="5">
        <f t="shared" si="198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9"/>
        <v>250</v>
      </c>
      <c r="P2177" s="5">
        <f t="shared" si="198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9"/>
        <v>126.02</v>
      </c>
      <c r="P2178" s="5">
        <f t="shared" ref="P2178:P2241" si="204">IF(L2178&gt;0,E2178/L2178,"NA")</f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5">100*E2179/D2179</f>
        <v>100.12</v>
      </c>
      <c r="P2179" s="5">
        <f t="shared" si="204"/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5"/>
        <v>138.63999999999999</v>
      </c>
      <c r="P2180" s="5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5"/>
        <v>161.4</v>
      </c>
      <c r="P2181" s="5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5"/>
        <v>107.1842</v>
      </c>
      <c r="P2182" s="5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5"/>
        <v>153.1</v>
      </c>
      <c r="P2183" s="5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5"/>
        <v>524.16666666666663</v>
      </c>
      <c r="P2184" s="5">
        <f t="shared" si="204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5"/>
        <v>489.27777777777777</v>
      </c>
      <c r="P2185" s="5">
        <f t="shared" si="204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5"/>
        <v>284.74</v>
      </c>
      <c r="P2186" s="5">
        <f t="shared" si="204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5"/>
        <v>1856.97</v>
      </c>
      <c r="P2187" s="5">
        <f t="shared" si="204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5"/>
        <v>109.675</v>
      </c>
      <c r="P2188" s="5">
        <f t="shared" si="204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5"/>
        <v>1014.6425</v>
      </c>
      <c r="P2189" s="5">
        <f t="shared" si="204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5"/>
        <v>412.17692027666544</v>
      </c>
      <c r="P2190" s="5">
        <f t="shared" si="204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5"/>
        <v>503.25</v>
      </c>
      <c r="P2191" s="5">
        <f t="shared" si="204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5"/>
        <v>184.61052631578949</v>
      </c>
      <c r="P2192" s="5">
        <f t="shared" si="204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5"/>
        <v>119.73333333333333</v>
      </c>
      <c r="P2193" s="5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5"/>
        <v>1081.2401666666667</v>
      </c>
      <c r="P2194" s="5">
        <f t="shared" si="204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5"/>
        <v>452.37333333333333</v>
      </c>
      <c r="P2195" s="5">
        <f t="shared" si="204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5"/>
        <v>537.37</v>
      </c>
      <c r="P2196" s="5">
        <f t="shared" si="204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5"/>
        <v>120.32608695652173</v>
      </c>
      <c r="P2197" s="5">
        <f t="shared" si="204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5"/>
        <v>113.83571428571429</v>
      </c>
      <c r="P2198" s="5">
        <f t="shared" si="204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5"/>
        <v>951.03110000000004</v>
      </c>
      <c r="P2199" s="5">
        <f t="shared" si="204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5"/>
        <v>132.89250000000001</v>
      </c>
      <c r="P2200" s="5">
        <f t="shared" si="204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5"/>
        <v>146.97777777777779</v>
      </c>
      <c r="P2201" s="5">
        <f t="shared" si="204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5"/>
        <v>542.15</v>
      </c>
      <c r="P2202" s="5">
        <f t="shared" si="204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5"/>
        <v>382.71818181818179</v>
      </c>
      <c r="P2203" s="5">
        <f t="shared" si="204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5"/>
        <v>704.18124999999998</v>
      </c>
      <c r="P2204" s="5">
        <f t="shared" si="204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5"/>
        <v>109.55</v>
      </c>
      <c r="P2205" s="5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5"/>
        <v>132.86666666666667</v>
      </c>
      <c r="P2206" s="5">
        <f t="shared" si="204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5"/>
        <v>152</v>
      </c>
      <c r="P2207" s="5">
        <f t="shared" si="204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5"/>
        <v>102.72727272727273</v>
      </c>
      <c r="P2208" s="5">
        <f t="shared" si="204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5"/>
        <v>100</v>
      </c>
      <c r="P2209" s="5">
        <f t="shared" si="204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5"/>
        <v>101.6</v>
      </c>
      <c r="P2210" s="5">
        <f t="shared" si="204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5"/>
        <v>150.80000000000001</v>
      </c>
      <c r="P2211" s="5">
        <f t="shared" si="204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5"/>
        <v>111.425</v>
      </c>
      <c r="P2212" s="5">
        <f t="shared" si="204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5"/>
        <v>195.6</v>
      </c>
      <c r="P2213" s="5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5"/>
        <v>114.38333333333334</v>
      </c>
      <c r="P2214" s="5">
        <f t="shared" si="204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5"/>
        <v>200</v>
      </c>
      <c r="P2215" s="5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5"/>
        <v>292.50166666666667</v>
      </c>
      <c r="P2216" s="5">
        <f t="shared" si="204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5"/>
        <v>156.36363636363637</v>
      </c>
      <c r="P2217" s="5">
        <f t="shared" si="204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5"/>
        <v>105.66666666666667</v>
      </c>
      <c r="P2218" s="5">
        <f t="shared" si="204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5"/>
        <v>101.19047619047619</v>
      </c>
      <c r="P2219" s="5">
        <f t="shared" si="204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5"/>
        <v>122.833</v>
      </c>
      <c r="P2220" s="5">
        <f t="shared" si="204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5"/>
        <v>101.5</v>
      </c>
      <c r="P2221" s="5">
        <f t="shared" si="204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5"/>
        <v>101.14285714285714</v>
      </c>
      <c r="P2222" s="5">
        <f t="shared" si="204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5"/>
        <v>108.12</v>
      </c>
      <c r="P2223" s="5">
        <f t="shared" si="204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5"/>
        <v>162.6</v>
      </c>
      <c r="P2224" s="5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5"/>
        <v>105.8</v>
      </c>
      <c r="P2225" s="5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5"/>
        <v>243.15</v>
      </c>
      <c r="P2226" s="5">
        <f t="shared" si="204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5"/>
        <v>944.83338095238094</v>
      </c>
      <c r="P2227" s="5">
        <f t="shared" si="204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5"/>
        <v>108.46283333333335</v>
      </c>
      <c r="P2228" s="5">
        <f t="shared" si="204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5"/>
        <v>157.37692307692308</v>
      </c>
      <c r="P2229" s="5">
        <f t="shared" si="204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5"/>
        <v>1174.49</v>
      </c>
      <c r="P2230" s="5">
        <f t="shared" si="204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5"/>
        <v>171.04755366949576</v>
      </c>
      <c r="P2231" s="5">
        <f t="shared" si="204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5"/>
        <v>125.95294117647059</v>
      </c>
      <c r="P2232" s="5">
        <f t="shared" si="204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5"/>
        <v>1212.1296</v>
      </c>
      <c r="P2233" s="5">
        <f t="shared" si="204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5"/>
        <v>495.8</v>
      </c>
      <c r="P2234" s="5">
        <f t="shared" si="204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5"/>
        <v>332.04</v>
      </c>
      <c r="P2235" s="5">
        <f t="shared" si="204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5"/>
        <v>1165</v>
      </c>
      <c r="P2236" s="5">
        <f t="shared" si="204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5"/>
        <v>153.3153846153846</v>
      </c>
      <c r="P2237" s="5">
        <f t="shared" si="204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5"/>
        <v>537.10714285714289</v>
      </c>
      <c r="P2238" s="5">
        <f t="shared" si="204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5"/>
        <v>352.92777777777781</v>
      </c>
      <c r="P2239" s="5">
        <f t="shared" si="204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5"/>
        <v>137.4</v>
      </c>
      <c r="P2240" s="5">
        <f t="shared" si="204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5"/>
        <v>128.02668</v>
      </c>
      <c r="P2241" s="5">
        <f t="shared" si="204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5"/>
        <v>270.68</v>
      </c>
      <c r="P2242" s="5">
        <f t="shared" ref="P2242:P2305" si="210">IF(L2242&gt;0,E2242/L2242,"NA")</f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1">100*E2243/D2243</f>
        <v>806.4</v>
      </c>
      <c r="P2243" s="5">
        <f t="shared" si="210"/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1"/>
        <v>1360.0976000000001</v>
      </c>
      <c r="P2244" s="5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1"/>
        <v>930250</v>
      </c>
      <c r="P2245" s="5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1"/>
        <v>377.02</v>
      </c>
      <c r="P2246" s="5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1"/>
        <v>2647.0250000000001</v>
      </c>
      <c r="P2247" s="5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1"/>
        <v>100.12</v>
      </c>
      <c r="P2248" s="5">
        <f t="shared" si="210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1"/>
        <v>104.45405405405405</v>
      </c>
      <c r="P2249" s="5">
        <f t="shared" si="210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1"/>
        <v>107.21428571428571</v>
      </c>
      <c r="P2250" s="5">
        <f t="shared" si="210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1"/>
        <v>168.77142857142857</v>
      </c>
      <c r="P2251" s="5">
        <f t="shared" si="210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1"/>
        <v>975.11199999999997</v>
      </c>
      <c r="P2252" s="5">
        <f t="shared" si="210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1"/>
        <v>134.44929411764707</v>
      </c>
      <c r="P2253" s="5">
        <f t="shared" si="210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1"/>
        <v>272.27777777777777</v>
      </c>
      <c r="P2254" s="5">
        <f t="shared" si="210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1"/>
        <v>112.6875</v>
      </c>
      <c r="P2255" s="5">
        <f t="shared" si="210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1"/>
        <v>459.8</v>
      </c>
      <c r="P2256" s="5">
        <f t="shared" si="210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1"/>
        <v>286.65822784810126</v>
      </c>
      <c r="P2257" s="5">
        <f t="shared" si="210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1"/>
        <v>222.70833333333334</v>
      </c>
      <c r="P2258" s="5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1"/>
        <v>636.14</v>
      </c>
      <c r="P2259" s="5">
        <f t="shared" si="210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1"/>
        <v>146.5</v>
      </c>
      <c r="P2260" s="5">
        <f t="shared" si="210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1"/>
        <v>1867.1</v>
      </c>
      <c r="P2261" s="5">
        <f t="shared" si="210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1"/>
        <v>326.92</v>
      </c>
      <c r="P2262" s="5">
        <f t="shared" si="210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1"/>
        <v>779.5</v>
      </c>
      <c r="P2263" s="5">
        <f t="shared" si="210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1"/>
        <v>154.15151515151516</v>
      </c>
      <c r="P2264" s="5">
        <f t="shared" si="210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1"/>
        <v>115.54666666666667</v>
      </c>
      <c r="P2265" s="5">
        <f t="shared" si="210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1"/>
        <v>180.03333333333333</v>
      </c>
      <c r="P2266" s="5">
        <f t="shared" si="210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1"/>
        <v>298.5</v>
      </c>
      <c r="P2267" s="5">
        <f t="shared" si="210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1"/>
        <v>320.26666666666665</v>
      </c>
      <c r="P2268" s="5">
        <f t="shared" si="210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1"/>
        <v>380.52499999999998</v>
      </c>
      <c r="P2269" s="5">
        <f t="shared" si="210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1"/>
        <v>102.6</v>
      </c>
      <c r="P2270" s="5">
        <f t="shared" si="210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1"/>
        <v>1801.64</v>
      </c>
      <c r="P2271" s="5">
        <f t="shared" si="210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1"/>
        <v>720.24800000000005</v>
      </c>
      <c r="P2272" s="5">
        <f t="shared" si="210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1"/>
        <v>283.08999999999997</v>
      </c>
      <c r="P2273" s="5">
        <f t="shared" si="210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1"/>
        <v>1356.6</v>
      </c>
      <c r="P2274" s="5">
        <f t="shared" si="210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1"/>
        <v>220.36</v>
      </c>
      <c r="P2275" s="5">
        <f t="shared" si="210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1"/>
        <v>119.6</v>
      </c>
      <c r="P2276" s="5">
        <f t="shared" si="210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1"/>
        <v>407.76923076923077</v>
      </c>
      <c r="P2277" s="5">
        <f t="shared" si="210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1"/>
        <v>105.81826105905427</v>
      </c>
      <c r="P2278" s="5">
        <f t="shared" si="210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1"/>
        <v>141.08235294117648</v>
      </c>
      <c r="P2279" s="5">
        <f t="shared" si="210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1"/>
        <v>270.7</v>
      </c>
      <c r="P2280" s="5">
        <f t="shared" si="210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1"/>
        <v>153.80000000000001</v>
      </c>
      <c r="P2281" s="5">
        <f t="shared" si="210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1"/>
        <v>403.57653061224488</v>
      </c>
      <c r="P2282" s="5">
        <f t="shared" si="210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1"/>
        <v>185</v>
      </c>
      <c r="P2283" s="5">
        <f t="shared" si="210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1"/>
        <v>185.33333333333334</v>
      </c>
      <c r="P2284" s="5">
        <f t="shared" si="210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1"/>
        <v>100.85533333333333</v>
      </c>
      <c r="P2285" s="5">
        <f t="shared" si="210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1"/>
        <v>106.22116666666666</v>
      </c>
      <c r="P2286" s="5">
        <f t="shared" si="210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1"/>
        <v>121.36666666666666</v>
      </c>
      <c r="P2287" s="5">
        <f t="shared" si="210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1"/>
        <v>100.06666666666666</v>
      </c>
      <c r="P2288" s="5">
        <f t="shared" si="210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1"/>
        <v>119.97755555555555</v>
      </c>
      <c r="P2289" s="5">
        <f t="shared" si="210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1"/>
        <v>100.1</v>
      </c>
      <c r="P2290" s="5">
        <f t="shared" si="210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1"/>
        <v>107.4</v>
      </c>
      <c r="P2291" s="5">
        <f t="shared" si="210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1"/>
        <v>104.06666666666666</v>
      </c>
      <c r="P2292" s="5">
        <f t="shared" si="210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1"/>
        <v>172.8</v>
      </c>
      <c r="P2293" s="5">
        <f t="shared" si="210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1"/>
        <v>107.25050000000002</v>
      </c>
      <c r="P2294" s="5">
        <f t="shared" si="210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1"/>
        <v>108.23529411764706</v>
      </c>
      <c r="P2295" s="5">
        <f t="shared" si="210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1"/>
        <v>146.08080000000001</v>
      </c>
      <c r="P2296" s="5">
        <f t="shared" si="210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1"/>
        <v>125.25</v>
      </c>
      <c r="P2297" s="5">
        <f t="shared" si="210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1"/>
        <v>149.07142857142858</v>
      </c>
      <c r="P2298" s="5">
        <f t="shared" si="210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1"/>
        <v>100.6</v>
      </c>
      <c r="P2299" s="5">
        <f t="shared" si="210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1"/>
        <v>105.07333333333334</v>
      </c>
      <c r="P2300" s="5">
        <f t="shared" si="210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1"/>
        <v>350.16666666666669</v>
      </c>
      <c r="P2301" s="5">
        <f t="shared" si="210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1"/>
        <v>101.25</v>
      </c>
      <c r="P2302" s="5">
        <f t="shared" si="210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1"/>
        <v>133.6044</v>
      </c>
      <c r="P2303" s="5">
        <f t="shared" si="210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1"/>
        <v>170.65217391304347</v>
      </c>
      <c r="P2304" s="5">
        <f t="shared" si="210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1"/>
        <v>109.35829457364341</v>
      </c>
      <c r="P2305" s="5">
        <f t="shared" si="210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1"/>
        <v>100.70033333333333</v>
      </c>
      <c r="P2306" s="5">
        <f t="shared" ref="P2306:P2369" si="216">IF(L2306&gt;0,E2306/L2306,"NA")</f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7">100*E2307/D2307</f>
        <v>101.22777777777777</v>
      </c>
      <c r="P2307" s="5">
        <f t="shared" si="216"/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7"/>
        <v>106.75857142857143</v>
      </c>
      <c r="P2308" s="5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7"/>
        <v>106.65777537961894</v>
      </c>
      <c r="P2309" s="5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7"/>
        <v>101.30622</v>
      </c>
      <c r="P2310" s="5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7"/>
        <v>106.67449999999999</v>
      </c>
      <c r="P2311" s="5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7"/>
        <v>428.83978378378379</v>
      </c>
      <c r="P2312" s="5">
        <f t="shared" si="216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7"/>
        <v>104.11111111111111</v>
      </c>
      <c r="P2313" s="5">
        <f t="shared" si="216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7"/>
        <v>107.86666666666666</v>
      </c>
      <c r="P2314" s="5">
        <f t="shared" si="216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7"/>
        <v>175.84039999999999</v>
      </c>
      <c r="P2315" s="5">
        <f t="shared" si="216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7"/>
        <v>156.97</v>
      </c>
      <c r="P2316" s="5">
        <f t="shared" si="216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7"/>
        <v>102.6</v>
      </c>
      <c r="P2317" s="5">
        <f t="shared" si="216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7"/>
        <v>104.04266666666666</v>
      </c>
      <c r="P2318" s="5">
        <f t="shared" si="216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7"/>
        <v>104</v>
      </c>
      <c r="P2319" s="5">
        <f t="shared" si="216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7"/>
        <v>121.06</v>
      </c>
      <c r="P2320" s="5">
        <f t="shared" si="216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7"/>
        <v>107.7</v>
      </c>
      <c r="P2321" s="5">
        <f t="shared" si="216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7"/>
        <v>108.66</v>
      </c>
      <c r="P2322" s="5">
        <f t="shared" si="216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7"/>
        <v>39.120962394619681</v>
      </c>
      <c r="P2323" s="5">
        <f t="shared" si="216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7"/>
        <v>3.1481481481481484</v>
      </c>
      <c r="P2324" s="5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7"/>
        <v>48</v>
      </c>
      <c r="P2325" s="5">
        <f t="shared" si="216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7"/>
        <v>20.733333333333334</v>
      </c>
      <c r="P2326" s="5">
        <f t="shared" si="216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7"/>
        <v>8</v>
      </c>
      <c r="P2327" s="5">
        <f t="shared" si="216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7"/>
        <v>0.72</v>
      </c>
      <c r="P2328" s="5">
        <f t="shared" si="216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7"/>
        <v>526.09431428571429</v>
      </c>
      <c r="P2329" s="5">
        <f t="shared" si="216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7"/>
        <v>254.45</v>
      </c>
      <c r="P2330" s="5">
        <f t="shared" si="216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7"/>
        <v>105.92</v>
      </c>
      <c r="P2331" s="5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7"/>
        <v>102.42285714285714</v>
      </c>
      <c r="P2332" s="5">
        <f t="shared" si="216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7"/>
        <v>144.31375</v>
      </c>
      <c r="P2333" s="5">
        <f t="shared" si="216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7"/>
        <v>106.30800000000001</v>
      </c>
      <c r="P2334" s="5">
        <f t="shared" si="216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7"/>
        <v>212.16666666666666</v>
      </c>
      <c r="P2335" s="5">
        <f t="shared" si="216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7"/>
        <v>101.95</v>
      </c>
      <c r="P2336" s="5">
        <f t="shared" si="216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7"/>
        <v>102.27200000000001</v>
      </c>
      <c r="P2337" s="5">
        <f t="shared" si="216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7"/>
        <v>520.73254999999995</v>
      </c>
      <c r="P2338" s="5">
        <f t="shared" si="216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7"/>
        <v>110.65833333333333</v>
      </c>
      <c r="P2339" s="5">
        <f t="shared" si="216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7"/>
        <v>101.14333333333333</v>
      </c>
      <c r="P2340" s="5">
        <f t="shared" si="216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7"/>
        <v>294.20800000000003</v>
      </c>
      <c r="P2341" s="5">
        <f t="shared" si="216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7"/>
        <v>105.7775</v>
      </c>
      <c r="P2342" s="5">
        <f t="shared" si="216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7"/>
        <v>0</v>
      </c>
      <c r="P2343" s="5" t="str">
        <f t="shared" si="216"/>
        <v>NA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7"/>
        <v>0</v>
      </c>
      <c r="P2344" s="5" t="str">
        <f t="shared" si="216"/>
        <v>NA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7"/>
        <v>3</v>
      </c>
      <c r="P2345" s="5">
        <f t="shared" si="216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7"/>
        <v>0.1</v>
      </c>
      <c r="P2346" s="5">
        <f t="shared" si="216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7"/>
        <v>0</v>
      </c>
      <c r="P2347" s="5" t="str">
        <f t="shared" si="216"/>
        <v>NA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7"/>
        <v>6.5000000000000002E-2</v>
      </c>
      <c r="P2348" s="5">
        <f t="shared" si="216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7"/>
        <v>1.5</v>
      </c>
      <c r="P2349" s="5">
        <f t="shared" si="216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7"/>
        <v>0.38571428571428573</v>
      </c>
      <c r="P2350" s="5">
        <f t="shared" si="216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7"/>
        <v>0</v>
      </c>
      <c r="P2351" s="5" t="str">
        <f t="shared" si="216"/>
        <v>NA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7"/>
        <v>0</v>
      </c>
      <c r="P2352" s="5" t="str">
        <f t="shared" si="216"/>
        <v>NA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7"/>
        <v>0.5714285714285714</v>
      </c>
      <c r="P2353" s="5">
        <f t="shared" si="216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7"/>
        <v>0</v>
      </c>
      <c r="P2354" s="5" t="str">
        <f t="shared" si="216"/>
        <v>NA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7"/>
        <v>0</v>
      </c>
      <c r="P2355" s="5" t="str">
        <f t="shared" si="216"/>
        <v>NA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7"/>
        <v>7.1428571428571425E-2</v>
      </c>
      <c r="P2356" s="5">
        <f t="shared" si="216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7"/>
        <v>0.6875</v>
      </c>
      <c r="P2357" s="5">
        <f t="shared" si="216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7"/>
        <v>0</v>
      </c>
      <c r="P2358" s="5" t="str">
        <f t="shared" si="216"/>
        <v>NA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7"/>
        <v>0</v>
      </c>
      <c r="P2359" s="5" t="str">
        <f t="shared" si="216"/>
        <v>NA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7"/>
        <v>0</v>
      </c>
      <c r="P2360" s="5" t="str">
        <f t="shared" si="216"/>
        <v>NA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7"/>
        <v>14.68</v>
      </c>
      <c r="P2361" s="5">
        <f t="shared" si="216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7"/>
        <v>0.04</v>
      </c>
      <c r="P2362" s="5">
        <f t="shared" si="216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7"/>
        <v>0</v>
      </c>
      <c r="P2363" s="5" t="str">
        <f t="shared" si="216"/>
        <v>NA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7"/>
        <v>28.571428571428573</v>
      </c>
      <c r="P2364" s="5">
        <f t="shared" si="216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7"/>
        <v>0</v>
      </c>
      <c r="P2365" s="5" t="str">
        <f t="shared" si="216"/>
        <v>NA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7"/>
        <v>0</v>
      </c>
      <c r="P2366" s="5" t="str">
        <f t="shared" si="216"/>
        <v>NA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7"/>
        <v>0</v>
      </c>
      <c r="P2367" s="5" t="str">
        <f t="shared" si="216"/>
        <v>NA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7"/>
        <v>10.52</v>
      </c>
      <c r="P2368" s="5">
        <f t="shared" si="216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7"/>
        <v>1.34</v>
      </c>
      <c r="P2369" s="5">
        <f t="shared" si="216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7"/>
        <v>0.25</v>
      </c>
      <c r="P2370" s="5">
        <f t="shared" ref="P2370:P2433" si="222">IF(L2370&gt;0,E2370/L2370,"NA")</f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3">100*E2371/D2371</f>
        <v>0</v>
      </c>
      <c r="P2371" s="5" t="str">
        <f t="shared" si="222"/>
        <v>NA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3"/>
        <v>0.32800000000000001</v>
      </c>
      <c r="P2372" s="5">
        <f t="shared" si="222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3"/>
        <v>0</v>
      </c>
      <c r="P2373" s="5" t="str">
        <f t="shared" si="222"/>
        <v>NA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3"/>
        <v>3.2727272727272729</v>
      </c>
      <c r="P2374" s="5">
        <f t="shared" si="222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3"/>
        <v>5.8823529411764705E-3</v>
      </c>
      <c r="P2375" s="5">
        <f t="shared" si="222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3"/>
        <v>4.5454545454545456E-2</v>
      </c>
      <c r="P2376" s="5">
        <f t="shared" si="222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3"/>
        <v>0</v>
      </c>
      <c r="P2377" s="5" t="str">
        <f t="shared" si="222"/>
        <v>NA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3"/>
        <v>10.877666666666666</v>
      </c>
      <c r="P2378" s="5">
        <f t="shared" si="222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3"/>
        <v>0</v>
      </c>
      <c r="P2379" s="5" t="str">
        <f t="shared" si="222"/>
        <v>NA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3"/>
        <v>0</v>
      </c>
      <c r="P2380" s="5" t="str">
        <f t="shared" si="222"/>
        <v>NA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3"/>
        <v>0</v>
      </c>
      <c r="P2381" s="5" t="str">
        <f t="shared" si="222"/>
        <v>NA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3"/>
        <v>0.36666666666666664</v>
      </c>
      <c r="P2382" s="5">
        <f t="shared" si="222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3"/>
        <v>1.8193398957730167</v>
      </c>
      <c r="P2383" s="5">
        <f t="shared" si="222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3"/>
        <v>2.5</v>
      </c>
      <c r="P2384" s="5">
        <f t="shared" si="222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3"/>
        <v>4.3499999999999996</v>
      </c>
      <c r="P2385" s="5">
        <f t="shared" si="222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3"/>
        <v>0.8</v>
      </c>
      <c r="P2386" s="5">
        <f t="shared" si="222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3"/>
        <v>1.2123076923076923</v>
      </c>
      <c r="P2387" s="5">
        <f t="shared" si="222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3"/>
        <v>0</v>
      </c>
      <c r="P2388" s="5" t="str">
        <f t="shared" si="222"/>
        <v>NA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3"/>
        <v>0.68400000000000005</v>
      </c>
      <c r="P2389" s="5">
        <f t="shared" si="222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3"/>
        <v>1.2513513513513514</v>
      </c>
      <c r="P2390" s="5">
        <f t="shared" si="222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3"/>
        <v>0.1875</v>
      </c>
      <c r="P2391" s="5">
        <f t="shared" si="222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3"/>
        <v>0</v>
      </c>
      <c r="P2392" s="5" t="str">
        <f t="shared" si="222"/>
        <v>NA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3"/>
        <v>0.125</v>
      </c>
      <c r="P2393" s="5">
        <f t="shared" si="222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3"/>
        <v>0</v>
      </c>
      <c r="P2394" s="5" t="str">
        <f t="shared" si="222"/>
        <v>NA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3"/>
        <v>0.05</v>
      </c>
      <c r="P2395" s="5">
        <f t="shared" si="222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3"/>
        <v>0.06</v>
      </c>
      <c r="P2396" s="5">
        <f t="shared" si="222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3"/>
        <v>0</v>
      </c>
      <c r="P2397" s="5" t="str">
        <f t="shared" si="222"/>
        <v>NA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3"/>
        <v>0.2</v>
      </c>
      <c r="P2398" s="5">
        <f t="shared" si="222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3"/>
        <v>0</v>
      </c>
      <c r="P2399" s="5" t="str">
        <f t="shared" si="222"/>
        <v>NA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3"/>
        <v>0</v>
      </c>
      <c r="P2400" s="5" t="str">
        <f t="shared" si="222"/>
        <v>NA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3"/>
        <v>0</v>
      </c>
      <c r="P2401" s="5" t="str">
        <f t="shared" si="222"/>
        <v>NA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3"/>
        <v>0</v>
      </c>
      <c r="P2402" s="5" t="str">
        <f t="shared" si="222"/>
        <v>NA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3"/>
        <v>0.71785714285714286</v>
      </c>
      <c r="P2403" s="5">
        <f t="shared" si="222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3"/>
        <v>0.43333333333333335</v>
      </c>
      <c r="P2404" s="5">
        <f t="shared" si="222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3"/>
        <v>16.833333333333332</v>
      </c>
      <c r="P2405" s="5">
        <f t="shared" si="222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3"/>
        <v>0</v>
      </c>
      <c r="P2406" s="5" t="str">
        <f t="shared" si="222"/>
        <v>NA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3"/>
        <v>22.52</v>
      </c>
      <c r="P2407" s="5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3"/>
        <v>41.384615384615387</v>
      </c>
      <c r="P2408" s="5">
        <f t="shared" si="222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3"/>
        <v>25.259090909090908</v>
      </c>
      <c r="P2409" s="5">
        <f t="shared" si="222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3"/>
        <v>0.2</v>
      </c>
      <c r="P2410" s="5">
        <f t="shared" si="222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3"/>
        <v>1.84</v>
      </c>
      <c r="P2411" s="5">
        <f t="shared" si="222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3"/>
        <v>0</v>
      </c>
      <c r="P2412" s="5" t="str">
        <f t="shared" si="222"/>
        <v>NA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3"/>
        <v>0.60399999999999998</v>
      </c>
      <c r="P2413" s="5">
        <f t="shared" si="222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3"/>
        <v>0</v>
      </c>
      <c r="P2414" s="5" t="str">
        <f t="shared" si="222"/>
        <v>NA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3"/>
        <v>0.83333333333333337</v>
      </c>
      <c r="P2415" s="5">
        <f t="shared" si="222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3"/>
        <v>3.0666666666666669</v>
      </c>
      <c r="P2416" s="5">
        <f t="shared" si="222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3"/>
        <v>0.55833333333333335</v>
      </c>
      <c r="P2417" s="5">
        <f t="shared" si="222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3"/>
        <v>2.5000000000000001E-2</v>
      </c>
      <c r="P2418" s="5">
        <f t="shared" si="222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3"/>
        <v>0</v>
      </c>
      <c r="P2419" s="5" t="str">
        <f t="shared" si="222"/>
        <v>NA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3"/>
        <v>0.02</v>
      </c>
      <c r="P2420" s="5">
        <f t="shared" si="222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3"/>
        <v>0</v>
      </c>
      <c r="P2421" s="5" t="str">
        <f t="shared" si="222"/>
        <v>NA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3"/>
        <v>14.825133372851216</v>
      </c>
      <c r="P2422" s="5">
        <f t="shared" si="222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3"/>
        <v>1.6666666666666666E-2</v>
      </c>
      <c r="P2423" s="5">
        <f t="shared" si="222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3"/>
        <v>0.2</v>
      </c>
      <c r="P2424" s="5">
        <f t="shared" si="222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3"/>
        <v>1.3333333333333334E-2</v>
      </c>
      <c r="P2425" s="5">
        <f t="shared" si="222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3"/>
        <v>1.24</v>
      </c>
      <c r="P2426" s="5">
        <f t="shared" si="222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3"/>
        <v>2.8571428571428571E-2</v>
      </c>
      <c r="P2427" s="5">
        <f t="shared" si="222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3"/>
        <v>0</v>
      </c>
      <c r="P2428" s="5" t="str">
        <f t="shared" si="222"/>
        <v>NA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3"/>
        <v>2E-3</v>
      </c>
      <c r="P2429" s="5">
        <f t="shared" si="222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3"/>
        <v>2.8571428571428571E-3</v>
      </c>
      <c r="P2430" s="5">
        <f t="shared" si="222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3"/>
        <v>1.4321428571428572</v>
      </c>
      <c r="P2431" s="5">
        <f t="shared" si="222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3"/>
        <v>0.7</v>
      </c>
      <c r="P2432" s="5">
        <f t="shared" si="222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3"/>
        <v>2E-3</v>
      </c>
      <c r="P2433" s="5">
        <f t="shared" si="222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3"/>
        <v>1.4285714285714285E-2</v>
      </c>
      <c r="P2434" s="5">
        <f t="shared" ref="P2434:P2497" si="228">IF(L2434&gt;0,E2434/L2434,"NA")</f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9">100*E2435/D2435</f>
        <v>0</v>
      </c>
      <c r="P2435" s="5" t="str">
        <f t="shared" si="228"/>
        <v>NA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9"/>
        <v>0.13</v>
      </c>
      <c r="P2436" s="5">
        <f t="shared" si="228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9"/>
        <v>0.48959999999999998</v>
      </c>
      <c r="P2437" s="5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9"/>
        <v>3.8461538461538464E-2</v>
      </c>
      <c r="P2438" s="5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9"/>
        <v>0</v>
      </c>
      <c r="P2439" s="5" t="str">
        <f t="shared" si="228"/>
        <v>NA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9"/>
        <v>0.33333333333333331</v>
      </c>
      <c r="P2440" s="5">
        <f t="shared" si="228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9"/>
        <v>0</v>
      </c>
      <c r="P2441" s="5" t="str">
        <f t="shared" si="228"/>
        <v>NA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9"/>
        <v>0.2</v>
      </c>
      <c r="P2442" s="5">
        <f t="shared" si="228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9"/>
        <v>107.88</v>
      </c>
      <c r="P2443" s="5">
        <f t="shared" si="228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9"/>
        <v>125.94166666666666</v>
      </c>
      <c r="P2444" s="5">
        <f t="shared" si="228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9"/>
        <v>202.51495</v>
      </c>
      <c r="P2445" s="5">
        <f t="shared" si="228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9"/>
        <v>108.6</v>
      </c>
      <c r="P2446" s="5">
        <f t="shared" si="228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9"/>
        <v>172.8</v>
      </c>
      <c r="P2447" s="5">
        <f t="shared" si="228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9"/>
        <v>167.98</v>
      </c>
      <c r="P2448" s="5">
        <f t="shared" si="228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9"/>
        <v>427.2</v>
      </c>
      <c r="P2449" s="5">
        <f t="shared" si="228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9"/>
        <v>107.5</v>
      </c>
      <c r="P2450" s="5">
        <f t="shared" si="228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9"/>
        <v>108</v>
      </c>
      <c r="P2451" s="5">
        <f t="shared" si="228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9"/>
        <v>101.53353333333334</v>
      </c>
      <c r="P2452" s="5">
        <f t="shared" si="228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9"/>
        <v>115.45</v>
      </c>
      <c r="P2453" s="5">
        <f t="shared" si="228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9"/>
        <v>133.5</v>
      </c>
      <c r="P2454" s="5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9"/>
        <v>154.69999999999999</v>
      </c>
      <c r="P2455" s="5">
        <f t="shared" si="228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9"/>
        <v>100.84571428571428</v>
      </c>
      <c r="P2456" s="5">
        <f t="shared" si="228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9"/>
        <v>182</v>
      </c>
      <c r="P2457" s="5">
        <f t="shared" si="228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9"/>
        <v>180.86666666666667</v>
      </c>
      <c r="P2458" s="5">
        <f t="shared" si="228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9"/>
        <v>102.30434782608695</v>
      </c>
      <c r="P2459" s="5">
        <f t="shared" si="228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9"/>
        <v>110.18</v>
      </c>
      <c r="P2460" s="5">
        <f t="shared" si="228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9"/>
        <v>102.25</v>
      </c>
      <c r="P2461" s="5">
        <f t="shared" si="228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9"/>
        <v>100.78823529411764</v>
      </c>
      <c r="P2462" s="5">
        <f t="shared" si="228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9"/>
        <v>103.8</v>
      </c>
      <c r="P2463" s="5">
        <f t="shared" si="228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9"/>
        <v>110.70833333333333</v>
      </c>
      <c r="P2464" s="5">
        <f t="shared" si="228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9"/>
        <v>116.25</v>
      </c>
      <c r="P2465" s="5">
        <f t="shared" si="228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9"/>
        <v>111.1</v>
      </c>
      <c r="P2466" s="5">
        <f t="shared" si="228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9"/>
        <v>180.14285714285714</v>
      </c>
      <c r="P2467" s="5">
        <f t="shared" si="228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9"/>
        <v>100</v>
      </c>
      <c r="P2468" s="5">
        <f t="shared" si="228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9"/>
        <v>118.5</v>
      </c>
      <c r="P2469" s="5">
        <f t="shared" si="228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9"/>
        <v>107.217</v>
      </c>
      <c r="P2470" s="5">
        <f t="shared" si="228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9"/>
        <v>113.66666666666667</v>
      </c>
      <c r="P2471" s="5">
        <f t="shared" si="228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9"/>
        <v>103.16400000000002</v>
      </c>
      <c r="P2472" s="5">
        <f t="shared" si="228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9"/>
        <v>128</v>
      </c>
      <c r="P2473" s="5">
        <f t="shared" si="228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9"/>
        <v>135.76026666666667</v>
      </c>
      <c r="P2474" s="5">
        <f t="shared" si="228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9"/>
        <v>100</v>
      </c>
      <c r="P2475" s="5">
        <f t="shared" si="228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9"/>
        <v>100.00360000000001</v>
      </c>
      <c r="P2476" s="5">
        <f t="shared" si="228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9"/>
        <v>104.72</v>
      </c>
      <c r="P2477" s="5">
        <f t="shared" si="228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9"/>
        <v>105.02249999999999</v>
      </c>
      <c r="P2478" s="5">
        <f t="shared" si="228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9"/>
        <v>171.33333333333334</v>
      </c>
      <c r="P2479" s="5">
        <f t="shared" si="228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9"/>
        <v>127.5</v>
      </c>
      <c r="P2480" s="5">
        <f t="shared" si="228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9"/>
        <v>133.44333333333333</v>
      </c>
      <c r="P2481" s="5">
        <f t="shared" si="228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9"/>
        <v>100</v>
      </c>
      <c r="P2482" s="5">
        <f t="shared" si="228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9"/>
        <v>112.91099999999999</v>
      </c>
      <c r="P2483" s="5">
        <f t="shared" si="228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9"/>
        <v>100.1</v>
      </c>
      <c r="P2484" s="5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9"/>
        <v>113.72727272727273</v>
      </c>
      <c r="P2485" s="5">
        <f t="shared" si="228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9"/>
        <v>119.31742857142855</v>
      </c>
      <c r="P2486" s="5">
        <f t="shared" si="228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9"/>
        <v>103.25</v>
      </c>
      <c r="P2487" s="5">
        <f t="shared" si="228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9"/>
        <v>265.66666666666669</v>
      </c>
      <c r="P2488" s="5">
        <f t="shared" si="228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9"/>
        <v>100.05066666666667</v>
      </c>
      <c r="P2489" s="5">
        <f t="shared" si="228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9"/>
        <v>106.7</v>
      </c>
      <c r="P2490" s="5">
        <f t="shared" si="228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9"/>
        <v>133.67142857142858</v>
      </c>
      <c r="P2491" s="5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9"/>
        <v>121.4</v>
      </c>
      <c r="P2492" s="5">
        <f t="shared" si="228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9"/>
        <v>103.2</v>
      </c>
      <c r="P2493" s="5">
        <f t="shared" si="228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9"/>
        <v>125</v>
      </c>
      <c r="P2494" s="5">
        <f t="shared" si="228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9"/>
        <v>128.69999999999999</v>
      </c>
      <c r="P2495" s="5">
        <f t="shared" si="228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9"/>
        <v>101.00533333333334</v>
      </c>
      <c r="P2496" s="5">
        <f t="shared" si="228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9"/>
        <v>127.53666666666666</v>
      </c>
      <c r="P2497" s="5">
        <f t="shared" si="228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9"/>
        <v>100</v>
      </c>
      <c r="P2498" s="5">
        <f t="shared" ref="P2498:P2561" si="234">IF(L2498&gt;0,E2498/L2498,"NA")</f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5">100*E2499/D2499</f>
        <v>112.77149999999999</v>
      </c>
      <c r="P2499" s="5">
        <f t="shared" si="234"/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5"/>
        <v>105.6</v>
      </c>
      <c r="P2500" s="5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5"/>
        <v>202.625</v>
      </c>
      <c r="P2501" s="5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5"/>
        <v>113.33333333333333</v>
      </c>
      <c r="P2502" s="5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5"/>
        <v>2.5545454545454547</v>
      </c>
      <c r="P2503" s="5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5"/>
        <v>7.8181818181818186E-2</v>
      </c>
      <c r="P2504" s="5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5"/>
        <v>0</v>
      </c>
      <c r="P2505" s="5" t="str">
        <f t="shared" si="234"/>
        <v>NA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5"/>
        <v>0</v>
      </c>
      <c r="P2506" s="5" t="str">
        <f t="shared" si="234"/>
        <v>NA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5"/>
        <v>0</v>
      </c>
      <c r="P2507" s="5" t="str">
        <f t="shared" si="234"/>
        <v>NA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5"/>
        <v>0.6</v>
      </c>
      <c r="P2508" s="5">
        <f t="shared" si="234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5"/>
        <v>0</v>
      </c>
      <c r="P2509" s="5" t="str">
        <f t="shared" si="234"/>
        <v>NA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5"/>
        <v>0</v>
      </c>
      <c r="P2510" s="5" t="str">
        <f t="shared" si="234"/>
        <v>NA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5"/>
        <v>1.0526315789473684</v>
      </c>
      <c r="P2511" s="5">
        <f t="shared" si="234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5"/>
        <v>0.15</v>
      </c>
      <c r="P2512" s="5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5"/>
        <v>0</v>
      </c>
      <c r="P2513" s="5" t="str">
        <f t="shared" si="234"/>
        <v>NA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5"/>
        <v>0</v>
      </c>
      <c r="P2514" s="5" t="str">
        <f t="shared" si="234"/>
        <v>NA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5"/>
        <v>0</v>
      </c>
      <c r="P2515" s="5" t="str">
        <f t="shared" si="234"/>
        <v>NA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5"/>
        <v>1.75</v>
      </c>
      <c r="P2516" s="5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5"/>
        <v>18.600000000000001</v>
      </c>
      <c r="P2517" s="5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5"/>
        <v>0</v>
      </c>
      <c r="P2518" s="5" t="str">
        <f t="shared" si="234"/>
        <v>NA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5"/>
        <v>9.8166666666666664</v>
      </c>
      <c r="P2519" s="5">
        <f t="shared" si="234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5"/>
        <v>0</v>
      </c>
      <c r="P2520" s="5" t="str">
        <f t="shared" si="234"/>
        <v>NA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5"/>
        <v>4.3333333333333335E-2</v>
      </c>
      <c r="P2521" s="5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5"/>
        <v>0</v>
      </c>
      <c r="P2522" s="5" t="str">
        <f t="shared" si="234"/>
        <v>NA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5"/>
        <v>109.48792</v>
      </c>
      <c r="P2523" s="5">
        <f t="shared" si="234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5"/>
        <v>100</v>
      </c>
      <c r="P2524" s="5">
        <f t="shared" si="234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5"/>
        <v>156.44444444444446</v>
      </c>
      <c r="P2525" s="5">
        <f t="shared" si="234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5"/>
        <v>101.6</v>
      </c>
      <c r="P2526" s="5">
        <f t="shared" si="234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5"/>
        <v>100.325</v>
      </c>
      <c r="P2527" s="5">
        <f t="shared" si="234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5"/>
        <v>112.95</v>
      </c>
      <c r="P2528" s="5">
        <f t="shared" si="234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5"/>
        <v>102.125</v>
      </c>
      <c r="P2529" s="5">
        <f t="shared" si="234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5"/>
        <v>107.24975000000001</v>
      </c>
      <c r="P2530" s="5">
        <f t="shared" si="234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5"/>
        <v>104.28333333333333</v>
      </c>
      <c r="P2531" s="5">
        <f t="shared" si="234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5"/>
        <v>100</v>
      </c>
      <c r="P2532" s="5">
        <f t="shared" si="234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5"/>
        <v>100.4</v>
      </c>
      <c r="P2533" s="5">
        <f t="shared" si="234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5"/>
        <v>126.125</v>
      </c>
      <c r="P2534" s="5">
        <f t="shared" si="234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5"/>
        <v>110.66666666666667</v>
      </c>
      <c r="P2535" s="5">
        <f t="shared" si="234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5"/>
        <v>105</v>
      </c>
      <c r="P2536" s="5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5"/>
        <v>103.77500000000001</v>
      </c>
      <c r="P2537" s="5">
        <f t="shared" si="234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5"/>
        <v>116</v>
      </c>
      <c r="P2538" s="5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5"/>
        <v>110</v>
      </c>
      <c r="P2539" s="5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5"/>
        <v>113.01761111111109</v>
      </c>
      <c r="P2540" s="5">
        <f t="shared" si="234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5"/>
        <v>100.25</v>
      </c>
      <c r="P2541" s="5">
        <f t="shared" si="234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5"/>
        <v>103.4</v>
      </c>
      <c r="P2542" s="5">
        <f t="shared" si="234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5"/>
        <v>107.02857142857142</v>
      </c>
      <c r="P2543" s="5">
        <f t="shared" si="234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5"/>
        <v>103.57142857142857</v>
      </c>
      <c r="P2544" s="5">
        <f t="shared" si="234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5"/>
        <v>156.4</v>
      </c>
      <c r="P2545" s="5">
        <f t="shared" si="234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5"/>
        <v>100.82</v>
      </c>
      <c r="P2546" s="5">
        <f t="shared" si="234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5"/>
        <v>195.3</v>
      </c>
      <c r="P2547" s="5">
        <f t="shared" si="234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5"/>
        <v>111.71428571428571</v>
      </c>
      <c r="P2548" s="5">
        <f t="shared" si="234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5"/>
        <v>119.85454545454546</v>
      </c>
      <c r="P2549" s="5">
        <f t="shared" si="234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5"/>
        <v>101.85</v>
      </c>
      <c r="P2550" s="5">
        <f t="shared" si="234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5"/>
        <v>102.80254777070064</v>
      </c>
      <c r="P2551" s="5">
        <f t="shared" si="234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5"/>
        <v>100.84615384615384</v>
      </c>
      <c r="P2552" s="5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5"/>
        <v>102.73469387755102</v>
      </c>
      <c r="P2553" s="5">
        <f t="shared" si="234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5"/>
        <v>106.5</v>
      </c>
      <c r="P2554" s="5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5"/>
        <v>155.53333333333333</v>
      </c>
      <c r="P2555" s="5">
        <f t="shared" si="234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5"/>
        <v>122.8</v>
      </c>
      <c r="P2556" s="5">
        <f t="shared" si="234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5"/>
        <v>107.35</v>
      </c>
      <c r="P2557" s="5">
        <f t="shared" si="234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5"/>
        <v>105.50335570469798</v>
      </c>
      <c r="P2558" s="5">
        <f t="shared" si="234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5"/>
        <v>118.44444444444444</v>
      </c>
      <c r="P2559" s="5">
        <f t="shared" si="234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5"/>
        <v>108.88</v>
      </c>
      <c r="P2560" s="5">
        <f t="shared" si="234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5"/>
        <v>111.25</v>
      </c>
      <c r="P2561" s="5">
        <f t="shared" si="234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5"/>
        <v>100.1</v>
      </c>
      <c r="P2562" s="5">
        <f t="shared" ref="P2562:P2625" si="240">IF(L2562&gt;0,E2562/L2562,"NA")</f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1">100*E2563/D2563</f>
        <v>0</v>
      </c>
      <c r="P2563" s="5" t="str">
        <f t="shared" si="240"/>
        <v>NA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1"/>
        <v>0.75</v>
      </c>
      <c r="P2564" s="5">
        <f t="shared" si="240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1"/>
        <v>0</v>
      </c>
      <c r="P2565" s="5" t="str">
        <f t="shared" si="240"/>
        <v>NA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1"/>
        <v>0</v>
      </c>
      <c r="P2566" s="5" t="str">
        <f t="shared" si="240"/>
        <v>NA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1"/>
        <v>1</v>
      </c>
      <c r="P2567" s="5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1"/>
        <v>0</v>
      </c>
      <c r="P2568" s="5" t="str">
        <f t="shared" si="240"/>
        <v>NA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1"/>
        <v>0.26666666666666666</v>
      </c>
      <c r="P2569" s="5">
        <f t="shared" si="240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1"/>
        <v>0.5</v>
      </c>
      <c r="P2570" s="5">
        <f t="shared" si="240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1"/>
        <v>2.2307692307692308</v>
      </c>
      <c r="P2571" s="5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1"/>
        <v>0.84285714285714286</v>
      </c>
      <c r="P2572" s="5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1"/>
        <v>0.25</v>
      </c>
      <c r="P2573" s="5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1"/>
        <v>0</v>
      </c>
      <c r="P2574" s="5" t="str">
        <f t="shared" si="240"/>
        <v>NA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1"/>
        <v>0</v>
      </c>
      <c r="P2575" s="5" t="str">
        <f t="shared" si="240"/>
        <v>NA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1"/>
        <v>0</v>
      </c>
      <c r="P2576" s="5" t="str">
        <f t="shared" si="240"/>
        <v>NA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1"/>
        <v>0</v>
      </c>
      <c r="P2577" s="5" t="str">
        <f t="shared" si="240"/>
        <v>NA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1"/>
        <v>0</v>
      </c>
      <c r="P2578" s="5" t="str">
        <f t="shared" si="240"/>
        <v>NA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1"/>
        <v>0</v>
      </c>
      <c r="P2579" s="5" t="str">
        <f t="shared" si="240"/>
        <v>NA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1"/>
        <v>0</v>
      </c>
      <c r="P2580" s="5" t="str">
        <f t="shared" si="240"/>
        <v>NA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1"/>
        <v>0.13850000000000001</v>
      </c>
      <c r="P2581" s="5">
        <f t="shared" si="240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1"/>
        <v>0.6</v>
      </c>
      <c r="P2582" s="5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1"/>
        <v>10.6</v>
      </c>
      <c r="P2583" s="5">
        <f t="shared" si="240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1"/>
        <v>1.1111111111111111E-3</v>
      </c>
      <c r="P2584" s="5">
        <f t="shared" si="240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1"/>
        <v>0.5</v>
      </c>
      <c r="P2585" s="5">
        <f t="shared" si="240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1"/>
        <v>0</v>
      </c>
      <c r="P2586" s="5" t="str">
        <f t="shared" si="240"/>
        <v>NA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1"/>
        <v>0.16666666666666666</v>
      </c>
      <c r="P2587" s="5">
        <f t="shared" si="240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1"/>
        <v>0.16666666666666666</v>
      </c>
      <c r="P2588" s="5">
        <f t="shared" si="240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1"/>
        <v>2.4340000000000002</v>
      </c>
      <c r="P2589" s="5">
        <f t="shared" si="240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1"/>
        <v>3.8833333333333333</v>
      </c>
      <c r="P2590" s="5">
        <f t="shared" si="240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1"/>
        <v>0.01</v>
      </c>
      <c r="P2591" s="5">
        <f t="shared" si="240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1"/>
        <v>0</v>
      </c>
      <c r="P2592" s="5" t="str">
        <f t="shared" si="240"/>
        <v>NA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1"/>
        <v>1.7333333333333334</v>
      </c>
      <c r="P2593" s="5">
        <f t="shared" si="240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1"/>
        <v>0.16666666666666666</v>
      </c>
      <c r="P2594" s="5">
        <f t="shared" si="240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1"/>
        <v>0</v>
      </c>
      <c r="P2595" s="5" t="str">
        <f t="shared" si="240"/>
        <v>NA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1"/>
        <v>1.25E-3</v>
      </c>
      <c r="P2596" s="5">
        <f t="shared" si="240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1"/>
        <v>12.166666666666666</v>
      </c>
      <c r="P2597" s="5">
        <f t="shared" si="240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1"/>
        <v>23.588571428571427</v>
      </c>
      <c r="P2598" s="5">
        <f t="shared" si="240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1"/>
        <v>5.666666666666667</v>
      </c>
      <c r="P2599" s="5">
        <f t="shared" si="240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1"/>
        <v>39</v>
      </c>
      <c r="P2600" s="5">
        <f t="shared" si="240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1"/>
        <v>0.99546510341776351</v>
      </c>
      <c r="P2601" s="5">
        <f t="shared" si="240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1"/>
        <v>6.9320000000000004</v>
      </c>
      <c r="P2602" s="5">
        <f t="shared" si="240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1"/>
        <v>661.4</v>
      </c>
      <c r="P2603" s="5">
        <f t="shared" si="240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1"/>
        <v>326.09166666666664</v>
      </c>
      <c r="P2604" s="5">
        <f t="shared" si="240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1"/>
        <v>101.48571428571428</v>
      </c>
      <c r="P2605" s="5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1"/>
        <v>104.21799999999999</v>
      </c>
      <c r="P2606" s="5">
        <f t="shared" si="240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1"/>
        <v>107.42157</v>
      </c>
      <c r="P2607" s="5">
        <f t="shared" si="240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1"/>
        <v>110.05454545454545</v>
      </c>
      <c r="P2608" s="5">
        <f t="shared" si="240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1"/>
        <v>407.7</v>
      </c>
      <c r="P2609" s="5">
        <f t="shared" si="240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1"/>
        <v>223.92500000000001</v>
      </c>
      <c r="P2610" s="5">
        <f t="shared" si="240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1"/>
        <v>303.80111428571428</v>
      </c>
      <c r="P2611" s="5">
        <f t="shared" si="240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1"/>
        <v>141.3251043268175</v>
      </c>
      <c r="P2612" s="5">
        <f t="shared" si="240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1"/>
        <v>2790.6363636363635</v>
      </c>
      <c r="P2613" s="5">
        <f t="shared" si="240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1"/>
        <v>171.76130000000001</v>
      </c>
      <c r="P2614" s="5">
        <f t="shared" si="240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1"/>
        <v>101.01333333333334</v>
      </c>
      <c r="P2615" s="5">
        <f t="shared" si="240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1"/>
        <v>102</v>
      </c>
      <c r="P2616" s="5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1"/>
        <v>169.76511744127936</v>
      </c>
      <c r="P2617" s="5">
        <f t="shared" si="240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1"/>
        <v>114.53400000000001</v>
      </c>
      <c r="P2618" s="5">
        <f t="shared" si="240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1"/>
        <v>877.6</v>
      </c>
      <c r="P2619" s="5">
        <f t="shared" si="240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1"/>
        <v>105.38666666666667</v>
      </c>
      <c r="P2620" s="5">
        <f t="shared" si="240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1"/>
        <v>188.4</v>
      </c>
      <c r="P2621" s="5">
        <f t="shared" si="240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1"/>
        <v>143.65230769230769</v>
      </c>
      <c r="P2622" s="5">
        <f t="shared" si="240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1"/>
        <v>145.88</v>
      </c>
      <c r="P2623" s="5">
        <f t="shared" si="240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1"/>
        <v>131.184</v>
      </c>
      <c r="P2624" s="5">
        <f t="shared" si="240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1"/>
        <v>114</v>
      </c>
      <c r="P2625" s="5">
        <f t="shared" si="240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1"/>
        <v>1379.420625</v>
      </c>
      <c r="P2626" s="5">
        <f t="shared" ref="P2626:P2689" si="246">IF(L2626&gt;0,E2626/L2626,"NA")</f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7">100*E2627/D2627</f>
        <v>956</v>
      </c>
      <c r="P2627" s="5">
        <f t="shared" si="246"/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7"/>
        <v>112</v>
      </c>
      <c r="P2628" s="5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7"/>
        <v>646.66666666666663</v>
      </c>
      <c r="P2629" s="5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7"/>
        <v>110.36948748510132</v>
      </c>
      <c r="P2630" s="5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7"/>
        <v>127.74</v>
      </c>
      <c r="P2631" s="5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7"/>
        <v>157.9</v>
      </c>
      <c r="P2632" s="5">
        <f t="shared" si="246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7"/>
        <v>114.66525</v>
      </c>
      <c r="P2633" s="5">
        <f t="shared" si="246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7"/>
        <v>137.00934579439252</v>
      </c>
      <c r="P2634" s="5">
        <f t="shared" si="246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7"/>
        <v>354.62</v>
      </c>
      <c r="P2635" s="5">
        <f t="shared" si="246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7"/>
        <v>106.02150537634408</v>
      </c>
      <c r="P2636" s="5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7"/>
        <v>100</v>
      </c>
      <c r="P2637" s="5">
        <f t="shared" si="246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7"/>
        <v>187.3</v>
      </c>
      <c r="P2638" s="5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7"/>
        <v>166.2</v>
      </c>
      <c r="P2639" s="5">
        <f t="shared" si="246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7"/>
        <v>101.72910662824208</v>
      </c>
      <c r="P2640" s="5">
        <f t="shared" si="246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7"/>
        <v>164</v>
      </c>
      <c r="P2641" s="5">
        <f t="shared" si="246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7"/>
        <v>105.66666666666667</v>
      </c>
      <c r="P2642" s="5">
        <f t="shared" si="246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7"/>
        <v>1</v>
      </c>
      <c r="P2643" s="5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7"/>
        <v>0</v>
      </c>
      <c r="P2644" s="5" t="str">
        <f t="shared" si="246"/>
        <v>NA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7"/>
        <v>33.559730999999999</v>
      </c>
      <c r="P2645" s="5">
        <f t="shared" si="246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7"/>
        <v>2.0529999999999999</v>
      </c>
      <c r="P2646" s="5">
        <f t="shared" si="246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7"/>
        <v>10.5</v>
      </c>
      <c r="P2647" s="5">
        <f t="shared" si="246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7"/>
        <v>8.4172840000000004</v>
      </c>
      <c r="P2648" s="5">
        <f t="shared" si="246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7"/>
        <v>1.44</v>
      </c>
      <c r="P2649" s="5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7"/>
        <v>0.8833333333333333</v>
      </c>
      <c r="P2650" s="5">
        <f t="shared" si="246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7"/>
        <v>9.9199999999999997E-2</v>
      </c>
      <c r="P2651" s="5">
        <f t="shared" si="246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7"/>
        <v>0.59666666666666668</v>
      </c>
      <c r="P2652" s="5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7"/>
        <v>1.8689285714285715</v>
      </c>
      <c r="P2653" s="5">
        <f t="shared" si="246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7"/>
        <v>0.88500000000000001</v>
      </c>
      <c r="P2654" s="5">
        <f t="shared" si="246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7"/>
        <v>11.52156862745098</v>
      </c>
      <c r="P2655" s="5">
        <f t="shared" si="246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7"/>
        <v>5.0999999999999997E-2</v>
      </c>
      <c r="P2656" s="5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7"/>
        <v>21.033333333333335</v>
      </c>
      <c r="P2657" s="5">
        <f t="shared" si="246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7"/>
        <v>11.436666666666667</v>
      </c>
      <c r="P2658" s="5">
        <f t="shared" si="246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7"/>
        <v>18.737933333333334</v>
      </c>
      <c r="P2659" s="5">
        <f t="shared" si="246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7"/>
        <v>9.285714285714286E-2</v>
      </c>
      <c r="P2660" s="5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7"/>
        <v>2.7204081632653061</v>
      </c>
      <c r="P2661" s="5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7"/>
        <v>9.5000000000000001E-2</v>
      </c>
      <c r="P2662" s="5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7"/>
        <v>102.9</v>
      </c>
      <c r="P2663" s="5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7"/>
        <v>106.8</v>
      </c>
      <c r="P2664" s="5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7"/>
        <v>104.59625</v>
      </c>
      <c r="P2665" s="5">
        <f t="shared" si="246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7"/>
        <v>103.42857142857143</v>
      </c>
      <c r="P2666" s="5">
        <f t="shared" si="246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7"/>
        <v>123.14285714285714</v>
      </c>
      <c r="P2667" s="5">
        <f t="shared" si="246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7"/>
        <v>159.29509999999999</v>
      </c>
      <c r="P2668" s="5">
        <f t="shared" si="246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7"/>
        <v>110.66666666666667</v>
      </c>
      <c r="P2669" s="5">
        <f t="shared" si="246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7"/>
        <v>170.7</v>
      </c>
      <c r="P2670" s="5">
        <f t="shared" si="246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7"/>
        <v>125.125</v>
      </c>
      <c r="P2671" s="5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7"/>
        <v>6.415860933964205</v>
      </c>
      <c r="P2672" s="5">
        <f t="shared" si="246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7"/>
        <v>11.343999999999999</v>
      </c>
      <c r="P2673" s="5">
        <f t="shared" si="246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7"/>
        <v>33.19</v>
      </c>
      <c r="P2674" s="5">
        <f t="shared" si="246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7"/>
        <v>27.58</v>
      </c>
      <c r="P2675" s="5">
        <f t="shared" si="246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7"/>
        <v>62.84</v>
      </c>
      <c r="P2676" s="5">
        <f t="shared" si="246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7"/>
        <v>7.5880000000000001</v>
      </c>
      <c r="P2677" s="5">
        <f t="shared" si="246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7"/>
        <v>50.38095238095238</v>
      </c>
      <c r="P2678" s="5">
        <f t="shared" si="246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7"/>
        <v>17.512820512820515</v>
      </c>
      <c r="P2679" s="5">
        <f t="shared" si="246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7"/>
        <v>1.375E-2</v>
      </c>
      <c r="P2680" s="5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7"/>
        <v>0.33</v>
      </c>
      <c r="P2681" s="5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7"/>
        <v>0.86250000000000004</v>
      </c>
      <c r="P2682" s="5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7"/>
        <v>0.6875</v>
      </c>
      <c r="P2683" s="5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7"/>
        <v>28.3</v>
      </c>
      <c r="P2684" s="5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7"/>
        <v>0.24</v>
      </c>
      <c r="P2685" s="5">
        <f t="shared" si="246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7"/>
        <v>1.1428571428571428</v>
      </c>
      <c r="P2686" s="5">
        <f t="shared" si="246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7"/>
        <v>0.02</v>
      </c>
      <c r="P2687" s="5">
        <f t="shared" si="246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7"/>
        <v>0</v>
      </c>
      <c r="P2688" s="5" t="str">
        <f t="shared" si="246"/>
        <v>NA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7"/>
        <v>0</v>
      </c>
      <c r="P2689" s="5" t="str">
        <f t="shared" si="246"/>
        <v>NA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7"/>
        <v>0.14799999999999999</v>
      </c>
      <c r="P2690" s="5">
        <f t="shared" ref="P2690:P2753" si="252">IF(L2690&gt;0,E2690/L2690,"NA")</f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3">100*E2691/D2691</f>
        <v>2.8571428571428571E-3</v>
      </c>
      <c r="P2691" s="5">
        <f t="shared" si="252"/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3"/>
        <v>10.7325</v>
      </c>
      <c r="P2692" s="5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3"/>
        <v>5.3846153846153849E-2</v>
      </c>
      <c r="P2693" s="5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3"/>
        <v>0.7142857142857143</v>
      </c>
      <c r="P2694" s="5">
        <f t="shared" si="252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3"/>
        <v>0.8</v>
      </c>
      <c r="P2695" s="5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3"/>
        <v>3.3333333333333335E-3</v>
      </c>
      <c r="P2696" s="5">
        <f t="shared" si="252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3"/>
        <v>0.47333333333333333</v>
      </c>
      <c r="P2697" s="5">
        <f t="shared" si="252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3"/>
        <v>5.65</v>
      </c>
      <c r="P2698" s="5">
        <f t="shared" si="252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3"/>
        <v>26.35217391304348</v>
      </c>
      <c r="P2699" s="5">
        <f t="shared" si="252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3"/>
        <v>0.325125</v>
      </c>
      <c r="P2700" s="5">
        <f t="shared" si="252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3"/>
        <v>0</v>
      </c>
      <c r="P2701" s="5" t="str">
        <f t="shared" si="252"/>
        <v>NA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3"/>
        <v>0.7000700070007001</v>
      </c>
      <c r="P2702" s="5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3"/>
        <v>46.176470588235297</v>
      </c>
      <c r="P2703" s="5">
        <f t="shared" si="252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3"/>
        <v>34.409999999999997</v>
      </c>
      <c r="P2704" s="5">
        <f t="shared" si="252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3"/>
        <v>103.75</v>
      </c>
      <c r="P2705" s="5">
        <f t="shared" si="252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3"/>
        <v>6.0263157894736841</v>
      </c>
      <c r="P2706" s="5">
        <f t="shared" si="252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3"/>
        <v>10.539393939393939</v>
      </c>
      <c r="P2707" s="5">
        <f t="shared" si="252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3"/>
        <v>112.29714285714286</v>
      </c>
      <c r="P2708" s="5">
        <f t="shared" si="252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3"/>
        <v>350.84462500000001</v>
      </c>
      <c r="P2709" s="5">
        <f t="shared" si="252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3"/>
        <v>233.21535</v>
      </c>
      <c r="P2710" s="5">
        <f t="shared" si="252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3"/>
        <v>101.60599999999999</v>
      </c>
      <c r="P2711" s="5">
        <f t="shared" si="252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3"/>
        <v>153.90035</v>
      </c>
      <c r="P2712" s="5">
        <f t="shared" si="252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3"/>
        <v>100.71611253196932</v>
      </c>
      <c r="P2713" s="5">
        <f t="shared" si="252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3"/>
        <v>131.38181818181818</v>
      </c>
      <c r="P2714" s="5">
        <f t="shared" si="252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3"/>
        <v>102.24133333333333</v>
      </c>
      <c r="P2715" s="5">
        <f t="shared" si="252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3"/>
        <v>116.35599999999999</v>
      </c>
      <c r="P2716" s="5">
        <f t="shared" si="252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3"/>
        <v>264.62241666666665</v>
      </c>
      <c r="P2717" s="5">
        <f t="shared" si="252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3"/>
        <v>119.98009999999999</v>
      </c>
      <c r="P2718" s="5">
        <f t="shared" si="252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3"/>
        <v>120.104</v>
      </c>
      <c r="P2719" s="5">
        <f t="shared" si="252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3"/>
        <v>103.58333333333333</v>
      </c>
      <c r="P2720" s="5">
        <f t="shared" si="252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3"/>
        <v>108.83333333333333</v>
      </c>
      <c r="P2721" s="5">
        <f t="shared" si="252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3"/>
        <v>118.124</v>
      </c>
      <c r="P2722" s="5">
        <f t="shared" si="252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3"/>
        <v>1462</v>
      </c>
      <c r="P2723" s="5">
        <f t="shared" si="252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3"/>
        <v>252.54</v>
      </c>
      <c r="P2724" s="5">
        <f t="shared" si="252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3"/>
        <v>140.05000000000001</v>
      </c>
      <c r="P2725" s="5">
        <f t="shared" si="252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3"/>
        <v>296.87520259319285</v>
      </c>
      <c r="P2726" s="5">
        <f t="shared" si="252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3"/>
        <v>144.54249999999999</v>
      </c>
      <c r="P2727" s="5">
        <f t="shared" si="252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3"/>
        <v>105.745</v>
      </c>
      <c r="P2728" s="5">
        <f t="shared" si="252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3"/>
        <v>493.21</v>
      </c>
      <c r="P2729" s="5">
        <f t="shared" si="252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3"/>
        <v>201.82666666666665</v>
      </c>
      <c r="P2730" s="5">
        <f t="shared" si="252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3"/>
        <v>104.44</v>
      </c>
      <c r="P2731" s="5">
        <f t="shared" si="252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3"/>
        <v>170.29262962962963</v>
      </c>
      <c r="P2732" s="5">
        <f t="shared" si="252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3"/>
        <v>104.30333333333333</v>
      </c>
      <c r="P2733" s="5">
        <f t="shared" si="252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3"/>
        <v>118.25</v>
      </c>
      <c r="P2734" s="5">
        <f t="shared" si="252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3"/>
        <v>107.538</v>
      </c>
      <c r="P2735" s="5">
        <f t="shared" si="252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3"/>
        <v>2260300</v>
      </c>
      <c r="P2736" s="5">
        <f t="shared" si="252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3"/>
        <v>978.1346666666667</v>
      </c>
      <c r="P2737" s="5">
        <f t="shared" si="252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3"/>
        <v>122.9</v>
      </c>
      <c r="P2738" s="5">
        <f t="shared" si="252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3"/>
        <v>246.06080000000003</v>
      </c>
      <c r="P2739" s="5">
        <f t="shared" si="252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3"/>
        <v>147.94</v>
      </c>
      <c r="P2740" s="5">
        <f t="shared" si="252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3"/>
        <v>384.09090909090907</v>
      </c>
      <c r="P2741" s="5">
        <f t="shared" si="252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3"/>
        <v>103.33333333333333</v>
      </c>
      <c r="P2742" s="5">
        <f t="shared" si="252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3"/>
        <v>0.4375</v>
      </c>
      <c r="P2743" s="5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3"/>
        <v>29.24</v>
      </c>
      <c r="P2744" s="5">
        <f t="shared" si="252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3"/>
        <v>0</v>
      </c>
      <c r="P2745" s="5" t="str">
        <f t="shared" si="252"/>
        <v>NA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3"/>
        <v>5.21875</v>
      </c>
      <c r="P2746" s="5">
        <f t="shared" si="252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3"/>
        <v>21.887499999999999</v>
      </c>
      <c r="P2747" s="5">
        <f t="shared" si="252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3"/>
        <v>26.7</v>
      </c>
      <c r="P2748" s="5">
        <f t="shared" si="252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3"/>
        <v>28</v>
      </c>
      <c r="P2749" s="5">
        <f t="shared" si="252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3"/>
        <v>1.06</v>
      </c>
      <c r="P2750" s="5">
        <f t="shared" si="252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3"/>
        <v>1.1000000000000001</v>
      </c>
      <c r="P2751" s="5">
        <f t="shared" si="252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3"/>
        <v>0</v>
      </c>
      <c r="P2752" s="5" t="str">
        <f t="shared" si="252"/>
        <v>NA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3"/>
        <v>0</v>
      </c>
      <c r="P2753" s="5" t="str">
        <f t="shared" si="252"/>
        <v>NA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3"/>
        <v>11.458333333333334</v>
      </c>
      <c r="P2754" s="5">
        <f t="shared" ref="P2754:P2817" si="258">IF(L2754&gt;0,E2754/L2754,"NA")</f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9">100*E2755/D2755</f>
        <v>19</v>
      </c>
      <c r="P2755" s="5">
        <f t="shared" si="258"/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9"/>
        <v>0</v>
      </c>
      <c r="P2756" s="5" t="str">
        <f t="shared" si="258"/>
        <v>NA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9"/>
        <v>52</v>
      </c>
      <c r="P2757" s="5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9"/>
        <v>10.48</v>
      </c>
      <c r="P2758" s="5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9"/>
        <v>0.66666666666666663</v>
      </c>
      <c r="P2759" s="5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9"/>
        <v>11.7</v>
      </c>
      <c r="P2760" s="5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9"/>
        <v>10.5</v>
      </c>
      <c r="P2761" s="5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9"/>
        <v>0</v>
      </c>
      <c r="P2762" s="5" t="str">
        <f t="shared" si="258"/>
        <v>NA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9"/>
        <v>0.72</v>
      </c>
      <c r="P2763" s="5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9"/>
        <v>0.76923076923076927</v>
      </c>
      <c r="P2764" s="5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9"/>
        <v>0.22842639593908629</v>
      </c>
      <c r="P2765" s="5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9"/>
        <v>1.125</v>
      </c>
      <c r="P2766" s="5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9"/>
        <v>0</v>
      </c>
      <c r="P2767" s="5" t="str">
        <f t="shared" si="258"/>
        <v>NA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9"/>
        <v>2</v>
      </c>
      <c r="P2768" s="5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9"/>
        <v>0.85</v>
      </c>
      <c r="P2769" s="5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9"/>
        <v>14.314285714285715</v>
      </c>
      <c r="P2770" s="5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9"/>
        <v>0.25</v>
      </c>
      <c r="P2771" s="5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9"/>
        <v>10.411250000000001</v>
      </c>
      <c r="P2772" s="5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9"/>
        <v>0</v>
      </c>
      <c r="P2773" s="5" t="str">
        <f t="shared" si="258"/>
        <v>NA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9"/>
        <v>0</v>
      </c>
      <c r="P2774" s="5" t="str">
        <f t="shared" si="258"/>
        <v>NA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9"/>
        <v>0.18867924528301888</v>
      </c>
      <c r="P2775" s="5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9"/>
        <v>14.25</v>
      </c>
      <c r="P2776" s="5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9"/>
        <v>3</v>
      </c>
      <c r="P2777" s="5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9"/>
        <v>7.8809523809523814</v>
      </c>
      <c r="P2778" s="5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9"/>
        <v>0.33333333333333331</v>
      </c>
      <c r="P2779" s="5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9"/>
        <v>25.545454545454547</v>
      </c>
      <c r="P2780" s="5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9"/>
        <v>2.12</v>
      </c>
      <c r="P2781" s="5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9"/>
        <v>0</v>
      </c>
      <c r="P2782" s="5" t="str">
        <f t="shared" si="258"/>
        <v>NA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9"/>
        <v>105.28</v>
      </c>
      <c r="P2783" s="5">
        <f t="shared" si="258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9"/>
        <v>120</v>
      </c>
      <c r="P2784" s="5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9"/>
        <v>114.5</v>
      </c>
      <c r="P2785" s="5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9"/>
        <v>119</v>
      </c>
      <c r="P2786" s="5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9"/>
        <v>104.68</v>
      </c>
      <c r="P2787" s="5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9"/>
        <v>117.84</v>
      </c>
      <c r="P2788" s="5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9"/>
        <v>119.7</v>
      </c>
      <c r="P2789" s="5">
        <f t="shared" si="258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9"/>
        <v>102.5</v>
      </c>
      <c r="P2790" s="5">
        <f t="shared" si="258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9"/>
        <v>101.16666666666667</v>
      </c>
      <c r="P2791" s="5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9"/>
        <v>105.33333333333333</v>
      </c>
      <c r="P2792" s="5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9"/>
        <v>102.5</v>
      </c>
      <c r="P2793" s="5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9"/>
        <v>107.6</v>
      </c>
      <c r="P2794" s="5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9"/>
        <v>110.5675</v>
      </c>
      <c r="P2795" s="5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9"/>
        <v>150</v>
      </c>
      <c r="P2796" s="5">
        <f t="shared" si="258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9"/>
        <v>104.28571428571429</v>
      </c>
      <c r="P2797" s="5">
        <f t="shared" si="258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9"/>
        <v>115.5</v>
      </c>
      <c r="P2798" s="5">
        <f t="shared" si="258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9"/>
        <v>102.64512499999999</v>
      </c>
      <c r="P2799" s="5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9"/>
        <v>101.4</v>
      </c>
      <c r="P2800" s="5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9"/>
        <v>116.6348</v>
      </c>
      <c r="P2801" s="5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9"/>
        <v>133</v>
      </c>
      <c r="P2802" s="5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9"/>
        <v>133.19999999999999</v>
      </c>
      <c r="P2803" s="5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9"/>
        <v>101.83333333333333</v>
      </c>
      <c r="P2804" s="5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9"/>
        <v>127.95</v>
      </c>
      <c r="P2805" s="5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9"/>
        <v>115</v>
      </c>
      <c r="P2806" s="5">
        <f t="shared" si="258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9"/>
        <v>110</v>
      </c>
      <c r="P2807" s="5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9"/>
        <v>112.1</v>
      </c>
      <c r="P2808" s="5">
        <f t="shared" si="258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9"/>
        <v>126</v>
      </c>
      <c r="P2809" s="5">
        <f t="shared" si="258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9"/>
        <v>100.24444444444444</v>
      </c>
      <c r="P2810" s="5">
        <f t="shared" si="258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9"/>
        <v>102.4</v>
      </c>
      <c r="P2811" s="5">
        <f t="shared" si="258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9"/>
        <v>108.2</v>
      </c>
      <c r="P2812" s="5">
        <f t="shared" si="258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9"/>
        <v>100.27</v>
      </c>
      <c r="P2813" s="5">
        <f t="shared" si="258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9"/>
        <v>113.3</v>
      </c>
      <c r="P2814" s="5">
        <f t="shared" si="258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9"/>
        <v>127.57571428571428</v>
      </c>
      <c r="P2815" s="5">
        <f t="shared" si="258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9"/>
        <v>107.73333333333333</v>
      </c>
      <c r="P2816" s="5">
        <f t="shared" si="258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9"/>
        <v>242</v>
      </c>
      <c r="P2817" s="5">
        <f t="shared" si="258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9"/>
        <v>141.56666666666666</v>
      </c>
      <c r="P2818" s="5">
        <f t="shared" ref="P2818:P2881" si="264">IF(L2818&gt;0,E2818/L2818,"NA")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5">100*E2819/D2819</f>
        <v>130</v>
      </c>
      <c r="P2819" s="5">
        <f t="shared" si="264"/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5"/>
        <v>106.03</v>
      </c>
      <c r="P2820" s="5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5"/>
        <v>104.8</v>
      </c>
      <c r="P2821" s="5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5"/>
        <v>136</v>
      </c>
      <c r="P2822" s="5">
        <f t="shared" si="264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5"/>
        <v>100</v>
      </c>
      <c r="P2823" s="5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5"/>
        <v>100</v>
      </c>
      <c r="P2824" s="5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5"/>
        <v>124</v>
      </c>
      <c r="P2825" s="5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5"/>
        <v>116.92307692307692</v>
      </c>
      <c r="P2826" s="5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5"/>
        <v>103.33333333333333</v>
      </c>
      <c r="P2827" s="5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5"/>
        <v>107.75</v>
      </c>
      <c r="P2828" s="5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5"/>
        <v>120.25</v>
      </c>
      <c r="P2829" s="5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5"/>
        <v>100.37894736842105</v>
      </c>
      <c r="P2830" s="5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5"/>
        <v>106.52</v>
      </c>
      <c r="P2831" s="5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5"/>
        <v>100</v>
      </c>
      <c r="P2832" s="5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5"/>
        <v>110.66666666666667</v>
      </c>
      <c r="P2833" s="5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5"/>
        <v>114.7196</v>
      </c>
      <c r="P2834" s="5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5"/>
        <v>108.25925925925925</v>
      </c>
      <c r="P2835" s="5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5"/>
        <v>170</v>
      </c>
      <c r="P2836" s="5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5"/>
        <v>187.09899999999999</v>
      </c>
      <c r="P2837" s="5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5"/>
        <v>107.77777777777777</v>
      </c>
      <c r="P2838" s="5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5"/>
        <v>100</v>
      </c>
      <c r="P2839" s="5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5"/>
        <v>120.25</v>
      </c>
      <c r="P2840" s="5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5"/>
        <v>111.42857142857143</v>
      </c>
      <c r="P2841" s="5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5"/>
        <v>104</v>
      </c>
      <c r="P2842" s="5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5"/>
        <v>1</v>
      </c>
      <c r="P2843" s="5">
        <f t="shared" si="264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5"/>
        <v>0</v>
      </c>
      <c r="P2844" s="5" t="str">
        <f t="shared" si="264"/>
        <v>NA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5"/>
        <v>0</v>
      </c>
      <c r="P2845" s="5" t="str">
        <f t="shared" si="264"/>
        <v>NA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5"/>
        <v>5.4545454545454541</v>
      </c>
      <c r="P2846" s="5">
        <f t="shared" si="264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5"/>
        <v>31.546666666666667</v>
      </c>
      <c r="P2847" s="5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5"/>
        <v>0</v>
      </c>
      <c r="P2848" s="5" t="str">
        <f t="shared" si="264"/>
        <v>NA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5"/>
        <v>0</v>
      </c>
      <c r="P2849" s="5" t="str">
        <f t="shared" si="264"/>
        <v>NA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5"/>
        <v>0.2</v>
      </c>
      <c r="P2850" s="5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5"/>
        <v>1</v>
      </c>
      <c r="P2851" s="5">
        <f t="shared" si="264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5"/>
        <v>3.8875000000000002</v>
      </c>
      <c r="P2852" s="5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5"/>
        <v>0</v>
      </c>
      <c r="P2853" s="5" t="str">
        <f t="shared" si="264"/>
        <v>NA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5"/>
        <v>1.9</v>
      </c>
      <c r="P2854" s="5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5"/>
        <v>0</v>
      </c>
      <c r="P2855" s="5" t="str">
        <f t="shared" si="264"/>
        <v>NA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5"/>
        <v>41.7</v>
      </c>
      <c r="P2856" s="5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5"/>
        <v>50</v>
      </c>
      <c r="P2857" s="5">
        <f t="shared" si="264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5"/>
        <v>4.8666666666666663</v>
      </c>
      <c r="P2858" s="5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5"/>
        <v>19.736842105263158</v>
      </c>
      <c r="P2859" s="5">
        <f t="shared" si="264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5"/>
        <v>0</v>
      </c>
      <c r="P2860" s="5" t="str">
        <f t="shared" si="264"/>
        <v>NA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5"/>
        <v>1.75</v>
      </c>
      <c r="P2861" s="5">
        <f t="shared" si="264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5"/>
        <v>6.65</v>
      </c>
      <c r="P2862" s="5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5"/>
        <v>32</v>
      </c>
      <c r="P2863" s="5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5"/>
        <v>0.43307086614173229</v>
      </c>
      <c r="P2864" s="5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5"/>
        <v>0.04</v>
      </c>
      <c r="P2865" s="5">
        <f t="shared" si="264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5"/>
        <v>1.6</v>
      </c>
      <c r="P2866" s="5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5"/>
        <v>0</v>
      </c>
      <c r="P2867" s="5" t="str">
        <f t="shared" si="264"/>
        <v>NA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5"/>
        <v>0.9</v>
      </c>
      <c r="P2868" s="5">
        <f t="shared" si="264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5"/>
        <v>20.16</v>
      </c>
      <c r="P2869" s="5">
        <f t="shared" si="264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5"/>
        <v>42.011733333333332</v>
      </c>
      <c r="P2870" s="5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5"/>
        <v>0.88500000000000001</v>
      </c>
      <c r="P2871" s="5">
        <f t="shared" si="264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5"/>
        <v>15</v>
      </c>
      <c r="P2872" s="5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5"/>
        <v>4.67</v>
      </c>
      <c r="P2873" s="5">
        <f t="shared" si="264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5"/>
        <v>0</v>
      </c>
      <c r="P2874" s="5" t="str">
        <f t="shared" si="264"/>
        <v>NA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38.119999999999997</v>
      </c>
      <c r="P2875" s="5">
        <f t="shared" si="264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5"/>
        <v>5.42</v>
      </c>
      <c r="P2876" s="5">
        <f t="shared" si="264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5"/>
        <v>3.5000000000000003E-2</v>
      </c>
      <c r="P2877" s="5">
        <f t="shared" si="264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5"/>
        <v>0</v>
      </c>
      <c r="P2878" s="5" t="str">
        <f t="shared" si="264"/>
        <v>NA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5"/>
        <v>10.833333333333334</v>
      </c>
      <c r="P2879" s="5">
        <f t="shared" si="264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5"/>
        <v>2.1</v>
      </c>
      <c r="P2880" s="5">
        <f t="shared" si="264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5"/>
        <v>0.25892857142857145</v>
      </c>
      <c r="P2881" s="5">
        <f t="shared" si="264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5"/>
        <v>23.333333333333332</v>
      </c>
      <c r="P2882" s="5">
        <f t="shared" ref="P2882:P2945" si="270">IF(L2882&gt;0,E2882/L2882,"NA")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1">100*E2883/D2883</f>
        <v>0</v>
      </c>
      <c r="P2883" s="5" t="str">
        <f t="shared" si="270"/>
        <v>NA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1"/>
        <v>33.6</v>
      </c>
      <c r="P2884" s="5">
        <f t="shared" si="270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1"/>
        <v>19.079999999999998</v>
      </c>
      <c r="P2885" s="5">
        <f t="shared" si="270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1"/>
        <v>0.41111111111111109</v>
      </c>
      <c r="P2886" s="5">
        <f t="shared" si="270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1"/>
        <v>32.5</v>
      </c>
      <c r="P2887" s="5">
        <f t="shared" si="270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1"/>
        <v>5</v>
      </c>
      <c r="P2888" s="5">
        <f t="shared" si="270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1"/>
        <v>0.16666666666666666</v>
      </c>
      <c r="P2889" s="5">
        <f t="shared" si="270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1"/>
        <v>0</v>
      </c>
      <c r="P2890" s="5" t="str">
        <f t="shared" si="270"/>
        <v>NA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1"/>
        <v>38.06666666666667</v>
      </c>
      <c r="P2891" s="5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1"/>
        <v>1.05</v>
      </c>
      <c r="P2892" s="5">
        <f t="shared" si="270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1"/>
        <v>2.73</v>
      </c>
      <c r="P2893" s="5">
        <f t="shared" si="270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1"/>
        <v>9.0909090909090917</v>
      </c>
      <c r="P2894" s="5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1"/>
        <v>0.5</v>
      </c>
      <c r="P2895" s="5">
        <f t="shared" si="270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1"/>
        <v>0</v>
      </c>
      <c r="P2896" s="5" t="str">
        <f t="shared" si="270"/>
        <v>NA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1"/>
        <v>4.5999999999999996</v>
      </c>
      <c r="P2897" s="5">
        <f t="shared" si="270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20.833333333333332</v>
      </c>
      <c r="P2898" s="5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1"/>
        <v>4.583333333333333</v>
      </c>
      <c r="P2899" s="5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1"/>
        <v>4.2133333333333329</v>
      </c>
      <c r="P2900" s="5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1"/>
        <v>0</v>
      </c>
      <c r="P2901" s="5" t="str">
        <f t="shared" si="270"/>
        <v>NA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1"/>
        <v>61.909090909090907</v>
      </c>
      <c r="P2902" s="5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1"/>
        <v>0.8</v>
      </c>
      <c r="P2903" s="5">
        <f t="shared" si="270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1"/>
        <v>1.6666666666666666E-2</v>
      </c>
      <c r="P2904" s="5">
        <f t="shared" si="270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1"/>
        <v>0.78</v>
      </c>
      <c r="P2905" s="5">
        <f t="shared" si="270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1"/>
        <v>5</v>
      </c>
      <c r="P2906" s="5">
        <f t="shared" si="270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1"/>
        <v>17.771428571428572</v>
      </c>
      <c r="P2907" s="5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1"/>
        <v>9.4166666666666661</v>
      </c>
      <c r="P2908" s="5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1"/>
        <v>0.08</v>
      </c>
      <c r="P2909" s="5">
        <f t="shared" si="270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1"/>
        <v>2.75</v>
      </c>
      <c r="P2910" s="5">
        <f t="shared" si="270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1"/>
        <v>1.1111111111111112E-2</v>
      </c>
      <c r="P2911" s="5">
        <f t="shared" si="270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1"/>
        <v>3.3333333333333335E-3</v>
      </c>
      <c r="P2912" s="5">
        <f t="shared" si="270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1"/>
        <v>36.5</v>
      </c>
      <c r="P2913" s="5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1"/>
        <v>14.058171745152354</v>
      </c>
      <c r="P2914" s="5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1"/>
        <v>0.02</v>
      </c>
      <c r="P2915" s="5">
        <f t="shared" si="270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1"/>
        <v>4.0000000000000001E-3</v>
      </c>
      <c r="P2916" s="5">
        <f t="shared" si="270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1"/>
        <v>61.1</v>
      </c>
      <c r="P2917" s="5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1"/>
        <v>7.8378378378378377</v>
      </c>
      <c r="P2918" s="5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1"/>
        <v>21.85</v>
      </c>
      <c r="P2919" s="5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1"/>
        <v>27.24</v>
      </c>
      <c r="P2920" s="5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1"/>
        <v>8.5</v>
      </c>
      <c r="P2921" s="5">
        <f t="shared" si="270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1"/>
        <v>26.84</v>
      </c>
      <c r="P2922" s="5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1"/>
        <v>129</v>
      </c>
      <c r="P2923" s="5">
        <f t="shared" si="270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1"/>
        <v>100</v>
      </c>
      <c r="P2924" s="5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1"/>
        <v>100</v>
      </c>
      <c r="P2925" s="5">
        <f t="shared" si="270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1"/>
        <v>103.2</v>
      </c>
      <c r="P2926" s="5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1"/>
        <v>102.44597777777778</v>
      </c>
      <c r="P2927" s="5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1"/>
        <v>125</v>
      </c>
      <c r="P2928" s="5">
        <f t="shared" si="270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1"/>
        <v>130.83333333333334</v>
      </c>
      <c r="P2929" s="5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1"/>
        <v>100</v>
      </c>
      <c r="P2930" s="5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1"/>
        <v>102.06937499999999</v>
      </c>
      <c r="P2931" s="5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1"/>
        <v>100.92</v>
      </c>
      <c r="P2932" s="5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1"/>
        <v>106</v>
      </c>
      <c r="P2933" s="5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1"/>
        <v>105.09677419354838</v>
      </c>
      <c r="P2934" s="5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1"/>
        <v>102.76</v>
      </c>
      <c r="P2935" s="5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1"/>
        <v>108</v>
      </c>
      <c r="P2936" s="5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1"/>
        <v>100.88571428571429</v>
      </c>
      <c r="P2937" s="5">
        <f t="shared" si="270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1"/>
        <v>128</v>
      </c>
      <c r="P2938" s="5">
        <f t="shared" si="270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1"/>
        <v>133.33333333333334</v>
      </c>
      <c r="P2939" s="5">
        <f t="shared" si="270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1"/>
        <v>101.375</v>
      </c>
      <c r="P2940" s="5">
        <f t="shared" si="270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1"/>
        <v>102.875</v>
      </c>
      <c r="P2941" s="5">
        <f t="shared" si="270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1"/>
        <v>107.24</v>
      </c>
      <c r="P2942" s="5">
        <f t="shared" si="270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1"/>
        <v>4.0000000000000001E-3</v>
      </c>
      <c r="P2943" s="5">
        <f t="shared" si="270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1"/>
        <v>20.425000000000001</v>
      </c>
      <c r="P2944" s="5">
        <f t="shared" si="270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1"/>
        <v>0</v>
      </c>
      <c r="P2945" s="5" t="str">
        <f t="shared" si="270"/>
        <v>NA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1"/>
        <v>1</v>
      </c>
      <c r="P2946" s="5">
        <f t="shared" ref="P2946:P3009" si="276">IF(L2946&gt;0,E2946/L2946,"NA")</f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7">100*E2947/D2947</f>
        <v>0</v>
      </c>
      <c r="P2947" s="5" t="str">
        <f t="shared" si="276"/>
        <v>NA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7"/>
        <v>0.1</v>
      </c>
      <c r="P2948" s="5">
        <f t="shared" si="276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7"/>
        <v>4.2880000000000003</v>
      </c>
      <c r="P2949" s="5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7"/>
        <v>4.7999999999999996E-3</v>
      </c>
      <c r="P2950" s="5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7"/>
        <v>2.5</v>
      </c>
      <c r="P2951" s="5">
        <f t="shared" si="276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7"/>
        <v>0</v>
      </c>
      <c r="P2952" s="5" t="str">
        <f t="shared" si="276"/>
        <v>NA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7"/>
        <v>2.1920000000000002</v>
      </c>
      <c r="P2953" s="5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7"/>
        <v>8.0250000000000004</v>
      </c>
      <c r="P2954" s="5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7"/>
        <v>0.15125</v>
      </c>
      <c r="P2955" s="5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7"/>
        <v>0</v>
      </c>
      <c r="P2956" s="5" t="str">
        <f t="shared" si="276"/>
        <v>NA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7"/>
        <v>59.583333333333336</v>
      </c>
      <c r="P2957" s="5">
        <f t="shared" si="276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7"/>
        <v>16.734177215189874</v>
      </c>
      <c r="P2958" s="5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7"/>
        <v>1.8666666666666667</v>
      </c>
      <c r="P2959" s="5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7"/>
        <v>0</v>
      </c>
      <c r="P2960" s="5" t="str">
        <f t="shared" si="276"/>
        <v>NA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7"/>
        <v>0</v>
      </c>
      <c r="P2961" s="5" t="str">
        <f t="shared" si="276"/>
        <v>NA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7"/>
        <v>0</v>
      </c>
      <c r="P2962" s="5" t="str">
        <f t="shared" si="276"/>
        <v>NA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7"/>
        <v>109.62</v>
      </c>
      <c r="P2963" s="5">
        <f t="shared" si="276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7"/>
        <v>121.8</v>
      </c>
      <c r="P2964" s="5">
        <f t="shared" si="276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7"/>
        <v>106.85</v>
      </c>
      <c r="P2965" s="5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7"/>
        <v>100.71379999999999</v>
      </c>
      <c r="P2966" s="5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7"/>
        <v>109</v>
      </c>
      <c r="P2967" s="5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7"/>
        <v>113.63</v>
      </c>
      <c r="P2968" s="5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7"/>
        <v>113.92</v>
      </c>
      <c r="P2969" s="5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7"/>
        <v>106</v>
      </c>
      <c r="P2970" s="5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7"/>
        <v>162.5</v>
      </c>
      <c r="P2971" s="5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7"/>
        <v>106</v>
      </c>
      <c r="P2972" s="5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7"/>
        <v>100.15625</v>
      </c>
      <c r="P2973" s="5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7"/>
        <v>105.35</v>
      </c>
      <c r="P2974" s="5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7"/>
        <v>174.8</v>
      </c>
      <c r="P2975" s="5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7"/>
        <v>102</v>
      </c>
      <c r="P2976" s="5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7"/>
        <v>100.125</v>
      </c>
      <c r="P2977" s="5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7"/>
        <v>171.42857142857142</v>
      </c>
      <c r="P2978" s="5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7"/>
        <v>113.56666666666666</v>
      </c>
      <c r="P2979" s="5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7"/>
        <v>129.46666666666667</v>
      </c>
      <c r="P2980" s="5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7"/>
        <v>101.4</v>
      </c>
      <c r="P2981" s="5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7"/>
        <v>109.16666666666667</v>
      </c>
      <c r="P2982" s="5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7"/>
        <v>128.92500000000001</v>
      </c>
      <c r="P2983" s="5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7"/>
        <v>102.06</v>
      </c>
      <c r="P2984" s="5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7"/>
        <v>146.53957758620689</v>
      </c>
      <c r="P2985" s="5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7"/>
        <v>100.352</v>
      </c>
      <c r="P2986" s="5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7"/>
        <v>121.65</v>
      </c>
      <c r="P2987" s="5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7"/>
        <v>105.5</v>
      </c>
      <c r="P2988" s="5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7"/>
        <v>110.4008</v>
      </c>
      <c r="P2989" s="5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7"/>
        <v>100</v>
      </c>
      <c r="P2990" s="5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7"/>
        <v>176.535</v>
      </c>
      <c r="P2991" s="5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7"/>
        <v>100</v>
      </c>
      <c r="P2992" s="5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7"/>
        <v>103.29411764705883</v>
      </c>
      <c r="P2993" s="5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7"/>
        <v>104.5</v>
      </c>
      <c r="P2994" s="5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7"/>
        <v>100.3</v>
      </c>
      <c r="P2995" s="5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7"/>
        <v>457.74666666666667</v>
      </c>
      <c r="P2996" s="5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7"/>
        <v>104.96</v>
      </c>
      <c r="P2997" s="5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7"/>
        <v>171.94285714285715</v>
      </c>
      <c r="P2998" s="5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7"/>
        <v>103.73</v>
      </c>
      <c r="P2999" s="5">
        <f t="shared" si="276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7"/>
        <v>103.029</v>
      </c>
      <c r="P3000" s="5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7"/>
        <v>118.88888888888889</v>
      </c>
      <c r="P3001" s="5">
        <f t="shared" si="276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7"/>
        <v>100</v>
      </c>
      <c r="P3002" s="5">
        <f t="shared" si="276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7"/>
        <v>318.699889104519</v>
      </c>
      <c r="P3003" s="5">
        <f t="shared" si="276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7"/>
        <v>108.50614285714286</v>
      </c>
      <c r="P3004" s="5">
        <f t="shared" si="276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7"/>
        <v>101.16666666666667</v>
      </c>
      <c r="P3005" s="5">
        <f t="shared" si="276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7"/>
        <v>112.815</v>
      </c>
      <c r="P3006" s="5">
        <f t="shared" si="276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7"/>
        <v>120.49622641509434</v>
      </c>
      <c r="P3007" s="5">
        <f t="shared" si="276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7"/>
        <v>107.75</v>
      </c>
      <c r="P3008" s="5">
        <f t="shared" si="276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7"/>
        <v>180</v>
      </c>
      <c r="P3009" s="5">
        <f t="shared" si="276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7"/>
        <v>101.16666666666667</v>
      </c>
      <c r="P3010" s="5">
        <f t="shared" ref="P3010:P3073" si="282">IF(L3010&gt;0,E3010/L3010,"NA")</f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3">100*E3011/D3011</f>
        <v>119.756</v>
      </c>
      <c r="P3011" s="5">
        <f t="shared" si="282"/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3"/>
        <v>158</v>
      </c>
      <c r="P3012" s="5">
        <f t="shared" si="282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3"/>
        <v>123.66666666666667</v>
      </c>
      <c r="P3013" s="5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3"/>
        <v>117.125</v>
      </c>
      <c r="P3014" s="5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3"/>
        <v>156.96</v>
      </c>
      <c r="P3015" s="5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3"/>
        <v>113.104</v>
      </c>
      <c r="P3016" s="5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3"/>
        <v>103.17647058823529</v>
      </c>
      <c r="P3017" s="5">
        <f t="shared" si="282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3"/>
        <v>102.61176470588235</v>
      </c>
      <c r="P3018" s="5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3"/>
        <v>105.84090909090909</v>
      </c>
      <c r="P3019" s="5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3"/>
        <v>100.71428571428571</v>
      </c>
      <c r="P3020" s="5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3"/>
        <v>121.23333333333333</v>
      </c>
      <c r="P3021" s="5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3"/>
        <v>100.57142857142857</v>
      </c>
      <c r="P3022" s="5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3"/>
        <v>116.02222222222223</v>
      </c>
      <c r="P3023" s="5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3"/>
        <v>100.88</v>
      </c>
      <c r="P3024" s="5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3"/>
        <v>103</v>
      </c>
      <c r="P3025" s="5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3"/>
        <v>246.42</v>
      </c>
      <c r="P3026" s="5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3"/>
        <v>302.2</v>
      </c>
      <c r="P3027" s="5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3"/>
        <v>143.33333333333334</v>
      </c>
      <c r="P3028" s="5">
        <f t="shared" si="282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3"/>
        <v>131.44</v>
      </c>
      <c r="P3029" s="5">
        <f t="shared" si="282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3"/>
        <v>168.02</v>
      </c>
      <c r="P3030" s="5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3"/>
        <v>109.67666666666666</v>
      </c>
      <c r="P3031" s="5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3"/>
        <v>106.68571428571428</v>
      </c>
      <c r="P3032" s="5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3"/>
        <v>100</v>
      </c>
      <c r="P3033" s="5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3"/>
        <v>127.2</v>
      </c>
      <c r="P3034" s="5">
        <f t="shared" si="282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3"/>
        <v>146.53333333333333</v>
      </c>
      <c r="P3035" s="5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3"/>
        <v>112.536</v>
      </c>
      <c r="P3036" s="5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3"/>
        <v>108.78684</v>
      </c>
      <c r="P3037" s="5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3"/>
        <v>126.732</v>
      </c>
      <c r="P3038" s="5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3"/>
        <v>213.2</v>
      </c>
      <c r="P3039" s="5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3"/>
        <v>100.5</v>
      </c>
      <c r="P3040" s="5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3"/>
        <v>108.7139</v>
      </c>
      <c r="P3041" s="5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3"/>
        <v>107.5</v>
      </c>
      <c r="P3042" s="5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3"/>
        <v>110.48192771084338</v>
      </c>
      <c r="P3043" s="5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3"/>
        <v>128</v>
      </c>
      <c r="P3044" s="5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3"/>
        <v>110.00666666666666</v>
      </c>
      <c r="P3045" s="5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3"/>
        <v>109.34166666666667</v>
      </c>
      <c r="P3046" s="5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3"/>
        <v>132.70650000000001</v>
      </c>
      <c r="P3047" s="5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3"/>
        <v>190.84810126582278</v>
      </c>
      <c r="P3048" s="5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3"/>
        <v>149</v>
      </c>
      <c r="P3049" s="5">
        <f t="shared" si="282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3"/>
        <v>166.4</v>
      </c>
      <c r="P3050" s="5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3"/>
        <v>106.66666666666667</v>
      </c>
      <c r="P3051" s="5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3"/>
        <v>106</v>
      </c>
      <c r="P3052" s="5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3"/>
        <v>23.62857142857143</v>
      </c>
      <c r="P3053" s="5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3"/>
        <v>0.15</v>
      </c>
      <c r="P3054" s="5">
        <f t="shared" si="282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3"/>
        <v>0.4</v>
      </c>
      <c r="P3055" s="5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3"/>
        <v>0</v>
      </c>
      <c r="P3056" s="5" t="str">
        <f t="shared" si="282"/>
        <v>NA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3"/>
        <v>5.0000000000000001E-3</v>
      </c>
      <c r="P3057" s="5">
        <f t="shared" si="282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3"/>
        <v>0</v>
      </c>
      <c r="P3058" s="5" t="str">
        <f t="shared" si="282"/>
        <v>NA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3"/>
        <v>0</v>
      </c>
      <c r="P3059" s="5" t="str">
        <f t="shared" si="282"/>
        <v>NA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3"/>
        <v>1.6666666666666666E-2</v>
      </c>
      <c r="P3060" s="5">
        <f t="shared" si="282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3"/>
        <v>3.0066666666666668</v>
      </c>
      <c r="P3061" s="5">
        <f t="shared" si="282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3"/>
        <v>0.15227272727272728</v>
      </c>
      <c r="P3062" s="5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3"/>
        <v>0</v>
      </c>
      <c r="P3063" s="5" t="str">
        <f t="shared" si="282"/>
        <v>NA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3"/>
        <v>66.84</v>
      </c>
      <c r="P3064" s="5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3"/>
        <v>19.566666666666666</v>
      </c>
      <c r="P3065" s="5">
        <f t="shared" si="282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3"/>
        <v>11.294666666666666</v>
      </c>
      <c r="P3066" s="5">
        <f t="shared" si="282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3"/>
        <v>0.04</v>
      </c>
      <c r="P3067" s="5">
        <f t="shared" si="282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3"/>
        <v>11.985714285714286</v>
      </c>
      <c r="P3068" s="5">
        <f t="shared" si="282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3"/>
        <v>2.5</v>
      </c>
      <c r="P3069" s="5">
        <f t="shared" si="282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3"/>
        <v>7.0000000000000007E-2</v>
      </c>
      <c r="P3070" s="5">
        <f t="shared" si="282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3"/>
        <v>14.1</v>
      </c>
      <c r="P3071" s="5">
        <f t="shared" si="282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3"/>
        <v>3.34</v>
      </c>
      <c r="P3072" s="5">
        <f t="shared" si="282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3"/>
        <v>59.774999999999999</v>
      </c>
      <c r="P3073" s="5">
        <f t="shared" si="282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3"/>
        <v>1.6666666666666666E-2</v>
      </c>
      <c r="P3074" s="5">
        <f t="shared" ref="P3074:P3137" si="288">IF(L3074&gt;0,E3074/L3074,"NA")</f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9">100*E3075/D3075</f>
        <v>2.3035714285714284E-2</v>
      </c>
      <c r="P3075" s="5">
        <f t="shared" si="288"/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9"/>
        <v>8.7999999999999995E-2</v>
      </c>
      <c r="P3076" s="5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9"/>
        <v>8.64</v>
      </c>
      <c r="P3077" s="5">
        <f t="shared" si="288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9"/>
        <v>15.06</v>
      </c>
      <c r="P3078" s="5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9"/>
        <v>0.47727272727272729</v>
      </c>
      <c r="P3079" s="5">
        <f t="shared" si="288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9"/>
        <v>0.11833333333333333</v>
      </c>
      <c r="P3080" s="5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9"/>
        <v>0.84173998587352461</v>
      </c>
      <c r="P3081" s="5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9"/>
        <v>1.8800000000000001E-2</v>
      </c>
      <c r="P3082" s="5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9"/>
        <v>0.21029999999999999</v>
      </c>
      <c r="P3083" s="5">
        <f t="shared" si="288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9"/>
        <v>0</v>
      </c>
      <c r="P3084" s="5" t="str">
        <f t="shared" si="288"/>
        <v>NA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9"/>
        <v>0.28000000000000003</v>
      </c>
      <c r="P3085" s="5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9"/>
        <v>11.57920670115792</v>
      </c>
      <c r="P3086" s="5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9"/>
        <v>2.44</v>
      </c>
      <c r="P3087" s="5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9"/>
        <v>0.25</v>
      </c>
      <c r="P3088" s="5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9"/>
        <v>0.625</v>
      </c>
      <c r="P3089" s="5">
        <f t="shared" si="288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9"/>
        <v>0.19384615384615383</v>
      </c>
      <c r="P3090" s="5">
        <f t="shared" si="288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9"/>
        <v>23.416</v>
      </c>
      <c r="P3091" s="5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9"/>
        <v>5.0808888888888886</v>
      </c>
      <c r="P3092" s="5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9"/>
        <v>15.92</v>
      </c>
      <c r="P3093" s="5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9"/>
        <v>1.18319</v>
      </c>
      <c r="P3094" s="5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9"/>
        <v>22.75</v>
      </c>
      <c r="P3095" s="5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9"/>
        <v>2.5000000000000001E-2</v>
      </c>
      <c r="P3096" s="5">
        <f t="shared" si="288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9"/>
        <v>0.33512064343163539</v>
      </c>
      <c r="P3097" s="5">
        <f t="shared" si="288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9"/>
        <v>3.9750000000000001</v>
      </c>
      <c r="P3098" s="5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9"/>
        <v>17.149999999999999</v>
      </c>
      <c r="P3099" s="5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9"/>
        <v>3.6080041046690612</v>
      </c>
      <c r="P3100" s="5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9"/>
        <v>13.9</v>
      </c>
      <c r="P3101" s="5">
        <f t="shared" si="288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9"/>
        <v>15.225</v>
      </c>
      <c r="P3102" s="5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9"/>
        <v>12</v>
      </c>
      <c r="P3103" s="5">
        <f t="shared" si="288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9"/>
        <v>39.112499999999997</v>
      </c>
      <c r="P3104" s="5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9"/>
        <v>0.26829268292682928</v>
      </c>
      <c r="P3105" s="5">
        <f t="shared" si="288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9"/>
        <v>29.625</v>
      </c>
      <c r="P3106" s="5">
        <f t="shared" si="288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9"/>
        <v>42.360992301112063</v>
      </c>
      <c r="P3107" s="5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9"/>
        <v>4.0999999999999996</v>
      </c>
      <c r="P3108" s="5">
        <f t="shared" si="288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9"/>
        <v>19.762499999999999</v>
      </c>
      <c r="P3109" s="5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9"/>
        <v>5.1999999999999998E-2</v>
      </c>
      <c r="P3110" s="5">
        <f t="shared" si="288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9"/>
        <v>25.030188679245285</v>
      </c>
      <c r="P3111" s="5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9"/>
        <v>0.04</v>
      </c>
      <c r="P3112" s="5">
        <f t="shared" si="288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9"/>
        <v>26.64</v>
      </c>
      <c r="P3113" s="5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9"/>
        <v>4.7363636363636363</v>
      </c>
      <c r="P3114" s="5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9"/>
        <v>4.2435339894712749</v>
      </c>
      <c r="P3115" s="5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9"/>
        <v>0</v>
      </c>
      <c r="P3116" s="5" t="str">
        <f t="shared" si="288"/>
        <v>NA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9"/>
        <v>3</v>
      </c>
      <c r="P3117" s="5">
        <f t="shared" si="288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9"/>
        <v>57.333333333333336</v>
      </c>
      <c r="P3118" s="5">
        <f t="shared" si="288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9"/>
        <v>0.1</v>
      </c>
      <c r="P3119" s="5">
        <f t="shared" si="288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9"/>
        <v>0.31</v>
      </c>
      <c r="P3120" s="5">
        <f t="shared" si="288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9"/>
        <v>0.05</v>
      </c>
      <c r="P3121" s="5">
        <f t="shared" si="288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9"/>
        <v>9.8461538461538465E-3</v>
      </c>
      <c r="P3122" s="5">
        <f t="shared" si="288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9"/>
        <v>0.66666666666666663</v>
      </c>
      <c r="P3123" s="5">
        <f t="shared" si="288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9"/>
        <v>58.291457286432163</v>
      </c>
      <c r="P3124" s="5">
        <f t="shared" si="288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9"/>
        <v>68.153599999999997</v>
      </c>
      <c r="P3125" s="5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9"/>
        <v>3.2499999999999999E-3</v>
      </c>
      <c r="P3126" s="5">
        <f t="shared" si="288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9"/>
        <v>0</v>
      </c>
      <c r="P3127" s="5" t="str">
        <f t="shared" si="288"/>
        <v>NA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9"/>
        <v>4.16</v>
      </c>
      <c r="P3128" s="5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9"/>
        <v>0</v>
      </c>
      <c r="P3129" s="5" t="str">
        <f t="shared" si="288"/>
        <v>NA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9"/>
        <v>108.60666666666667</v>
      </c>
      <c r="P3130" s="5">
        <f t="shared" si="288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9"/>
        <v>0.8</v>
      </c>
      <c r="P3131" s="5">
        <f t="shared" si="288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9"/>
        <v>3.75</v>
      </c>
      <c r="P3132" s="5">
        <f t="shared" si="288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9"/>
        <v>15.731707317073171</v>
      </c>
      <c r="P3133" s="5">
        <f t="shared" si="288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9"/>
        <v>3.3333333333333333E-2</v>
      </c>
      <c r="P3134" s="5">
        <f t="shared" si="288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9"/>
        <v>108</v>
      </c>
      <c r="P3135" s="5">
        <f t="shared" si="288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9"/>
        <v>22.5</v>
      </c>
      <c r="P3136" s="5">
        <f t="shared" si="288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9"/>
        <v>20.849420849420849</v>
      </c>
      <c r="P3137" s="5">
        <f t="shared" si="288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9"/>
        <v>127.8</v>
      </c>
      <c r="P3138" s="5">
        <f t="shared" ref="P3138:P3201" si="294">IF(L3138&gt;0,E3138/L3138,"NA")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5">100*E3139/D3139</f>
        <v>3.3333333333333335</v>
      </c>
      <c r="P3139" s="5">
        <f t="shared" si="294"/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s="5" t="str">
        <f t="shared" si="294"/>
        <v>NA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5.4</v>
      </c>
      <c r="P3141" s="5">
        <f t="shared" si="294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0.96</v>
      </c>
      <c r="P3142" s="5">
        <f t="shared" si="294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51.6</v>
      </c>
      <c r="P3143" s="5">
        <f t="shared" si="294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</v>
      </c>
      <c r="P3144" s="5">
        <f t="shared" si="294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s="5" t="str">
        <f t="shared" si="294"/>
        <v>NA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75.400000000000006</v>
      </c>
      <c r="P3146" s="5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s="5" t="str">
        <f t="shared" si="294"/>
        <v>NA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10.5</v>
      </c>
      <c r="P3148" s="5">
        <f t="shared" si="294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117.52500000000001</v>
      </c>
      <c r="P3149" s="5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131.16666666666666</v>
      </c>
      <c r="P3150" s="5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104</v>
      </c>
      <c r="P3151" s="5">
        <f t="shared" si="294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101</v>
      </c>
      <c r="P3152" s="5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100.4</v>
      </c>
      <c r="P3153" s="5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105.95454545454545</v>
      </c>
      <c r="P3154" s="5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335.58333333333331</v>
      </c>
      <c r="P3155" s="5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112.92857142857143</v>
      </c>
      <c r="P3156" s="5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188.50460000000001</v>
      </c>
      <c r="P3157" s="5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101.81818181818181</v>
      </c>
      <c r="P3158" s="5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101</v>
      </c>
      <c r="P3159" s="5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114</v>
      </c>
      <c r="P3160" s="5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133.48133333333334</v>
      </c>
      <c r="P3161" s="5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101.53333333333333</v>
      </c>
      <c r="P3162" s="5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105.1</v>
      </c>
      <c r="P3163" s="5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127.15</v>
      </c>
      <c r="P3164" s="5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111.15384615384616</v>
      </c>
      <c r="P3165" s="5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106.76</v>
      </c>
      <c r="P3166" s="5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162.66666666666666</v>
      </c>
      <c r="P3167" s="5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160.22808571428573</v>
      </c>
      <c r="P3168" s="5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116.16666666666667</v>
      </c>
      <c r="P3169" s="5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124.2</v>
      </c>
      <c r="P3170" s="5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103.0125</v>
      </c>
      <c r="P3171" s="5">
        <f t="shared" si="294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112.25</v>
      </c>
      <c r="P3172" s="5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108.81428571428572</v>
      </c>
      <c r="P3173" s="5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115</v>
      </c>
      <c r="P3174" s="5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103</v>
      </c>
      <c r="P3175" s="5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101.13333333333334</v>
      </c>
      <c r="P3176" s="5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109.56</v>
      </c>
      <c r="P3177" s="5">
        <f t="shared" si="294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114.84210526315789</v>
      </c>
      <c r="P3178" s="5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117.4</v>
      </c>
      <c r="P3179" s="5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171.73333333333332</v>
      </c>
      <c r="P3180" s="5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114.16238095238096</v>
      </c>
      <c r="P3181" s="5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119.75</v>
      </c>
      <c r="P3182" s="5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109</v>
      </c>
      <c r="P3183" s="5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100.88571428571429</v>
      </c>
      <c r="P3184" s="5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109</v>
      </c>
      <c r="P3185" s="5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107.20930232558139</v>
      </c>
      <c r="P3186" s="5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100</v>
      </c>
      <c r="P3187" s="5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102.1875</v>
      </c>
      <c r="P3188" s="5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116.29333333333334</v>
      </c>
      <c r="P3189" s="5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65</v>
      </c>
      <c r="P3190" s="5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12.327272727272728</v>
      </c>
      <c r="P3191" s="5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s="5" t="str">
        <f t="shared" si="294"/>
        <v>NA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4.0266666666666664</v>
      </c>
      <c r="P3193" s="5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5"/>
        <v>1.02</v>
      </c>
      <c r="P3194" s="5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5"/>
        <v>11.74</v>
      </c>
      <c r="P3195" s="5">
        <f t="shared" si="294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5"/>
        <v>0</v>
      </c>
      <c r="P3196" s="5" t="str">
        <f t="shared" si="294"/>
        <v>NA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5"/>
        <v>59.142857142857146</v>
      </c>
      <c r="P3197" s="5">
        <f t="shared" si="294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5"/>
        <v>0.06</v>
      </c>
      <c r="P3198" s="5">
        <f t="shared" si="294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5"/>
        <v>11.45</v>
      </c>
      <c r="P3199" s="5">
        <f t="shared" si="294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5"/>
        <v>0.36666666666666664</v>
      </c>
      <c r="P3200" s="5">
        <f t="shared" si="294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5"/>
        <v>52.16</v>
      </c>
      <c r="P3201" s="5">
        <f t="shared" si="294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5"/>
        <v>2E-3</v>
      </c>
      <c r="P3202" s="5">
        <f t="shared" ref="P3202:P3265" si="300">IF(L3202&gt;0,E3202/L3202,"NA")</f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1">100*E3203/D3203</f>
        <v>1.25</v>
      </c>
      <c r="P3203" s="5">
        <f t="shared" si="300"/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54.52</v>
      </c>
      <c r="P3204" s="5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25</v>
      </c>
      <c r="P3205" s="5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s="5" t="str">
        <f t="shared" si="300"/>
        <v>NA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3.4125000000000001</v>
      </c>
      <c r="P3207" s="5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s="5" t="str">
        <f t="shared" si="300"/>
        <v>NA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46.363636363636367</v>
      </c>
      <c r="P3209" s="5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103.5</v>
      </c>
      <c r="P3210" s="5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119.32315789473684</v>
      </c>
      <c r="P3211" s="5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125.76666666666667</v>
      </c>
      <c r="P3212" s="5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119.74347826086957</v>
      </c>
      <c r="P3213" s="5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126.25</v>
      </c>
      <c r="P3214" s="5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100.11666666666666</v>
      </c>
      <c r="P3215" s="5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102.13333333333334</v>
      </c>
      <c r="P3216" s="5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100.35142857142857</v>
      </c>
      <c r="P3217" s="5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100.05</v>
      </c>
      <c r="P3218" s="5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116.02222222222223</v>
      </c>
      <c r="P3219" s="5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102.1</v>
      </c>
      <c r="P3220" s="5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100.11</v>
      </c>
      <c r="P3221" s="5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100.84</v>
      </c>
      <c r="P3222" s="5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103.425</v>
      </c>
      <c r="P3223" s="5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124.8</v>
      </c>
      <c r="P3224" s="5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109.51612903225806</v>
      </c>
      <c r="P3225" s="5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102.03333333333333</v>
      </c>
      <c r="P3226" s="5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102.35</v>
      </c>
      <c r="P3227" s="5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104.16666666666667</v>
      </c>
      <c r="P3228" s="5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125</v>
      </c>
      <c r="P3229" s="5">
        <f t="shared" si="300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102.34285714285714</v>
      </c>
      <c r="P3230" s="5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107.86499999999999</v>
      </c>
      <c r="P3231" s="5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109.88461538461539</v>
      </c>
      <c r="P3232" s="5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161</v>
      </c>
      <c r="P3233" s="5">
        <f t="shared" si="300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131.19999999999999</v>
      </c>
      <c r="P3234" s="5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118.8</v>
      </c>
      <c r="P3235" s="5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100.39275000000001</v>
      </c>
      <c r="P3236" s="5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103.20666666666666</v>
      </c>
      <c r="P3237" s="5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100.6</v>
      </c>
      <c r="P3238" s="5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100.78754285714285</v>
      </c>
      <c r="P3239" s="5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112.32142857142857</v>
      </c>
      <c r="P3240" s="5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105.91914022517912</v>
      </c>
      <c r="P3241" s="5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100.56666666666666</v>
      </c>
      <c r="P3242" s="5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115.30588235294118</v>
      </c>
      <c r="P3243" s="5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127.30419999999999</v>
      </c>
      <c r="P3244" s="5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102.83750000000001</v>
      </c>
      <c r="P3245" s="5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102.9375</v>
      </c>
      <c r="P3246" s="5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104.3047619047619</v>
      </c>
      <c r="P3247" s="5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111.22</v>
      </c>
      <c r="P3248" s="5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105.86</v>
      </c>
      <c r="P3249" s="5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100.79166666666667</v>
      </c>
      <c r="P3250" s="5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104.92727272727272</v>
      </c>
      <c r="P3251" s="5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101.55200000000001</v>
      </c>
      <c r="P3252" s="5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110.73333333333333</v>
      </c>
      <c r="P3253" s="5">
        <f t="shared" si="300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127.82222222222222</v>
      </c>
      <c r="P3254" s="5">
        <f t="shared" si="300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101.825</v>
      </c>
      <c r="P3255" s="5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101.25769230769231</v>
      </c>
      <c r="P3256" s="5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175</v>
      </c>
      <c r="P3257" s="5">
        <f t="shared" si="300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1"/>
        <v>128.06</v>
      </c>
      <c r="P3258" s="5">
        <f t="shared" si="300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1"/>
        <v>106.29949999999998</v>
      </c>
      <c r="P3259" s="5">
        <f t="shared" si="300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1"/>
        <v>105.21428571428571</v>
      </c>
      <c r="P3260" s="5">
        <f t="shared" si="300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1"/>
        <v>106.16782608695652</v>
      </c>
      <c r="P3261" s="5">
        <f t="shared" si="300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1"/>
        <v>109.24</v>
      </c>
      <c r="P3262" s="5">
        <f t="shared" si="300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1"/>
        <v>100.45454545454545</v>
      </c>
      <c r="P3263" s="5">
        <f t="shared" si="300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1"/>
        <v>103.04098360655738</v>
      </c>
      <c r="P3264" s="5">
        <f t="shared" si="300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1"/>
        <v>112.1664</v>
      </c>
      <c r="P3265" s="5">
        <f t="shared" si="300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1"/>
        <v>103</v>
      </c>
      <c r="P3266" s="5">
        <f t="shared" ref="P3266:P3329" si="306">IF(L3266&gt;0,E3266/L3266,"NA")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7">100*E3267/D3267</f>
        <v>164</v>
      </c>
      <c r="P3267" s="5">
        <f t="shared" si="306"/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131.28333333333333</v>
      </c>
      <c r="P3268" s="5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102.1</v>
      </c>
      <c r="P3269" s="5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128</v>
      </c>
      <c r="P3270" s="5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101.5</v>
      </c>
      <c r="P3271" s="5">
        <f t="shared" si="306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101.66666666666667</v>
      </c>
      <c r="P3272" s="5">
        <f t="shared" si="306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130</v>
      </c>
      <c r="P3273" s="5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154.43</v>
      </c>
      <c r="P3274" s="5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107.4</v>
      </c>
      <c r="P3275" s="5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101.3225806451613</v>
      </c>
      <c r="P3276" s="5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100.27777777777777</v>
      </c>
      <c r="P3277" s="5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116.84444444444445</v>
      </c>
      <c r="P3278" s="5">
        <f t="shared" si="306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108.6</v>
      </c>
      <c r="P3279" s="5">
        <f t="shared" si="306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103.4</v>
      </c>
      <c r="P3280" s="5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114.27586206896552</v>
      </c>
      <c r="P3281" s="5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103</v>
      </c>
      <c r="P3282" s="5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121.6</v>
      </c>
      <c r="P3283" s="5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102.64677419354838</v>
      </c>
      <c r="P3284" s="5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104.75</v>
      </c>
      <c r="P3285" s="5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101.6</v>
      </c>
      <c r="P3286" s="5">
        <f t="shared" si="306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112.10242048409683</v>
      </c>
      <c r="P3287" s="5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101.76666666666667</v>
      </c>
      <c r="P3288" s="5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100</v>
      </c>
      <c r="P3289" s="5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100.2649</v>
      </c>
      <c r="P3290" s="5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133.042</v>
      </c>
      <c r="P3291" s="5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121.2</v>
      </c>
      <c r="P3292" s="5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114</v>
      </c>
      <c r="P3293" s="5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286.13861386138615</v>
      </c>
      <c r="P3294" s="5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170.44444444444446</v>
      </c>
      <c r="P3295" s="5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118.33333333333333</v>
      </c>
      <c r="P3296" s="5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102.85857142857142</v>
      </c>
      <c r="P3297" s="5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144.06666666666666</v>
      </c>
      <c r="P3298" s="5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100.07272727272728</v>
      </c>
      <c r="P3299" s="5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101.73</v>
      </c>
      <c r="P3300" s="5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116.2</v>
      </c>
      <c r="P3301" s="5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136.16666666666666</v>
      </c>
      <c r="P3302" s="5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133.46666666666667</v>
      </c>
      <c r="P3303" s="5">
        <f t="shared" si="306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103.39285714285714</v>
      </c>
      <c r="P3304" s="5">
        <f t="shared" si="306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115.88888888888889</v>
      </c>
      <c r="P3305" s="5">
        <f t="shared" si="306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104.51666666666667</v>
      </c>
      <c r="P3306" s="5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102.02500000000001</v>
      </c>
      <c r="P3307" s="5">
        <f t="shared" si="306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175.33333333333334</v>
      </c>
      <c r="P3308" s="5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106.68</v>
      </c>
      <c r="P3309" s="5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122.28571428571429</v>
      </c>
      <c r="P3310" s="5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159.42857142857142</v>
      </c>
      <c r="P3311" s="5">
        <f t="shared" si="306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100.07692307692308</v>
      </c>
      <c r="P3312" s="5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109.84</v>
      </c>
      <c r="P3313" s="5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100.04</v>
      </c>
      <c r="P3314" s="5">
        <f t="shared" si="306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116.05</v>
      </c>
      <c r="P3315" s="5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210.75</v>
      </c>
      <c r="P3316" s="5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110</v>
      </c>
      <c r="P3317" s="5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100.08673425918037</v>
      </c>
      <c r="P3318" s="5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106.19047619047619</v>
      </c>
      <c r="P3319" s="5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125.6</v>
      </c>
      <c r="P3320" s="5">
        <f t="shared" si="306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108</v>
      </c>
      <c r="P3321" s="5">
        <f t="shared" si="306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7"/>
        <v>101</v>
      </c>
      <c r="P3322" s="5">
        <f t="shared" si="306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7"/>
        <v>107.4</v>
      </c>
      <c r="P3323" s="5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7"/>
        <v>101.51515151515152</v>
      </c>
      <c r="P3324" s="5">
        <f t="shared" si="306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7"/>
        <v>125.9</v>
      </c>
      <c r="P3325" s="5">
        <f t="shared" si="306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7"/>
        <v>101.66666666666667</v>
      </c>
      <c r="P3326" s="5">
        <f t="shared" si="306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7"/>
        <v>112.5</v>
      </c>
      <c r="P3327" s="5">
        <f t="shared" si="306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7"/>
        <v>101.375</v>
      </c>
      <c r="P3328" s="5">
        <f t="shared" si="306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7"/>
        <v>101.25</v>
      </c>
      <c r="P3329" s="5">
        <f t="shared" si="306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7"/>
        <v>146.38888888888889</v>
      </c>
      <c r="P3330" s="5">
        <f t="shared" ref="P3330:P3393" si="312">IF(L3330&gt;0,E3330/L3330,"NA")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3">100*E3331/D3331</f>
        <v>116.8</v>
      </c>
      <c r="P3331" s="5">
        <f t="shared" si="312"/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106.26666666666667</v>
      </c>
      <c r="P3332" s="5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104.52</v>
      </c>
      <c r="P3333" s="5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100</v>
      </c>
      <c r="P3334" s="5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104.57142857142857</v>
      </c>
      <c r="P3335" s="5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138.62051149573753</v>
      </c>
      <c r="P3336" s="5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100.32</v>
      </c>
      <c r="P3337" s="5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100</v>
      </c>
      <c r="P3338" s="5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110.2</v>
      </c>
      <c r="P3339" s="5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102.18</v>
      </c>
      <c r="P3340" s="5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104.35</v>
      </c>
      <c r="P3341" s="5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138.16666666666666</v>
      </c>
      <c r="P3342" s="5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100</v>
      </c>
      <c r="P3343" s="5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101.66666666666667</v>
      </c>
      <c r="P3344" s="5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171.42857142857142</v>
      </c>
      <c r="P3345" s="5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101.44444444444444</v>
      </c>
      <c r="P3346" s="5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130</v>
      </c>
      <c r="P3347" s="5">
        <f t="shared" si="312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110</v>
      </c>
      <c r="P3348" s="5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119.45</v>
      </c>
      <c r="P3349" s="5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100.2909090909091</v>
      </c>
      <c r="P3350" s="5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153.4</v>
      </c>
      <c r="P3351" s="5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104.42857142857143</v>
      </c>
      <c r="P3352" s="5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101.1</v>
      </c>
      <c r="P3353" s="5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107.52</v>
      </c>
      <c r="P3354" s="5">
        <f t="shared" si="312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315</v>
      </c>
      <c r="P3355" s="5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101.93333333333334</v>
      </c>
      <c r="P3356" s="5">
        <f t="shared" si="312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126.28571428571429</v>
      </c>
      <c r="P3357" s="5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101.4</v>
      </c>
      <c r="P3358" s="5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101</v>
      </c>
      <c r="P3359" s="5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102.99</v>
      </c>
      <c r="P3360" s="5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106.25</v>
      </c>
      <c r="P3361" s="5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101.37777777777778</v>
      </c>
      <c r="P3362" s="5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113.46</v>
      </c>
      <c r="P3363" s="5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218</v>
      </c>
      <c r="P3364" s="5">
        <f t="shared" si="312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101.41935483870968</v>
      </c>
      <c r="P3365" s="5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105.93333333333334</v>
      </c>
      <c r="P3366" s="5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104</v>
      </c>
      <c r="P3367" s="5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221</v>
      </c>
      <c r="P3368" s="5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118.66666666666667</v>
      </c>
      <c r="P3369" s="5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104.6</v>
      </c>
      <c r="P3370" s="5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103.9</v>
      </c>
      <c r="P3371" s="5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117.73333333333333</v>
      </c>
      <c r="P3372" s="5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138.5</v>
      </c>
      <c r="P3373" s="5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103.5</v>
      </c>
      <c r="P3374" s="5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100.25</v>
      </c>
      <c r="P3375" s="5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106.57142857142857</v>
      </c>
      <c r="P3376" s="5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100</v>
      </c>
      <c r="P3377" s="5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100.0125</v>
      </c>
      <c r="P3378" s="5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101.05</v>
      </c>
      <c r="P3379" s="5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107.63636363636364</v>
      </c>
      <c r="P3380" s="5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103.65</v>
      </c>
      <c r="P3381" s="5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104.43333333333334</v>
      </c>
      <c r="P3382" s="5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102.25</v>
      </c>
      <c r="P3383" s="5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100.74285714285715</v>
      </c>
      <c r="P3384" s="5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111.71428571428571</v>
      </c>
      <c r="P3385" s="5">
        <f t="shared" si="312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3"/>
        <v>100.011</v>
      </c>
      <c r="P3386" s="5">
        <f t="shared" si="312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3"/>
        <v>100</v>
      </c>
      <c r="P3387" s="5">
        <f t="shared" si="312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3"/>
        <v>105</v>
      </c>
      <c r="P3388" s="5">
        <f t="shared" si="312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3"/>
        <v>116.86666666666666</v>
      </c>
      <c r="P3389" s="5">
        <f t="shared" si="312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3"/>
        <v>103.8</v>
      </c>
      <c r="P3390" s="5">
        <f t="shared" si="312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3"/>
        <v>114.5</v>
      </c>
      <c r="P3391" s="5">
        <f t="shared" si="312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3"/>
        <v>102.4</v>
      </c>
      <c r="P3392" s="5">
        <f t="shared" si="312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3"/>
        <v>223</v>
      </c>
      <c r="P3393" s="5">
        <f t="shared" si="312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3"/>
        <v>100</v>
      </c>
      <c r="P3394" s="5">
        <f t="shared" ref="P3394:P3457" si="318">IF(L3394&gt;0,E3394/L3394,"NA")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9">100*E3395/D3395</f>
        <v>105.8</v>
      </c>
      <c r="P3395" s="5">
        <f t="shared" si="318"/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142.36363636363637</v>
      </c>
      <c r="P3396" s="5">
        <f t="shared" si="318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184</v>
      </c>
      <c r="P3397" s="5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104.33333333333333</v>
      </c>
      <c r="P3398" s="5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112</v>
      </c>
      <c r="P3399" s="5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111.075</v>
      </c>
      <c r="P3400" s="5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103.75</v>
      </c>
      <c r="P3401" s="5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100.41</v>
      </c>
      <c r="P3402" s="5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101.86206896551724</v>
      </c>
      <c r="P3403" s="5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109.76666666666667</v>
      </c>
      <c r="P3404" s="5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100</v>
      </c>
      <c r="P3405" s="5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122</v>
      </c>
      <c r="P3406" s="5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137.57142857142858</v>
      </c>
      <c r="P3407" s="5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100.31</v>
      </c>
      <c r="P3408" s="5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107.1</v>
      </c>
      <c r="P3409" s="5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211</v>
      </c>
      <c r="P3410" s="5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123.6</v>
      </c>
      <c r="P3411" s="5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108.5</v>
      </c>
      <c r="P3412" s="5">
        <f t="shared" si="318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103.56666666666666</v>
      </c>
      <c r="P3413" s="5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100</v>
      </c>
      <c r="P3414" s="5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130</v>
      </c>
      <c r="P3415" s="5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103.5</v>
      </c>
      <c r="P3416" s="5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100</v>
      </c>
      <c r="P3417" s="5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119.6</v>
      </c>
      <c r="P3418" s="5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100.00058823529412</v>
      </c>
      <c r="P3419" s="5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100.875</v>
      </c>
      <c r="P3420" s="5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106.54545454545455</v>
      </c>
      <c r="P3421" s="5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138</v>
      </c>
      <c r="P3422" s="5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101.15</v>
      </c>
      <c r="P3423" s="5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109.1</v>
      </c>
      <c r="P3424" s="5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140</v>
      </c>
      <c r="P3425" s="5">
        <f t="shared" si="318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103.58333333333333</v>
      </c>
      <c r="P3426" s="5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102.97033333333333</v>
      </c>
      <c r="P3427" s="5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108.13333333333334</v>
      </c>
      <c r="P3428" s="5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100</v>
      </c>
      <c r="P3429" s="5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102.75</v>
      </c>
      <c r="P3430" s="5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130</v>
      </c>
      <c r="P3431" s="5">
        <f t="shared" si="318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108.54949999999998</v>
      </c>
      <c r="P3432" s="5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100</v>
      </c>
      <c r="P3433" s="5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109.65</v>
      </c>
      <c r="P3434" s="5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100.26315789473684</v>
      </c>
      <c r="P3435" s="5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105.55</v>
      </c>
      <c r="P3436" s="5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112</v>
      </c>
      <c r="P3437" s="5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105.9</v>
      </c>
      <c r="P3438" s="5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101</v>
      </c>
      <c r="P3439" s="5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104.2</v>
      </c>
      <c r="P3440" s="5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134.67833333333334</v>
      </c>
      <c r="P3441" s="5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105.2184</v>
      </c>
      <c r="P3442" s="5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102.6</v>
      </c>
      <c r="P3443" s="5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100</v>
      </c>
      <c r="P3444" s="5">
        <f t="shared" si="318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185.5</v>
      </c>
      <c r="P3445" s="5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289</v>
      </c>
      <c r="P3446" s="5">
        <f t="shared" si="318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100</v>
      </c>
      <c r="P3447" s="5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108.2</v>
      </c>
      <c r="P3448" s="5">
        <f t="shared" si="318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107.8</v>
      </c>
      <c r="P3449" s="5">
        <f t="shared" si="318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9"/>
        <v>109.76190476190476</v>
      </c>
      <c r="P3450" s="5">
        <f t="shared" si="318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9"/>
        <v>170.625</v>
      </c>
      <c r="P3451" s="5">
        <f t="shared" si="318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9"/>
        <v>152</v>
      </c>
      <c r="P3452" s="5">
        <f t="shared" si="318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9"/>
        <v>101.23076923076923</v>
      </c>
      <c r="P3453" s="5">
        <f t="shared" si="318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9"/>
        <v>153.19999999999999</v>
      </c>
      <c r="P3454" s="5">
        <f t="shared" si="318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9"/>
        <v>128.33333333333334</v>
      </c>
      <c r="P3455" s="5">
        <f t="shared" si="318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9"/>
        <v>100.71428571428571</v>
      </c>
      <c r="P3456" s="5">
        <f t="shared" si="318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9"/>
        <v>100.65</v>
      </c>
      <c r="P3457" s="5">
        <f t="shared" si="318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9"/>
        <v>191.3</v>
      </c>
      <c r="P3458" s="5">
        <f t="shared" ref="P3458:P3521" si="324">IF(L3458&gt;0,E3458/L3458,"NA")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5">100*E3459/D3459</f>
        <v>140.19999999999999</v>
      </c>
      <c r="P3459" s="5">
        <f t="shared" si="324"/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124.33537832310839</v>
      </c>
      <c r="P3460" s="5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126.2</v>
      </c>
      <c r="P3461" s="5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190</v>
      </c>
      <c r="P3462" s="5">
        <f t="shared" si="324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139</v>
      </c>
      <c r="P3463" s="5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202</v>
      </c>
      <c r="P3464" s="5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103.38</v>
      </c>
      <c r="P3465" s="5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102.3236</v>
      </c>
      <c r="P3466" s="5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103</v>
      </c>
      <c r="P3467" s="5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127.14285714285714</v>
      </c>
      <c r="P3468" s="5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101</v>
      </c>
      <c r="P3469" s="5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121.78</v>
      </c>
      <c r="P3470" s="5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113.39285714285714</v>
      </c>
      <c r="P3471" s="5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150</v>
      </c>
      <c r="P3472" s="5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214.6</v>
      </c>
      <c r="P3473" s="5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102.05</v>
      </c>
      <c r="P3474" s="5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100</v>
      </c>
      <c r="P3475" s="5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101</v>
      </c>
      <c r="P3476" s="5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113.33333333333333</v>
      </c>
      <c r="P3477" s="5">
        <f t="shared" si="324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104</v>
      </c>
      <c r="P3478" s="5">
        <f t="shared" si="324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115.33333333333333</v>
      </c>
      <c r="P3479" s="5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112.85</v>
      </c>
      <c r="P3480" s="5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127.86666666666666</v>
      </c>
      <c r="P3481" s="5">
        <f t="shared" si="324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142.66666666666666</v>
      </c>
      <c r="P3482" s="5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118.8</v>
      </c>
      <c r="P3483" s="5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138.33333333333334</v>
      </c>
      <c r="P3484" s="5">
        <f t="shared" si="324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159.9402985074627</v>
      </c>
      <c r="P3485" s="5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114.24</v>
      </c>
      <c r="P3486" s="5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100.60606060606061</v>
      </c>
      <c r="P3487" s="5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155.19999999999999</v>
      </c>
      <c r="P3488" s="5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127.75</v>
      </c>
      <c r="P3489" s="5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121.2</v>
      </c>
      <c r="P3490" s="5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112.7</v>
      </c>
      <c r="P3491" s="5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127.5</v>
      </c>
      <c r="P3492" s="5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158.19999999999999</v>
      </c>
      <c r="P3493" s="5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105.26894736842105</v>
      </c>
      <c r="P3494" s="5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100</v>
      </c>
      <c r="P3495" s="5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100</v>
      </c>
      <c r="P3496" s="5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106.86</v>
      </c>
      <c r="P3497" s="5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124.4</v>
      </c>
      <c r="P3498" s="5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108.70406189555126</v>
      </c>
      <c r="P3499" s="5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102.42424242424242</v>
      </c>
      <c r="P3500" s="5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105.5</v>
      </c>
      <c r="P3501" s="5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106.3</v>
      </c>
      <c r="P3502" s="5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100.66666666666667</v>
      </c>
      <c r="P3503" s="5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105.4</v>
      </c>
      <c r="P3504" s="5">
        <f t="shared" si="324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107.56</v>
      </c>
      <c r="P3505" s="5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100</v>
      </c>
      <c r="P3506" s="5">
        <f t="shared" si="324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103.76</v>
      </c>
      <c r="P3507" s="5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101.5</v>
      </c>
      <c r="P3508" s="5">
        <f t="shared" si="324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104.4</v>
      </c>
      <c r="P3509" s="5">
        <f t="shared" si="324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180</v>
      </c>
      <c r="P3510" s="5">
        <f t="shared" si="324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106.33333333333333</v>
      </c>
      <c r="P3511" s="5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100.55555555555556</v>
      </c>
      <c r="P3512" s="5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101.2</v>
      </c>
      <c r="P3513" s="5">
        <f t="shared" si="324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5"/>
        <v>100</v>
      </c>
      <c r="P3514" s="5">
        <f t="shared" si="324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5"/>
        <v>118.39285714285714</v>
      </c>
      <c r="P3515" s="5">
        <f t="shared" si="324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5"/>
        <v>110</v>
      </c>
      <c r="P3516" s="5">
        <f t="shared" si="324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5"/>
        <v>102.66666666666667</v>
      </c>
      <c r="P3517" s="5">
        <f t="shared" si="324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5"/>
        <v>100</v>
      </c>
      <c r="P3518" s="5">
        <f t="shared" si="324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5"/>
        <v>100</v>
      </c>
      <c r="P3519" s="5">
        <f t="shared" si="324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5"/>
        <v>110.04600000000001</v>
      </c>
      <c r="P3520" s="5">
        <f t="shared" si="324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5"/>
        <v>101.35</v>
      </c>
      <c r="P3521" s="5">
        <f t="shared" si="324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5"/>
        <v>100.75</v>
      </c>
      <c r="P3522" s="5">
        <f t="shared" ref="P3522:P3585" si="330">IF(L3522&gt;0,E3522/L3522,"NA")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1">100*E3523/D3523</f>
        <v>169.42857142857142</v>
      </c>
      <c r="P3523" s="5">
        <f t="shared" si="330"/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100</v>
      </c>
      <c r="P3524" s="5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113.65</v>
      </c>
      <c r="P3525" s="5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101.56</v>
      </c>
      <c r="P3526" s="5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106</v>
      </c>
      <c r="P3527" s="5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102</v>
      </c>
      <c r="P3528" s="5">
        <f t="shared" si="330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116.91666666666667</v>
      </c>
      <c r="P3529" s="5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101.15151515151516</v>
      </c>
      <c r="P3530" s="5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132</v>
      </c>
      <c r="P3531" s="5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100</v>
      </c>
      <c r="P3532" s="5">
        <f t="shared" si="330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128</v>
      </c>
      <c r="P3533" s="5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118.95833333333333</v>
      </c>
      <c r="P3534" s="5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126.2</v>
      </c>
      <c r="P3535" s="5">
        <f t="shared" si="330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156.19999999999999</v>
      </c>
      <c r="P3536" s="5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103.15</v>
      </c>
      <c r="P3537" s="5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153.33333333333334</v>
      </c>
      <c r="P3538" s="5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180.44444444444446</v>
      </c>
      <c r="P3539" s="5">
        <f t="shared" si="330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128.44999999999999</v>
      </c>
      <c r="P3540" s="5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119.66666666666667</v>
      </c>
      <c r="P3541" s="5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123</v>
      </c>
      <c r="P3542" s="5">
        <f t="shared" si="330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105</v>
      </c>
      <c r="P3543" s="5">
        <f t="shared" si="330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102.23636363636363</v>
      </c>
      <c r="P3544" s="5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104.66666666666667</v>
      </c>
      <c r="P3545" s="5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100</v>
      </c>
      <c r="P3546" s="5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100.4</v>
      </c>
      <c r="P3547" s="5">
        <f t="shared" si="330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102.27272727272727</v>
      </c>
      <c r="P3548" s="5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114.40928571428572</v>
      </c>
      <c r="P3549" s="5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101.9047619047619</v>
      </c>
      <c r="P3550" s="5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102</v>
      </c>
      <c r="P3551" s="5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104.8</v>
      </c>
      <c r="P3552" s="5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101.83333333333333</v>
      </c>
      <c r="P3553" s="5">
        <f t="shared" si="330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100</v>
      </c>
      <c r="P3554" s="5">
        <f t="shared" si="330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106.27272727272727</v>
      </c>
      <c r="P3555" s="5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113.4222</v>
      </c>
      <c r="P3556" s="5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100</v>
      </c>
      <c r="P3557" s="5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100.45454545454545</v>
      </c>
      <c r="P3558" s="5">
        <f t="shared" si="330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100.036</v>
      </c>
      <c r="P3559" s="5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144</v>
      </c>
      <c r="P3560" s="5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103.5</v>
      </c>
      <c r="P3561" s="5">
        <f t="shared" si="330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108.4375</v>
      </c>
      <c r="P3562" s="5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102.4</v>
      </c>
      <c r="P3563" s="5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148.88888888888889</v>
      </c>
      <c r="P3564" s="5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105.49000000000001</v>
      </c>
      <c r="P3565" s="5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100.5</v>
      </c>
      <c r="P3566" s="5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130.55555555555554</v>
      </c>
      <c r="P3567" s="5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104.75</v>
      </c>
      <c r="P3568" s="5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108.8</v>
      </c>
      <c r="P3569" s="5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111</v>
      </c>
      <c r="P3570" s="5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100.48</v>
      </c>
      <c r="P3571" s="5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114.35</v>
      </c>
      <c r="P3572" s="5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122.06666666666666</v>
      </c>
      <c r="P3573" s="5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100</v>
      </c>
      <c r="P3574" s="5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102.8</v>
      </c>
      <c r="P3575" s="5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106.12068965517241</v>
      </c>
      <c r="P3576" s="5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101.33</v>
      </c>
      <c r="P3577" s="5">
        <f t="shared" si="330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1"/>
        <v>100</v>
      </c>
      <c r="P3578" s="5">
        <f t="shared" si="330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1"/>
        <v>130</v>
      </c>
      <c r="P3579" s="5">
        <f t="shared" si="330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1"/>
        <v>100.01333333333334</v>
      </c>
      <c r="P3580" s="5">
        <f t="shared" si="330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1"/>
        <v>100</v>
      </c>
      <c r="P3581" s="5">
        <f t="shared" si="330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1"/>
        <v>113.88888888888889</v>
      </c>
      <c r="P3582" s="5">
        <f t="shared" si="330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1"/>
        <v>100</v>
      </c>
      <c r="P3583" s="5">
        <f t="shared" si="330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1"/>
        <v>287</v>
      </c>
      <c r="P3584" s="5">
        <f t="shared" si="330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1"/>
        <v>108.5</v>
      </c>
      <c r="P3585" s="5">
        <f t="shared" si="330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1"/>
        <v>115.5</v>
      </c>
      <c r="P3586" s="5">
        <f t="shared" ref="P3586:P3649" si="336">IF(L3586&gt;0,E3586/L3586,"NA")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7">100*E3587/D3587</f>
        <v>119.11764705882354</v>
      </c>
      <c r="P3587" s="5">
        <f t="shared" si="336"/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109.42666666666666</v>
      </c>
      <c r="P3588" s="5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126.6</v>
      </c>
      <c r="P3589" s="5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100.5</v>
      </c>
      <c r="P3590" s="5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127.5</v>
      </c>
      <c r="P3591" s="5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100.06</v>
      </c>
      <c r="P3592" s="5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175</v>
      </c>
      <c r="P3593" s="5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127.25</v>
      </c>
      <c r="P3594" s="5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110.63333333333334</v>
      </c>
      <c r="P3595" s="5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125.9375</v>
      </c>
      <c r="P3596" s="5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118.5</v>
      </c>
      <c r="P3597" s="5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107.72727272727273</v>
      </c>
      <c r="P3598" s="5">
        <f t="shared" si="336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102.6</v>
      </c>
      <c r="P3599" s="5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110.1</v>
      </c>
      <c r="P3600" s="5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202</v>
      </c>
      <c r="P3601" s="5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130</v>
      </c>
      <c r="P3602" s="5">
        <f t="shared" si="336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104.35</v>
      </c>
      <c r="P3603" s="5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100.05</v>
      </c>
      <c r="P3604" s="5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170.66666666666666</v>
      </c>
      <c r="P3605" s="5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112.83333333333333</v>
      </c>
      <c r="P3606" s="5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184</v>
      </c>
      <c r="P3607" s="5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130.26666666666668</v>
      </c>
      <c r="P3608" s="5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105.45454545454545</v>
      </c>
      <c r="P3609" s="5">
        <f t="shared" si="336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100</v>
      </c>
      <c r="P3610" s="5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153.31632653061226</v>
      </c>
      <c r="P3611" s="5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162.30000000000001</v>
      </c>
      <c r="P3612" s="5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136</v>
      </c>
      <c r="P3613" s="5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144.4</v>
      </c>
      <c r="P3614" s="5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100</v>
      </c>
      <c r="P3615" s="5">
        <f t="shared" si="336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100.8</v>
      </c>
      <c r="P3616" s="5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106.8</v>
      </c>
      <c r="P3617" s="5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124.8</v>
      </c>
      <c r="P3618" s="5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118.91891891891892</v>
      </c>
      <c r="P3619" s="5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101</v>
      </c>
      <c r="P3620" s="5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113</v>
      </c>
      <c r="P3621" s="5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105.19047619047619</v>
      </c>
      <c r="P3622" s="5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109.73333333333333</v>
      </c>
      <c r="P3623" s="5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100.099</v>
      </c>
      <c r="P3624" s="5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120</v>
      </c>
      <c r="P3625" s="5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104.93333333333334</v>
      </c>
      <c r="P3626" s="5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102.66666666666667</v>
      </c>
      <c r="P3627" s="5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101.825</v>
      </c>
      <c r="P3628" s="5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100</v>
      </c>
      <c r="P3629" s="5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s="5" t="str">
        <f t="shared" si="336"/>
        <v>NA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2.0000000000000001E-4</v>
      </c>
      <c r="P3631" s="5">
        <f t="shared" si="336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3.3333333333333333E-2</v>
      </c>
      <c r="P3632" s="5">
        <f t="shared" si="336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51.023391812865498</v>
      </c>
      <c r="P3633" s="5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20</v>
      </c>
      <c r="P3634" s="5">
        <f t="shared" si="336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35.24</v>
      </c>
      <c r="P3635" s="5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4.246666666666667</v>
      </c>
      <c r="P3636" s="5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36.457142857142856</v>
      </c>
      <c r="P3637" s="5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s="5" t="str">
        <f t="shared" si="336"/>
        <v>NA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30.866666666666667</v>
      </c>
      <c r="P3639" s="5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6.5454545454545459</v>
      </c>
      <c r="P3640" s="5">
        <f t="shared" si="336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4.0000000000000001E-3</v>
      </c>
      <c r="P3641" s="5">
        <f t="shared" si="336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7"/>
        <v>5.5</v>
      </c>
      <c r="P3642" s="5">
        <f t="shared" si="336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7"/>
        <v>0</v>
      </c>
      <c r="P3643" s="5" t="str">
        <f t="shared" si="336"/>
        <v>NA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7"/>
        <v>2.1428571428571428</v>
      </c>
      <c r="P3644" s="5">
        <f t="shared" si="336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7"/>
        <v>0</v>
      </c>
      <c r="P3645" s="5" t="str">
        <f t="shared" si="336"/>
        <v>NA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7"/>
        <v>16.420000000000002</v>
      </c>
      <c r="P3646" s="5">
        <f t="shared" si="336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7"/>
        <v>0.1</v>
      </c>
      <c r="P3647" s="5">
        <f t="shared" si="336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7"/>
        <v>4.8099999999999996</v>
      </c>
      <c r="P3648" s="5">
        <f t="shared" si="336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7"/>
        <v>6</v>
      </c>
      <c r="P3649" s="5">
        <f t="shared" si="336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7"/>
        <v>100.38249999999999</v>
      </c>
      <c r="P3650" s="5">
        <f t="shared" ref="P3650:P3713" si="342">IF(L3650&gt;0,E3650/L3650,"NA")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3">100*E3651/D3651</f>
        <v>104</v>
      </c>
      <c r="P3651" s="5">
        <f t="shared" si="342"/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100</v>
      </c>
      <c r="P3652" s="5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104</v>
      </c>
      <c r="P3653" s="5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250.66666666666666</v>
      </c>
      <c r="P3654" s="5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100.5</v>
      </c>
      <c r="P3655" s="5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174.4</v>
      </c>
      <c r="P3656" s="5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116.26</v>
      </c>
      <c r="P3657" s="5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105.82</v>
      </c>
      <c r="P3658" s="5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110.75</v>
      </c>
      <c r="P3659" s="5">
        <f t="shared" si="342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100.66666666666667</v>
      </c>
      <c r="P3660" s="5">
        <f t="shared" si="342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102.03333333333333</v>
      </c>
      <c r="P3661" s="5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100</v>
      </c>
      <c r="P3662" s="5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111</v>
      </c>
      <c r="P3663" s="5">
        <f t="shared" si="342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101.425</v>
      </c>
      <c r="P3664" s="5">
        <f t="shared" si="342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104</v>
      </c>
      <c r="P3665" s="5">
        <f t="shared" si="342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109.375</v>
      </c>
      <c r="P3666" s="5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115.16129032258064</v>
      </c>
      <c r="P3667" s="5">
        <f t="shared" si="342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100</v>
      </c>
      <c r="P3668" s="5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103.17033333333333</v>
      </c>
      <c r="P3669" s="5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103.5</v>
      </c>
      <c r="P3670" s="5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138.19999999999999</v>
      </c>
      <c r="P3671" s="5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109.54545454545455</v>
      </c>
      <c r="P3672" s="5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100.85714285714286</v>
      </c>
      <c r="P3673" s="5">
        <f t="shared" si="342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101.53333333333333</v>
      </c>
      <c r="P3674" s="5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113.625</v>
      </c>
      <c r="P3675" s="5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100</v>
      </c>
      <c r="P3676" s="5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140</v>
      </c>
      <c r="P3677" s="5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128.75</v>
      </c>
      <c r="P3678" s="5">
        <f t="shared" si="342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102.90416666666667</v>
      </c>
      <c r="P3679" s="5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102.5</v>
      </c>
      <c r="P3680" s="5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110.1</v>
      </c>
      <c r="P3681" s="5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112.76666666666667</v>
      </c>
      <c r="P3682" s="5">
        <f t="shared" si="342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111.9</v>
      </c>
      <c r="P3683" s="5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139.19999999999999</v>
      </c>
      <c r="P3684" s="5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110.85714285714286</v>
      </c>
      <c r="P3685" s="5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139.06666666666666</v>
      </c>
      <c r="P3686" s="5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105.7</v>
      </c>
      <c r="P3687" s="5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101.42857142857143</v>
      </c>
      <c r="P3688" s="5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100.245</v>
      </c>
      <c r="P3689" s="5">
        <f t="shared" si="342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109.16666666666667</v>
      </c>
      <c r="P3690" s="5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118.33333333333333</v>
      </c>
      <c r="P3691" s="5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120</v>
      </c>
      <c r="P3692" s="5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127.96</v>
      </c>
      <c r="P3693" s="5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126</v>
      </c>
      <c r="P3694" s="5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129.12912912912913</v>
      </c>
      <c r="P3695" s="5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107.42857142857143</v>
      </c>
      <c r="P3696" s="5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100.125</v>
      </c>
      <c r="P3697" s="5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155</v>
      </c>
      <c r="P3698" s="5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108</v>
      </c>
      <c r="P3699" s="5">
        <f t="shared" si="342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110.52</v>
      </c>
      <c r="P3700" s="5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100.8</v>
      </c>
      <c r="P3701" s="5">
        <f t="shared" si="342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121.2</v>
      </c>
      <c r="P3702" s="5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100.33333333333333</v>
      </c>
      <c r="P3703" s="5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109.16666666666667</v>
      </c>
      <c r="P3704" s="5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123.42857142857143</v>
      </c>
      <c r="P3705" s="5">
        <f t="shared" si="342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3"/>
        <v>136.33666666666667</v>
      </c>
      <c r="P3706" s="5">
        <f t="shared" si="342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3"/>
        <v>103.46657233816767</v>
      </c>
      <c r="P3707" s="5">
        <f t="shared" si="342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3"/>
        <v>121.33333333333333</v>
      </c>
      <c r="P3708" s="5">
        <f t="shared" si="342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3"/>
        <v>186</v>
      </c>
      <c r="P3709" s="5">
        <f t="shared" si="342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3"/>
        <v>300</v>
      </c>
      <c r="P3710" s="5">
        <f t="shared" si="342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3"/>
        <v>108.25</v>
      </c>
      <c r="P3711" s="5">
        <f t="shared" si="342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3"/>
        <v>141.15384615384616</v>
      </c>
      <c r="P3712" s="5">
        <f t="shared" si="342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3"/>
        <v>114</v>
      </c>
      <c r="P3713" s="5">
        <f t="shared" si="342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3"/>
        <v>153.73333333333332</v>
      </c>
      <c r="P3714" s="5">
        <f t="shared" ref="P3714:P3777" si="348">IF(L3714&gt;0,E3714/L3714,"NA")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100*E3715/D3715</f>
        <v>101.5</v>
      </c>
      <c r="P3715" s="5">
        <f t="shared" si="348"/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102.35</v>
      </c>
      <c r="P3716" s="5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102.57142857142857</v>
      </c>
      <c r="P3717" s="5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155.75</v>
      </c>
      <c r="P3718" s="5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100.75</v>
      </c>
      <c r="P3719" s="5">
        <f t="shared" si="348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239.4</v>
      </c>
      <c r="P3720" s="5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210</v>
      </c>
      <c r="P3721" s="5">
        <f t="shared" si="348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104.51515151515152</v>
      </c>
      <c r="P3722" s="5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100.8</v>
      </c>
      <c r="P3723" s="5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111.2</v>
      </c>
      <c r="P3724" s="5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102.04444444444445</v>
      </c>
      <c r="P3725" s="5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102.54767441860466</v>
      </c>
      <c r="P3726" s="5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127</v>
      </c>
      <c r="P3727" s="5">
        <f t="shared" si="348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338.70588235294116</v>
      </c>
      <c r="P3728" s="5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100.75</v>
      </c>
      <c r="P3729" s="5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</v>
      </c>
      <c r="P3730" s="5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</v>
      </c>
      <c r="P3731" s="5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10</v>
      </c>
      <c r="P3732" s="5">
        <f t="shared" si="348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11.272727272727273</v>
      </c>
      <c r="P3733" s="5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15.411764705882353</v>
      </c>
      <c r="P3734" s="5">
        <f t="shared" si="348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s="5" t="str">
        <f t="shared" si="348"/>
        <v>NA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28.466666666666665</v>
      </c>
      <c r="P3736" s="5">
        <f t="shared" si="348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13.333333333333334</v>
      </c>
      <c r="P3737" s="5">
        <f t="shared" si="348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0.66666666666666663</v>
      </c>
      <c r="P3738" s="5">
        <f t="shared" si="348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21.428571428571427</v>
      </c>
      <c r="P3739" s="5">
        <f t="shared" si="348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18</v>
      </c>
      <c r="P3740" s="5">
        <f t="shared" si="348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20.125</v>
      </c>
      <c r="P3741" s="5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17.899999999999999</v>
      </c>
      <c r="P3742" s="5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s="5" t="str">
        <f t="shared" si="348"/>
        <v>NA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2</v>
      </c>
      <c r="P3744" s="5">
        <f t="shared" si="348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s="5" t="str">
        <f t="shared" si="348"/>
        <v>NA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s="5" t="str">
        <f t="shared" si="348"/>
        <v>NA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10</v>
      </c>
      <c r="P3747" s="5">
        <f t="shared" si="348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</v>
      </c>
      <c r="P3748" s="5">
        <f t="shared" si="348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1</v>
      </c>
      <c r="P3749" s="5">
        <f t="shared" si="348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103.52</v>
      </c>
      <c r="P3750" s="5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105</v>
      </c>
      <c r="P3751" s="5">
        <f t="shared" si="348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100.45</v>
      </c>
      <c r="P3752" s="5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132.6</v>
      </c>
      <c r="P3753" s="5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113</v>
      </c>
      <c r="P3754" s="5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103.34</v>
      </c>
      <c r="P3755" s="5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120</v>
      </c>
      <c r="P3756" s="5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129.63636363636363</v>
      </c>
      <c r="P3757" s="5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101.11111111111111</v>
      </c>
      <c r="P3758" s="5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108.51428571428572</v>
      </c>
      <c r="P3759" s="5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102.33333333333333</v>
      </c>
      <c r="P3760" s="5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110.24425000000001</v>
      </c>
      <c r="P3761" s="5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101.01540000000001</v>
      </c>
      <c r="P3762" s="5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100</v>
      </c>
      <c r="P3763" s="5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106.24</v>
      </c>
      <c r="P3764" s="5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100</v>
      </c>
      <c r="P3765" s="5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100</v>
      </c>
      <c r="P3766" s="5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113.45714285714286</v>
      </c>
      <c r="P3767" s="5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102.65009999999999</v>
      </c>
      <c r="P3768" s="5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116.75</v>
      </c>
      <c r="P3769" s="5">
        <f t="shared" si="348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107.65274999999998</v>
      </c>
      <c r="P3770" s="5">
        <f t="shared" si="348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100</v>
      </c>
      <c r="P3771" s="5">
        <f t="shared" si="348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100</v>
      </c>
      <c r="P3772" s="5">
        <f t="shared" si="348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146</v>
      </c>
      <c r="P3773" s="5">
        <f t="shared" si="348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110.2</v>
      </c>
      <c r="P3774" s="5">
        <f t="shared" si="348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108.2</v>
      </c>
      <c r="P3775" s="5">
        <f t="shared" si="348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100</v>
      </c>
      <c r="P3776" s="5">
        <f t="shared" si="348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100.25</v>
      </c>
      <c r="P3777" s="5">
        <f t="shared" si="348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106.71250000000001</v>
      </c>
      <c r="P3778" s="5">
        <f t="shared" ref="P3778:P3841" si="354">IF(L3778&gt;0,E3778/L3778,"NA")</f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100*E3779/D3779</f>
        <v>143.19999999999999</v>
      </c>
      <c r="P3779" s="5">
        <f t="shared" si="354"/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105.04166666666667</v>
      </c>
      <c r="P3780" s="5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103.98</v>
      </c>
      <c r="P3781" s="5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120</v>
      </c>
      <c r="P3782" s="5">
        <f t="shared" si="354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109.66666666666667</v>
      </c>
      <c r="P3783" s="5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101.75</v>
      </c>
      <c r="P3784" s="5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128.91666666666666</v>
      </c>
      <c r="P3785" s="5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115</v>
      </c>
      <c r="P3786" s="5">
        <f t="shared" si="354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150.75</v>
      </c>
      <c r="P3787" s="5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110.96666666666667</v>
      </c>
      <c r="P3788" s="5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100.28571428571429</v>
      </c>
      <c r="P3789" s="5">
        <f t="shared" si="354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0.66666666666666663</v>
      </c>
      <c r="P3790" s="5">
        <f t="shared" si="354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</v>
      </c>
      <c r="P3791" s="5">
        <f t="shared" si="354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s="5" t="str">
        <f t="shared" si="354"/>
        <v>NA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s="5" t="str">
        <f t="shared" si="354"/>
        <v>NA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0.28000000000000003</v>
      </c>
      <c r="P3794" s="5">
        <f t="shared" si="354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59.657142857142858</v>
      </c>
      <c r="P3795" s="5">
        <f t="shared" si="354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1</v>
      </c>
      <c r="P3796" s="5">
        <f t="shared" si="354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1.6666666666666667</v>
      </c>
      <c r="P3797" s="5">
        <f t="shared" si="354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4.4444444444444444E-3</v>
      </c>
      <c r="P3798" s="5">
        <f t="shared" si="354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89.666666666666671</v>
      </c>
      <c r="P3799" s="5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1.4642857142857142</v>
      </c>
      <c r="P3800" s="5">
        <f t="shared" si="354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4.0199999999999996</v>
      </c>
      <c r="P3801" s="5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4.0045454545454549</v>
      </c>
      <c r="P3802" s="5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8.52</v>
      </c>
      <c r="P3803" s="5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s="5" t="str">
        <f t="shared" si="354"/>
        <v>NA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19.649999999999999</v>
      </c>
      <c r="P3805" s="5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s="5" t="str">
        <f t="shared" si="354"/>
        <v>NA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2E-3</v>
      </c>
      <c r="P3807" s="5">
        <f t="shared" si="354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6.6666666666666666E-2</v>
      </c>
      <c r="P3808" s="5">
        <f t="shared" si="354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30.333333333333332</v>
      </c>
      <c r="P3809" s="5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100</v>
      </c>
      <c r="P3810" s="5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101.25</v>
      </c>
      <c r="P3811" s="5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121.73333333333333</v>
      </c>
      <c r="P3812" s="5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330</v>
      </c>
      <c r="P3813" s="5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109.55</v>
      </c>
      <c r="P3814" s="5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100.95190476190474</v>
      </c>
      <c r="P3815" s="5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140.13333333333333</v>
      </c>
      <c r="P3816" s="5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100.001</v>
      </c>
      <c r="P3817" s="5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119.238</v>
      </c>
      <c r="P3818" s="5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107.25</v>
      </c>
      <c r="P3819" s="5">
        <f t="shared" si="354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228</v>
      </c>
      <c r="P3820" s="5">
        <f t="shared" si="354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106.4</v>
      </c>
      <c r="P3821" s="5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143.33333333333334</v>
      </c>
      <c r="P3822" s="5">
        <f t="shared" si="354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104.54285714285714</v>
      </c>
      <c r="P3823" s="5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110.02</v>
      </c>
      <c r="P3824" s="5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106</v>
      </c>
      <c r="P3825" s="5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108</v>
      </c>
      <c r="P3826" s="5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105.42</v>
      </c>
      <c r="P3827" s="5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119.16666666666667</v>
      </c>
      <c r="P3828" s="5">
        <f t="shared" si="354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152.66666666666666</v>
      </c>
      <c r="P3829" s="5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100</v>
      </c>
      <c r="P3830" s="5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100.2</v>
      </c>
      <c r="P3831" s="5">
        <f t="shared" si="354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225</v>
      </c>
      <c r="P3832" s="5">
        <f t="shared" si="354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106.02200000000001</v>
      </c>
      <c r="P3833" s="5">
        <f t="shared" si="354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104.66666666666667</v>
      </c>
      <c r="P3834" s="5">
        <f t="shared" si="354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116.66666666666667</v>
      </c>
      <c r="P3835" s="5">
        <f t="shared" si="354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109.03333333333333</v>
      </c>
      <c r="P3836" s="5">
        <f t="shared" si="354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160</v>
      </c>
      <c r="P3837" s="5">
        <f t="shared" si="354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112.5</v>
      </c>
      <c r="P3838" s="5">
        <f t="shared" si="354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102.1</v>
      </c>
      <c r="P3839" s="5">
        <f t="shared" si="354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100.824</v>
      </c>
      <c r="P3840" s="5">
        <f t="shared" si="354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101.25</v>
      </c>
      <c r="P3841" s="5">
        <f t="shared" si="354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6500</v>
      </c>
      <c r="P3842" s="5">
        <f t="shared" ref="P3842:P3905" si="360">IF(L3842&gt;0,E3842/L3842,"NA")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1">100*E3843/D3843</f>
        <v>8.7200000000000006</v>
      </c>
      <c r="P3843" s="5">
        <f t="shared" si="360"/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21.94</v>
      </c>
      <c r="P3844" s="5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21.3</v>
      </c>
      <c r="P3845" s="5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41.489795918367349</v>
      </c>
      <c r="P3846" s="5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2.105</v>
      </c>
      <c r="P3847" s="5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</v>
      </c>
      <c r="P3848" s="5">
        <f t="shared" si="360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16.161904761904761</v>
      </c>
      <c r="P3849" s="5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16.376923076923077</v>
      </c>
      <c r="P3850" s="5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</v>
      </c>
      <c r="P3851" s="5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3.8</v>
      </c>
      <c r="P3852" s="5">
        <f t="shared" si="360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34.08</v>
      </c>
      <c r="P3853" s="5">
        <f t="shared" si="360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0.2</v>
      </c>
      <c r="P3854" s="5">
        <f t="shared" si="360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2.5999999999999999E-2</v>
      </c>
      <c r="P3855" s="5">
        <f t="shared" si="360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16.254545454545454</v>
      </c>
      <c r="P3856" s="5">
        <f t="shared" si="360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</v>
      </c>
      <c r="P3857" s="5">
        <f t="shared" si="360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0.02</v>
      </c>
      <c r="P3858" s="5">
        <f t="shared" si="360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5.2</v>
      </c>
      <c r="P3859" s="5">
        <f t="shared" si="360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2</v>
      </c>
      <c r="P3860" s="5">
        <f t="shared" si="360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0.04</v>
      </c>
      <c r="P3861" s="5">
        <f t="shared" si="360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17.666666666666668</v>
      </c>
      <c r="P3862" s="5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5</v>
      </c>
      <c r="P3863" s="5">
        <f t="shared" si="360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1.3333333333333334E-2</v>
      </c>
      <c r="P3864" s="5">
        <f t="shared" si="360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s="5" t="str">
        <f t="shared" si="360"/>
        <v>NA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</v>
      </c>
      <c r="P3866" s="5">
        <f t="shared" si="360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26.937422295897225</v>
      </c>
      <c r="P3867" s="5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0.55000000000000004</v>
      </c>
      <c r="P3868" s="5">
        <f t="shared" si="360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12.55</v>
      </c>
      <c r="P3869" s="5">
        <f t="shared" si="360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0.2</v>
      </c>
      <c r="P3870" s="5">
        <f t="shared" si="360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3.4474868431088401</v>
      </c>
      <c r="P3871" s="5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15</v>
      </c>
      <c r="P3872" s="5">
        <f t="shared" si="360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2.6666666666666665</v>
      </c>
      <c r="P3873" s="5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s="5" t="str">
        <f t="shared" si="360"/>
        <v>NA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s="5" t="str">
        <f t="shared" si="360"/>
        <v>NA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s="5" t="str">
        <f t="shared" si="360"/>
        <v>NA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s="5" t="str">
        <f t="shared" si="360"/>
        <v>NA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52.794871794871796</v>
      </c>
      <c r="P3878" s="5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4.9640000000000004</v>
      </c>
      <c r="P3879" s="5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5.5555555555555552E-2</v>
      </c>
      <c r="P3880" s="5">
        <f t="shared" si="360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s="5" t="str">
        <f t="shared" si="360"/>
        <v>NA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13.066666666666666</v>
      </c>
      <c r="P3882" s="5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5</v>
      </c>
      <c r="P3883" s="5">
        <f t="shared" si="360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s="5" t="str">
        <f t="shared" si="360"/>
        <v>NA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s="5" t="str">
        <f t="shared" si="360"/>
        <v>NA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s="5" t="str">
        <f t="shared" si="360"/>
        <v>NA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s="5" t="str">
        <f t="shared" si="360"/>
        <v>NA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s="5" t="str">
        <f t="shared" si="360"/>
        <v>NA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</v>
      </c>
      <c r="P3889" s="5">
        <f t="shared" si="360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27.1</v>
      </c>
      <c r="P3890" s="5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1.4750000000000001</v>
      </c>
      <c r="P3891" s="5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16.826666666666668</v>
      </c>
      <c r="P3892" s="5">
        <f t="shared" si="360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32.5</v>
      </c>
      <c r="P3893" s="5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s="5" t="str">
        <f t="shared" si="360"/>
        <v>NA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21.55</v>
      </c>
      <c r="P3895" s="5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3.4666666666666668</v>
      </c>
      <c r="P3896" s="5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5</v>
      </c>
      <c r="P3897" s="5">
        <f t="shared" si="360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1"/>
        <v>10.625</v>
      </c>
      <c r="P3898" s="5">
        <f t="shared" si="360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1"/>
        <v>17.600000000000001</v>
      </c>
      <c r="P3899" s="5">
        <f t="shared" si="360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1"/>
        <v>32.56</v>
      </c>
      <c r="P3900" s="5">
        <f t="shared" si="360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1"/>
        <v>1.25</v>
      </c>
      <c r="P3901" s="5">
        <f t="shared" si="360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1"/>
        <v>5.4</v>
      </c>
      <c r="P3902" s="5">
        <f t="shared" si="360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1"/>
        <v>0.83333333333333337</v>
      </c>
      <c r="P3903" s="5">
        <f t="shared" si="360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1"/>
        <v>48.833333333333336</v>
      </c>
      <c r="P3904" s="5">
        <f t="shared" si="360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1"/>
        <v>0</v>
      </c>
      <c r="P3905" s="5" t="str">
        <f t="shared" si="360"/>
        <v>NA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1"/>
        <v>0.03</v>
      </c>
      <c r="P3906" s="5">
        <f t="shared" ref="P3906:P3969" si="366">IF(L3906&gt;0,E3906/L3906,"NA")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7">100*E3907/D3907</f>
        <v>11.533333333333333</v>
      </c>
      <c r="P3907" s="5">
        <f t="shared" si="366"/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7"/>
        <v>67.333333333333329</v>
      </c>
      <c r="P3908" s="5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7"/>
        <v>15.3</v>
      </c>
      <c r="P3909" s="5">
        <f t="shared" si="366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7"/>
        <v>8.6666666666666661</v>
      </c>
      <c r="P3910" s="5">
        <f t="shared" si="366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7"/>
        <v>0.22500000000000001</v>
      </c>
      <c r="P3911" s="5">
        <f t="shared" si="366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7"/>
        <v>3.0833333333333335</v>
      </c>
      <c r="P3912" s="5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7"/>
        <v>37.412500000000001</v>
      </c>
      <c r="P3913" s="5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7"/>
        <v>6.6666666666666671E-3</v>
      </c>
      <c r="P3914" s="5">
        <f t="shared" si="366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7"/>
        <v>10</v>
      </c>
      <c r="P3915" s="5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7"/>
        <v>36.36</v>
      </c>
      <c r="P3916" s="5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7"/>
        <v>0.33333333333333331</v>
      </c>
      <c r="P3917" s="5">
        <f t="shared" si="366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7"/>
        <v>0</v>
      </c>
      <c r="P3918" s="5" t="str">
        <f t="shared" si="366"/>
        <v>NA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7"/>
        <v>0.2857142857142857</v>
      </c>
      <c r="P3919" s="5">
        <f t="shared" si="366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7"/>
        <v>0.2</v>
      </c>
      <c r="P3920" s="5">
        <f t="shared" si="366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7"/>
        <v>1.8</v>
      </c>
      <c r="P3921" s="5">
        <f t="shared" si="366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7"/>
        <v>5.4</v>
      </c>
      <c r="P3922" s="5">
        <f t="shared" si="366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7"/>
        <v>0</v>
      </c>
      <c r="P3923" s="5" t="str">
        <f t="shared" si="366"/>
        <v>NA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7"/>
        <v>8.1333333333333329</v>
      </c>
      <c r="P3924" s="5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7"/>
        <v>12.034782608695652</v>
      </c>
      <c r="P3925" s="5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7"/>
        <v>15.266666666666667</v>
      </c>
      <c r="P3926" s="5">
        <f t="shared" si="366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7"/>
        <v>10</v>
      </c>
      <c r="P3927" s="5">
        <f t="shared" si="366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7"/>
        <v>0.3</v>
      </c>
      <c r="P3928" s="5">
        <f t="shared" si="366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7"/>
        <v>1</v>
      </c>
      <c r="P3929" s="5">
        <f t="shared" si="366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7"/>
        <v>13.02</v>
      </c>
      <c r="P3930" s="5">
        <f t="shared" si="366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7"/>
        <v>2.2650000000000001</v>
      </c>
      <c r="P3931" s="5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7"/>
        <v>0</v>
      </c>
      <c r="P3932" s="5" t="str">
        <f t="shared" si="366"/>
        <v>NA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7"/>
        <v>0</v>
      </c>
      <c r="P3933" s="5" t="str">
        <f t="shared" si="366"/>
        <v>NA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7"/>
        <v>8.3333333333333332E-3</v>
      </c>
      <c r="P3934" s="5">
        <f t="shared" si="366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7"/>
        <v>15.742857142857142</v>
      </c>
      <c r="P3935" s="5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7"/>
        <v>11</v>
      </c>
      <c r="P3936" s="5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7"/>
        <v>43.833333333333336</v>
      </c>
      <c r="P3937" s="5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7"/>
        <v>0</v>
      </c>
      <c r="P3938" s="5" t="str">
        <f t="shared" si="366"/>
        <v>NA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7"/>
        <v>86.135181975736572</v>
      </c>
      <c r="P3939" s="5">
        <f t="shared" si="366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7"/>
        <v>12.196620583717358</v>
      </c>
      <c r="P3940" s="5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7"/>
        <v>0.1</v>
      </c>
      <c r="P3941" s="5">
        <f t="shared" si="366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7"/>
        <v>0.22</v>
      </c>
      <c r="P3942" s="5">
        <f t="shared" si="366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7"/>
        <v>0.90909090909090906</v>
      </c>
      <c r="P3943" s="5">
        <f t="shared" si="366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7"/>
        <v>0</v>
      </c>
      <c r="P3944" s="5" t="str">
        <f t="shared" si="366"/>
        <v>NA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7"/>
        <v>35.64</v>
      </c>
      <c r="P3945" s="5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7"/>
        <v>0</v>
      </c>
      <c r="P3946" s="5" t="str">
        <f t="shared" si="366"/>
        <v>NA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7"/>
        <v>0.25</v>
      </c>
      <c r="P3947" s="5">
        <f t="shared" si="366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7"/>
        <v>3.25</v>
      </c>
      <c r="P3948" s="5">
        <f t="shared" si="366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7"/>
        <v>3.3666666666666667</v>
      </c>
      <c r="P3949" s="5">
        <f t="shared" si="366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7"/>
        <v>0</v>
      </c>
      <c r="P3950" s="5" t="str">
        <f t="shared" si="366"/>
        <v>NA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7"/>
        <v>15.77</v>
      </c>
      <c r="P3951" s="5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7"/>
        <v>0.625</v>
      </c>
      <c r="P3952" s="5">
        <f t="shared" si="366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7"/>
        <v>5.0000000000000001E-4</v>
      </c>
      <c r="P3953" s="5">
        <f t="shared" si="366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7"/>
        <v>9.6153846153846159E-2</v>
      </c>
      <c r="P3954" s="5">
        <f t="shared" si="366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7"/>
        <v>0</v>
      </c>
      <c r="P3955" s="5" t="str">
        <f t="shared" si="366"/>
        <v>NA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7"/>
        <v>0</v>
      </c>
      <c r="P3956" s="5" t="str">
        <f t="shared" si="366"/>
        <v>NA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7"/>
        <v>24.285714285714285</v>
      </c>
      <c r="P3957" s="5">
        <f t="shared" si="366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7"/>
        <v>0</v>
      </c>
      <c r="P3958" s="5" t="str">
        <f t="shared" si="366"/>
        <v>NA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7"/>
        <v>2.5000000000000001E-2</v>
      </c>
      <c r="P3959" s="5">
        <f t="shared" si="366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7"/>
        <v>32.049999999999997</v>
      </c>
      <c r="P3960" s="5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7"/>
        <v>24.333333333333332</v>
      </c>
      <c r="P3961" s="5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7"/>
        <v>1.5</v>
      </c>
      <c r="P3962" s="5">
        <f t="shared" si="366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7"/>
        <v>0.42</v>
      </c>
      <c r="P3963" s="5">
        <f t="shared" si="366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7"/>
        <v>3.2142857142857144</v>
      </c>
      <c r="P3964" s="5">
        <f t="shared" si="366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7"/>
        <v>0</v>
      </c>
      <c r="P3965" s="5" t="str">
        <f t="shared" si="366"/>
        <v>NA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7"/>
        <v>6.3</v>
      </c>
      <c r="P3966" s="5">
        <f t="shared" si="366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7"/>
        <v>14.25</v>
      </c>
      <c r="P3967" s="5">
        <f t="shared" si="366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7"/>
        <v>0.6</v>
      </c>
      <c r="P3968" s="5">
        <f t="shared" si="366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7"/>
        <v>24.117647058823529</v>
      </c>
      <c r="P3969" s="5">
        <f t="shared" si="366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7"/>
        <v>10.54</v>
      </c>
      <c r="P3970" s="5">
        <f t="shared" ref="P3970:P4033" si="372">IF(L3970&gt;0,E3970/L3970,"NA")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3">100*E3971/D3971</f>
        <v>7.4690265486725664</v>
      </c>
      <c r="P3971" s="5">
        <f t="shared" si="372"/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3"/>
        <v>7.3333333333333334E-2</v>
      </c>
      <c r="P3972" s="5">
        <f t="shared" si="372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3"/>
        <v>0.97142857142857142</v>
      </c>
      <c r="P3973" s="5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3"/>
        <v>21.1</v>
      </c>
      <c r="P3974" s="5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3"/>
        <v>78.099999999999994</v>
      </c>
      <c r="P3975" s="5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3"/>
        <v>32</v>
      </c>
      <c r="P3976" s="5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3"/>
        <v>0</v>
      </c>
      <c r="P3977" s="5" t="str">
        <f t="shared" si="372"/>
        <v>NA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3"/>
        <v>47.692307692307693</v>
      </c>
      <c r="P3978" s="5">
        <f t="shared" si="372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3"/>
        <v>1.45</v>
      </c>
      <c r="P3979" s="5">
        <f t="shared" si="372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3"/>
        <v>10.7</v>
      </c>
      <c r="P3980" s="5">
        <f t="shared" si="372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3"/>
        <v>1.8333333333333333</v>
      </c>
      <c r="P3981" s="5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3"/>
        <v>18</v>
      </c>
      <c r="P3982" s="5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3"/>
        <v>4.083333333333333</v>
      </c>
      <c r="P3983" s="5">
        <f t="shared" si="372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3"/>
        <v>20</v>
      </c>
      <c r="P3984" s="5">
        <f t="shared" si="372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3"/>
        <v>34.802513464991023</v>
      </c>
      <c r="P3985" s="5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3"/>
        <v>6.333333333333333</v>
      </c>
      <c r="P3986" s="5">
        <f t="shared" si="372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3"/>
        <v>32.049999999999997</v>
      </c>
      <c r="P3987" s="5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3"/>
        <v>9.76</v>
      </c>
      <c r="P3988" s="5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3"/>
        <v>37.75</v>
      </c>
      <c r="P3989" s="5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3"/>
        <v>2.1333333333333333</v>
      </c>
      <c r="P3990" s="5">
        <f t="shared" si="372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3"/>
        <v>0</v>
      </c>
      <c r="P3991" s="5" t="str">
        <f t="shared" si="372"/>
        <v>NA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3"/>
        <v>4.1818181818181817</v>
      </c>
      <c r="P3992" s="5">
        <f t="shared" si="372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3"/>
        <v>20</v>
      </c>
      <c r="P3993" s="5">
        <f t="shared" si="372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3"/>
        <v>5.41</v>
      </c>
      <c r="P3994" s="5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3"/>
        <v>6.0000000000000001E-3</v>
      </c>
      <c r="P3995" s="5">
        <f t="shared" si="372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3"/>
        <v>0.25</v>
      </c>
      <c r="P3996" s="5">
        <f t="shared" si="372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3"/>
        <v>35</v>
      </c>
      <c r="P3997" s="5">
        <f t="shared" si="372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3"/>
        <v>16.566666666666666</v>
      </c>
      <c r="P3998" s="5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3"/>
        <v>0</v>
      </c>
      <c r="P3999" s="5" t="str">
        <f t="shared" si="372"/>
        <v>NA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3"/>
        <v>57.2</v>
      </c>
      <c r="P4000" s="5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3"/>
        <v>16.514285714285716</v>
      </c>
      <c r="P4001" s="5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3"/>
        <v>0.125</v>
      </c>
      <c r="P4002" s="5">
        <f t="shared" si="372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3"/>
        <v>37.75</v>
      </c>
      <c r="P4003" s="5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3"/>
        <v>1.84</v>
      </c>
      <c r="P4004" s="5">
        <f t="shared" si="372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3"/>
        <v>10.050000000000001</v>
      </c>
      <c r="P4005" s="5">
        <f t="shared" si="372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3"/>
        <v>0.2</v>
      </c>
      <c r="P4006" s="5">
        <f t="shared" si="372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3"/>
        <v>1.3333333333333333</v>
      </c>
      <c r="P4007" s="5">
        <f t="shared" si="372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3"/>
        <v>6.6666666666666671E-3</v>
      </c>
      <c r="P4008" s="5">
        <f t="shared" si="372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3"/>
        <v>0.25</v>
      </c>
      <c r="P4009" s="5">
        <f t="shared" si="372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3"/>
        <v>6</v>
      </c>
      <c r="P4010" s="5">
        <f t="shared" si="372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3"/>
        <v>3.8860103626943006</v>
      </c>
      <c r="P4011" s="5">
        <f t="shared" si="372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3"/>
        <v>24.194444444444443</v>
      </c>
      <c r="P4012" s="5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3"/>
        <v>7.6</v>
      </c>
      <c r="P4013" s="5">
        <f t="shared" si="372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3"/>
        <v>0</v>
      </c>
      <c r="P4014" s="5" t="str">
        <f t="shared" si="372"/>
        <v>NA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3"/>
        <v>1.3</v>
      </c>
      <c r="P4015" s="5">
        <f t="shared" si="372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3"/>
        <v>0</v>
      </c>
      <c r="P4016" s="5" t="str">
        <f t="shared" si="372"/>
        <v>NA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3"/>
        <v>1.4285714285714285E-2</v>
      </c>
      <c r="P4017" s="5">
        <f t="shared" si="372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3"/>
        <v>14</v>
      </c>
      <c r="P4018" s="5">
        <f t="shared" si="372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3"/>
        <v>1.05</v>
      </c>
      <c r="P4019" s="5">
        <f t="shared" si="372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3"/>
        <v>8.6666666666666661</v>
      </c>
      <c r="P4020" s="5">
        <f t="shared" si="372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3"/>
        <v>0.82857142857142863</v>
      </c>
      <c r="P4021" s="5">
        <f t="shared" si="372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3"/>
        <v>16.666666666666668</v>
      </c>
      <c r="P4022" s="5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3"/>
        <v>0.83333333333333337</v>
      </c>
      <c r="P4023" s="5">
        <f t="shared" si="372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3"/>
        <v>69.561111111111117</v>
      </c>
      <c r="P4024" s="5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s="5" t="str">
        <f t="shared" si="372"/>
        <v>NA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3"/>
        <v>1.25</v>
      </c>
      <c r="P4026" s="5">
        <f t="shared" si="372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3"/>
        <v>5</v>
      </c>
      <c r="P4027" s="5">
        <f t="shared" si="372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3"/>
        <v>0</v>
      </c>
      <c r="P4028" s="5" t="str">
        <f t="shared" si="372"/>
        <v>NA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3"/>
        <v>7.166666666666667</v>
      </c>
      <c r="P4029" s="5">
        <f t="shared" si="372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3"/>
        <v>28.05</v>
      </c>
      <c r="P4030" s="5">
        <f t="shared" si="372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3"/>
        <v>0</v>
      </c>
      <c r="P4031" s="5" t="str">
        <f t="shared" si="372"/>
        <v>NA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3"/>
        <v>16</v>
      </c>
      <c r="P4032" s="5">
        <f t="shared" si="372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3"/>
        <v>0</v>
      </c>
      <c r="P4033" s="5" t="str">
        <f t="shared" si="372"/>
        <v>NA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3"/>
        <v>6.8287037037037033</v>
      </c>
      <c r="P4034" s="5">
        <f t="shared" ref="P4034:P4097" si="378">IF(L4034&gt;0,E4034/L4034,"NA")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9">100*E4035/D4035</f>
        <v>25.698702928870294</v>
      </c>
      <c r="P4035" s="5">
        <f t="shared" si="378"/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9"/>
        <v>1.4814814814814814</v>
      </c>
      <c r="P4036" s="5">
        <f t="shared" si="378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9"/>
        <v>36.85</v>
      </c>
      <c r="P4037" s="5">
        <f t="shared" si="378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9"/>
        <v>47.05</v>
      </c>
      <c r="P4038" s="5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9"/>
        <v>11.428571428571429</v>
      </c>
      <c r="P4039" s="5">
        <f t="shared" si="378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9"/>
        <v>12.04</v>
      </c>
      <c r="P4040" s="5">
        <f t="shared" si="378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9"/>
        <v>60</v>
      </c>
      <c r="P4041" s="5">
        <f t="shared" si="378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9"/>
        <v>31.25</v>
      </c>
      <c r="P4042" s="5">
        <f t="shared" si="378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9"/>
        <v>0.42</v>
      </c>
      <c r="P4043" s="5">
        <f t="shared" si="378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9"/>
        <v>0.21</v>
      </c>
      <c r="P4044" s="5">
        <f t="shared" si="378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9"/>
        <v>0</v>
      </c>
      <c r="P4045" s="5" t="str">
        <f t="shared" si="378"/>
        <v>NA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9"/>
        <v>37.5</v>
      </c>
      <c r="P4046" s="5">
        <f t="shared" si="378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9"/>
        <v>0.02</v>
      </c>
      <c r="P4047" s="5">
        <f t="shared" si="378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9"/>
        <v>8.2142857142857135</v>
      </c>
      <c r="P4048" s="5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9"/>
        <v>2.2000000000000002</v>
      </c>
      <c r="P4049" s="5">
        <f t="shared" si="378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9"/>
        <v>17.652941176470588</v>
      </c>
      <c r="P4050" s="5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9"/>
        <v>0.08</v>
      </c>
      <c r="P4051" s="5">
        <f t="shared" si="378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9"/>
        <v>6.6666666666666666E-2</v>
      </c>
      <c r="P4052" s="5">
        <f t="shared" si="378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9"/>
        <v>0</v>
      </c>
      <c r="P4053" s="5" t="str">
        <f t="shared" si="378"/>
        <v>NA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9"/>
        <v>37.533333333333331</v>
      </c>
      <c r="P4054" s="5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9"/>
        <v>22</v>
      </c>
      <c r="P4055" s="5">
        <f t="shared" si="378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9"/>
        <v>0</v>
      </c>
      <c r="P4056" s="5" t="str">
        <f t="shared" si="378"/>
        <v>NA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9"/>
        <v>17.62</v>
      </c>
      <c r="P4057" s="5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9"/>
        <v>53</v>
      </c>
      <c r="P4058" s="5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9"/>
        <v>22.142857142857142</v>
      </c>
      <c r="P4059" s="5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9"/>
        <v>2.5333333333333332</v>
      </c>
      <c r="P4060" s="5">
        <f t="shared" si="378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9"/>
        <v>2.5</v>
      </c>
      <c r="P4061" s="5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9"/>
        <v>2.85</v>
      </c>
      <c r="P4062" s="5">
        <f t="shared" si="378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s="5" t="str">
        <f t="shared" si="378"/>
        <v>NA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9"/>
        <v>2.4500000000000002</v>
      </c>
      <c r="P4064" s="5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9"/>
        <v>1.4210526315789473</v>
      </c>
      <c r="P4065" s="5">
        <f t="shared" si="378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9"/>
        <v>19.25</v>
      </c>
      <c r="P4066" s="5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9"/>
        <v>0.67500000000000004</v>
      </c>
      <c r="P4067" s="5">
        <f t="shared" si="378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9"/>
        <v>0.16666666666666666</v>
      </c>
      <c r="P4068" s="5">
        <f t="shared" si="378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9"/>
        <v>60.9</v>
      </c>
      <c r="P4069" s="5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9"/>
        <v>1.0000000000000002</v>
      </c>
      <c r="P4070" s="5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9"/>
        <v>34.4</v>
      </c>
      <c r="P4071" s="5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9"/>
        <v>16.5</v>
      </c>
      <c r="P4072" s="5">
        <f t="shared" si="378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9"/>
        <v>0</v>
      </c>
      <c r="P4073" s="5" t="str">
        <f t="shared" si="378"/>
        <v>NA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9"/>
        <v>0.4</v>
      </c>
      <c r="P4074" s="5">
        <f t="shared" si="378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9"/>
        <v>1.0571428571428572</v>
      </c>
      <c r="P4075" s="5">
        <f t="shared" si="378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9"/>
        <v>26.727272727272727</v>
      </c>
      <c r="P4076" s="5">
        <f t="shared" si="378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9"/>
        <v>28.8</v>
      </c>
      <c r="P4077" s="5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9"/>
        <v>0</v>
      </c>
      <c r="P4078" s="5" t="str">
        <f t="shared" si="378"/>
        <v>NA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9"/>
        <v>8.9</v>
      </c>
      <c r="P4079" s="5">
        <f t="shared" si="378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s="5" t="str">
        <f t="shared" si="378"/>
        <v>NA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9"/>
        <v>0.16666666666666666</v>
      </c>
      <c r="P4081" s="5">
        <f t="shared" si="378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s="5" t="str">
        <f t="shared" si="378"/>
        <v>NA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9"/>
        <v>15.737410071942445</v>
      </c>
      <c r="P4083" s="5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9"/>
        <v>2</v>
      </c>
      <c r="P4084" s="5">
        <f t="shared" si="378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9"/>
        <v>21.685714285714287</v>
      </c>
      <c r="P4085" s="5">
        <f t="shared" si="378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9"/>
        <v>0.33333333333333331</v>
      </c>
      <c r="P4086" s="5">
        <f t="shared" si="378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9"/>
        <v>0.2857142857142857</v>
      </c>
      <c r="P4087" s="5">
        <f t="shared" si="378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9"/>
        <v>4.7</v>
      </c>
      <c r="P4088" s="5">
        <f t="shared" si="378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s="5" t="str">
        <f t="shared" si="378"/>
        <v>NA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9"/>
        <v>10.8</v>
      </c>
      <c r="P4090" s="5">
        <f t="shared" si="378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9"/>
        <v>4.8</v>
      </c>
      <c r="P4091" s="5">
        <f t="shared" si="378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9"/>
        <v>3.2</v>
      </c>
      <c r="P4092" s="5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9"/>
        <v>12.75</v>
      </c>
      <c r="P4093" s="5">
        <f t="shared" si="378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9"/>
        <v>1.8181818181818181E-2</v>
      </c>
      <c r="P4094" s="5">
        <f t="shared" si="378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9"/>
        <v>2.4</v>
      </c>
      <c r="P4095" s="5">
        <f t="shared" si="378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9"/>
        <v>36.5</v>
      </c>
      <c r="P4096" s="5">
        <f t="shared" si="378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9"/>
        <v>2.6666666666666665</v>
      </c>
      <c r="P4097" s="5">
        <f t="shared" si="378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9"/>
        <v>11.428571428571429</v>
      </c>
      <c r="P4098" s="5">
        <f t="shared" ref="P4098:P4115" si="384">IF(L4098&gt;0,E4098/L4098,"NA")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5">100*E4099/D4099</f>
        <v>0</v>
      </c>
      <c r="P4099" s="5" t="str">
        <f t="shared" si="384"/>
        <v>NA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s="5" t="str">
        <f t="shared" si="384"/>
        <v>NA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5"/>
        <v>1.1111111111111112</v>
      </c>
      <c r="P4101" s="5">
        <f t="shared" si="384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s="5" t="str">
        <f t="shared" si="384"/>
        <v>NA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s="5" t="str">
        <f t="shared" si="384"/>
        <v>NA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5"/>
        <v>27.4</v>
      </c>
      <c r="P4104" s="5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5"/>
        <v>10</v>
      </c>
      <c r="P4105" s="5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5"/>
        <v>21.366666666666667</v>
      </c>
      <c r="P4106" s="5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5"/>
        <v>6.9696969696969697</v>
      </c>
      <c r="P4107" s="5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5"/>
        <v>70.599999999999994</v>
      </c>
      <c r="P4108" s="5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5"/>
        <v>2.0499999999999998</v>
      </c>
      <c r="P4109" s="5">
        <f t="shared" si="384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5"/>
        <v>1.9666666666666666</v>
      </c>
      <c r="P4110" s="5">
        <f t="shared" si="384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s="5" t="str">
        <f t="shared" si="384"/>
        <v>NA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5"/>
        <v>28.666666666666668</v>
      </c>
      <c r="P4112" s="5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5"/>
        <v>3.1333333333333333</v>
      </c>
      <c r="P4113" s="5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5"/>
        <v>0.04</v>
      </c>
      <c r="P4114" s="5">
        <f t="shared" si="384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5"/>
        <v>0.2</v>
      </c>
      <c r="P4115" s="5">
        <f t="shared" si="384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  <row r="4117" spans="1:20" x14ac:dyDescent="0.35">
      <c r="R4117" t="s">
        <v>8408</v>
      </c>
      <c r="S4117" s="10">
        <f>MIN(S2:S4115)</f>
        <v>39950.163344907407</v>
      </c>
      <c r="T4117" s="10">
        <f>MIN(T2:T4115)</f>
        <v>40035.80972222222</v>
      </c>
    </row>
    <row r="4118" spans="1:20" x14ac:dyDescent="0.35">
      <c r="R4118" t="s">
        <v>8409</v>
      </c>
      <c r="S4118" s="10">
        <f>MAX(S2:S4115)</f>
        <v>42809.645914351851</v>
      </c>
      <c r="T4118" s="10">
        <f>MAX(T2:T4115)</f>
        <v>42858.8</v>
      </c>
    </row>
  </sheetData>
  <conditionalFormatting sqref="F1:F1048576">
    <cfRule type="cellIs" dxfId="23" priority="1" operator="equal">
      <formula>"live"</formula>
    </cfRule>
    <cfRule type="cellIs" dxfId="22" priority="3" operator="equal">
      <formula>"failed"</formula>
    </cfRule>
    <cfRule type="cellIs" dxfId="21" priority="4" operator="equal">
      <formula>"canceled"</formula>
    </cfRule>
    <cfRule type="cellIs" dxfId="20" priority="5" operator="equal">
      <formula>"cancelled"</formula>
    </cfRule>
    <cfRule type="cellIs" dxfId="19" priority="6" operator="equal">
      <formula>"successful"</formula>
    </cfRule>
    <cfRule type="cellIs" dxfId="18" priority="7" operator="equal">
      <formula>"successul"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C580D-55E7-4B16-94B6-238B93EE782C}">
  <sheetPr codeName="Sheet2"/>
  <dimension ref="A1:F14"/>
  <sheetViews>
    <sheetView workbookViewId="0">
      <selection activeCell="B4" sqref="B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BF811-59A7-4DAD-B02F-9B8CC57CA843}">
  <sheetPr codeName="Sheet3"/>
  <dimension ref="A1:F46"/>
  <sheetViews>
    <sheetView workbookViewId="0">
      <selection activeCell="H47" sqref="H47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8343</v>
      </c>
      <c r="B6" s="9"/>
      <c r="C6" s="9"/>
      <c r="D6" s="9">
        <v>20</v>
      </c>
      <c r="E6" s="9"/>
      <c r="F6" s="9">
        <v>20</v>
      </c>
    </row>
    <row r="7" spans="1:6" x14ac:dyDescent="0.35">
      <c r="A7" s="8" t="s">
        <v>8331</v>
      </c>
      <c r="B7" s="9"/>
      <c r="C7" s="9"/>
      <c r="D7" s="9">
        <v>24</v>
      </c>
      <c r="E7" s="9"/>
      <c r="F7" s="9">
        <v>24</v>
      </c>
    </row>
    <row r="8" spans="1:6" x14ac:dyDescent="0.35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8353</v>
      </c>
      <c r="B9" s="9">
        <v>40</v>
      </c>
      <c r="C9" s="9"/>
      <c r="D9" s="9"/>
      <c r="E9" s="9"/>
      <c r="F9" s="9">
        <v>40</v>
      </c>
    </row>
    <row r="10" spans="1:6" x14ac:dyDescent="0.35">
      <c r="A10" s="8" t="s">
        <v>8314</v>
      </c>
      <c r="B10" s="9">
        <v>180</v>
      </c>
      <c r="C10" s="9"/>
      <c r="D10" s="9"/>
      <c r="E10" s="9"/>
      <c r="F10" s="9">
        <v>180</v>
      </c>
    </row>
    <row r="11" spans="1:6" x14ac:dyDescent="0.35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8329</v>
      </c>
      <c r="B12" s="9">
        <v>40</v>
      </c>
      <c r="C12" s="9"/>
      <c r="D12" s="9"/>
      <c r="E12" s="9"/>
      <c r="F12" s="9">
        <v>40</v>
      </c>
    </row>
    <row r="13" spans="1:6" x14ac:dyDescent="0.35">
      <c r="A13" s="8" t="s">
        <v>8346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5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8336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5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35">
      <c r="A18" s="8" t="s">
        <v>8328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5">
      <c r="A21" s="8" t="s">
        <v>8326</v>
      </c>
      <c r="B21" s="9">
        <v>20</v>
      </c>
      <c r="C21" s="9"/>
      <c r="D21" s="9"/>
      <c r="E21" s="9"/>
      <c r="F21" s="9">
        <v>20</v>
      </c>
    </row>
    <row r="22" spans="1:6" x14ac:dyDescent="0.35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5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8322</v>
      </c>
      <c r="B25" s="9">
        <v>60</v>
      </c>
      <c r="C25" s="9"/>
      <c r="D25" s="9"/>
      <c r="E25" s="9"/>
      <c r="F25" s="9">
        <v>60</v>
      </c>
    </row>
    <row r="26" spans="1:6" x14ac:dyDescent="0.3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5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8317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5">
      <c r="A30" s="8" t="s">
        <v>8345</v>
      </c>
      <c r="B30" s="9">
        <v>40</v>
      </c>
      <c r="C30" s="9"/>
      <c r="D30" s="9"/>
      <c r="E30" s="9"/>
      <c r="F30" s="9">
        <v>40</v>
      </c>
    </row>
    <row r="31" spans="1:6" x14ac:dyDescent="0.35">
      <c r="A31" s="8" t="s">
        <v>8341</v>
      </c>
      <c r="B31" s="9">
        <v>20</v>
      </c>
      <c r="C31" s="9"/>
      <c r="D31" s="9"/>
      <c r="E31" s="9"/>
      <c r="F31" s="9">
        <v>20</v>
      </c>
    </row>
    <row r="32" spans="1:6" x14ac:dyDescent="0.3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35">
      <c r="A34" s="8" t="s">
        <v>8312</v>
      </c>
      <c r="B34" s="9"/>
      <c r="C34" s="9"/>
      <c r="D34" s="9">
        <v>40</v>
      </c>
      <c r="E34" s="9"/>
      <c r="F34" s="9">
        <v>40</v>
      </c>
    </row>
    <row r="35" spans="1:6" x14ac:dyDescent="0.35">
      <c r="A35" s="8" t="s">
        <v>8311</v>
      </c>
      <c r="B35" s="9">
        <v>60</v>
      </c>
      <c r="C35" s="9"/>
      <c r="D35" s="9"/>
      <c r="E35" s="9"/>
      <c r="F35" s="9">
        <v>60</v>
      </c>
    </row>
    <row r="36" spans="1:6" x14ac:dyDescent="0.35">
      <c r="A36" s="8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5">
      <c r="A37" s="8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5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5">
      <c r="A39" s="8" t="s">
        <v>8350</v>
      </c>
      <c r="B39" s="9">
        <v>80</v>
      </c>
      <c r="C39" s="9"/>
      <c r="D39" s="9"/>
      <c r="E39" s="9"/>
      <c r="F39" s="9">
        <v>80</v>
      </c>
    </row>
    <row r="40" spans="1:6" x14ac:dyDescent="0.35">
      <c r="A40" s="8" t="s">
        <v>8310</v>
      </c>
      <c r="B40" s="9">
        <v>60</v>
      </c>
      <c r="C40" s="9"/>
      <c r="D40" s="9"/>
      <c r="E40" s="9"/>
      <c r="F40" s="9">
        <v>60</v>
      </c>
    </row>
    <row r="41" spans="1:6" x14ac:dyDescent="0.35">
      <c r="A41" s="8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8320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5">
      <c r="A44" s="8" t="s">
        <v>8319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5">
      <c r="A45" s="8" t="s">
        <v>8339</v>
      </c>
      <c r="B45" s="9"/>
      <c r="C45" s="9"/>
      <c r="D45" s="9">
        <v>20</v>
      </c>
      <c r="E45" s="9"/>
      <c r="F45" s="9">
        <v>20</v>
      </c>
    </row>
    <row r="46" spans="1:6" x14ac:dyDescent="0.35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A834B-5669-4EE0-A7FB-C6B1809ED3F9}">
  <sheetPr codeName="Sheet4"/>
  <dimension ref="A1:E18"/>
  <sheetViews>
    <sheetView zoomScale="90" zoomScaleNormal="90" workbookViewId="0">
      <selection activeCell="H53" sqref="H53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5.54296875" bestFit="1" customWidth="1"/>
    <col min="4" max="4" width="8.1796875" bestFit="1" customWidth="1"/>
    <col min="5" max="6" width="10.7265625" bestFit="1" customWidth="1"/>
  </cols>
  <sheetData>
    <row r="1" spans="1:5" x14ac:dyDescent="0.35">
      <c r="A1" s="7" t="s">
        <v>8359</v>
      </c>
      <c r="B1" t="s">
        <v>8364</v>
      </c>
    </row>
    <row r="2" spans="1:5" x14ac:dyDescent="0.35">
      <c r="A2" s="7" t="s">
        <v>8378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1" t="s">
        <v>8366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8367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8368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8369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8370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8371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8372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8373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8374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8375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8376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73E16-D0FE-47E0-90CB-F0FEF561CECA}">
  <sheetPr codeName="Sheet9"/>
  <dimension ref="E2:L14"/>
  <sheetViews>
    <sheetView workbookViewId="0">
      <selection activeCell="A31" sqref="A31"/>
    </sheetView>
  </sheetViews>
  <sheetFormatPr defaultRowHeight="14.5" x14ac:dyDescent="0.35"/>
  <cols>
    <col min="5" max="6" width="17.26953125" bestFit="1" customWidth="1"/>
    <col min="7" max="7" width="13.6328125" bestFit="1" customWidth="1"/>
    <col min="8" max="8" width="16.1796875" bestFit="1" customWidth="1"/>
    <col min="9" max="9" width="12.54296875" bestFit="1" customWidth="1"/>
    <col min="10" max="10" width="20.453125" bestFit="1" customWidth="1"/>
    <col min="11" max="11" width="16.1796875" bestFit="1" customWidth="1"/>
    <col min="12" max="12" width="18.90625" bestFit="1" customWidth="1"/>
  </cols>
  <sheetData>
    <row r="2" spans="5:12" x14ac:dyDescent="0.35">
      <c r="E2" s="12" t="s">
        <v>8379</v>
      </c>
      <c r="F2" s="12" t="s">
        <v>8380</v>
      </c>
      <c r="G2" s="12" t="s">
        <v>8381</v>
      </c>
      <c r="H2" s="12" t="s">
        <v>8382</v>
      </c>
      <c r="I2" s="12" t="s">
        <v>8383</v>
      </c>
      <c r="J2" s="12" t="s">
        <v>8384</v>
      </c>
      <c r="K2" s="12" t="s">
        <v>8385</v>
      </c>
      <c r="L2" s="12" t="s">
        <v>8386</v>
      </c>
    </row>
    <row r="3" spans="5:12" x14ac:dyDescent="0.35">
      <c r="E3" s="15" t="s">
        <v>8388</v>
      </c>
      <c r="F3">
        <f>COUNTIFS(Sheet1!$D$2:$D$4115,"&lt;1000",Sheet1!$F$2:$F$4115,"successful")</f>
        <v>322</v>
      </c>
      <c r="G3">
        <f>COUNTIFS(Sheet1!$D$2:$D$4115,"&lt;1000",Sheet1!$F$2:$F$4115,"failed")</f>
        <v>113</v>
      </c>
      <c r="H3">
        <f>COUNTIFS(Sheet1!$D$2:$D$4115,"&lt;1000",Sheet1!$F$2:$F$4115,"canceled")</f>
        <v>18</v>
      </c>
      <c r="I3">
        <f>SUM(F3:H3)</f>
        <v>453</v>
      </c>
      <c r="J3" s="13">
        <f>F3/I3</f>
        <v>0.71081677704194257</v>
      </c>
      <c r="K3" s="13">
        <f>G3/I3</f>
        <v>0.24944812362030905</v>
      </c>
      <c r="L3" s="13">
        <f>H3/I3</f>
        <v>3.9735099337748346E-2</v>
      </c>
    </row>
    <row r="4" spans="5:12" x14ac:dyDescent="0.35">
      <c r="E4" s="15" t="s">
        <v>8389</v>
      </c>
      <c r="F4">
        <f>COUNTIFS(Sheet1!$D$2:$D$4115,"&gt;=1000",Sheet1!$D$2:$D$4115,"&lt;4999",Sheet1!$F$2:$F$4115,"successful")</f>
        <v>931</v>
      </c>
      <c r="G4">
        <f>COUNTIFS(Sheet1!$D$2:$D$4115,"&gt;=1000",Sheet1!$D$2:$D$4115,"&lt;4999",Sheet1!$F$2:$F$4115,"failed")</f>
        <v>420</v>
      </c>
      <c r="H4">
        <f>COUNTIFS(Sheet1!$D$2:$D$4115,"&gt;=1000",Sheet1!$D$2:$D$4115,"&lt;4999",Sheet1!$F$2:$F$4115,"canceled")</f>
        <v>60</v>
      </c>
      <c r="I4">
        <f t="shared" ref="I4:I14" si="0">SUM(F4:H4)</f>
        <v>1411</v>
      </c>
      <c r="J4" s="13">
        <f t="shared" ref="J4:J14" si="1">F4/I4</f>
        <v>0.65981573352232459</v>
      </c>
      <c r="K4" s="13">
        <f t="shared" ref="K4:K14" si="2">G4/I4</f>
        <v>0.297661233167966</v>
      </c>
      <c r="L4" s="13">
        <f t="shared" ref="L4:L14" si="3">H4/I4</f>
        <v>4.2523033309709427E-2</v>
      </c>
    </row>
    <row r="5" spans="5:12" x14ac:dyDescent="0.35">
      <c r="E5" s="15" t="s">
        <v>8390</v>
      </c>
      <c r="F5">
        <f>COUNTIFS(Sheet1!$D$2:$D$4115,"&gt;=5000",Sheet1!$D$2:$D$4115,"&lt;9999",Sheet1!$F$2:$F$4115,"successful")</f>
        <v>380</v>
      </c>
      <c r="G5">
        <f>COUNTIFS(Sheet1!$D$2:$D$4115,"&gt;=5000",Sheet1!$D$2:$D$4115,"&lt;9999",Sheet1!$F$2:$F$4115,"failed")</f>
        <v>282</v>
      </c>
      <c r="H5">
        <f>COUNTIFS(Sheet1!$D$2:$D$4115,"&gt;=5000",Sheet1!$D$2:$D$4115,"&lt;9999",Sheet1!$F$2:$F$4115,"canceled")</f>
        <v>51</v>
      </c>
      <c r="I5">
        <f t="shared" si="0"/>
        <v>713</v>
      </c>
      <c r="J5" s="13">
        <f t="shared" si="1"/>
        <v>0.53295932678821878</v>
      </c>
      <c r="K5" s="13">
        <f t="shared" si="2"/>
        <v>0.39551192145862551</v>
      </c>
      <c r="L5" s="13">
        <f t="shared" si="3"/>
        <v>7.1528751753155678E-2</v>
      </c>
    </row>
    <row r="6" spans="5:12" x14ac:dyDescent="0.35">
      <c r="E6" s="15" t="s">
        <v>8391</v>
      </c>
      <c r="F6">
        <f>COUNTIFS(Sheet1!$D$2:$D$4115,"&gt;=10000",Sheet1!$D$2:$D$4115,"&lt;14999",Sheet1!$F$2:$F$4115,"successful")</f>
        <v>168</v>
      </c>
      <c r="G6">
        <f>COUNTIFS(Sheet1!$D$2:$D$4115,"&gt;=10000",Sheet1!$D$2:$D$4115,"&lt;14999",Sheet1!$F$2:$F$4115,"failed")</f>
        <v>144</v>
      </c>
      <c r="H6">
        <f>COUNTIFS(Sheet1!$D$2:$D$4115,"&gt;=10000",Sheet1!$D$2:$D$4115,"&lt;14999",Sheet1!$F$2:$F$4115,"canceled")</f>
        <v>40</v>
      </c>
      <c r="I6">
        <f t="shared" si="0"/>
        <v>352</v>
      </c>
      <c r="J6" s="13">
        <f t="shared" si="1"/>
        <v>0.47727272727272729</v>
      </c>
      <c r="K6" s="13">
        <f t="shared" si="2"/>
        <v>0.40909090909090912</v>
      </c>
      <c r="L6" s="13">
        <f t="shared" si="3"/>
        <v>0.11363636363636363</v>
      </c>
    </row>
    <row r="7" spans="5:12" x14ac:dyDescent="0.35">
      <c r="E7" s="15" t="s">
        <v>8392</v>
      </c>
      <c r="F7">
        <f>COUNTIFS(Sheet1!$D$2:$D$4115,"&gt;=15000",Sheet1!$D$2:$D$4115,"&lt;19999",Sheet1!$F$2:$F$4115,"successful")</f>
        <v>94</v>
      </c>
      <c r="G7">
        <f>COUNTIFS(Sheet1!$D$2:$D$4115,"&gt;=15000",Sheet1!$D$2:$D$4115,"&lt;19999",Sheet1!$F$2:$F$4115,"failed")</f>
        <v>90</v>
      </c>
      <c r="H7">
        <f>COUNTIFS(Sheet1!$D$2:$D$4115,"&gt;=15000",Sheet1!$D$2:$D$4115,"&lt;19999",Sheet1!$F$2:$F$4115,"canceled")</f>
        <v>17</v>
      </c>
      <c r="I7">
        <f t="shared" si="0"/>
        <v>201</v>
      </c>
      <c r="J7" s="13">
        <f t="shared" si="1"/>
        <v>0.46766169154228854</v>
      </c>
      <c r="K7" s="13">
        <f t="shared" si="2"/>
        <v>0.44776119402985076</v>
      </c>
      <c r="L7" s="13">
        <f t="shared" si="3"/>
        <v>8.45771144278607E-2</v>
      </c>
    </row>
    <row r="8" spans="5:12" x14ac:dyDescent="0.35">
      <c r="E8" s="15" t="s">
        <v>8393</v>
      </c>
      <c r="F8">
        <f>COUNTIFS(Sheet1!$D$2:$D$4115,"&gt;=20000",Sheet1!$D$2:$D$4115,"&lt;24999",Sheet1!$F$2:$F$4115,"successful")</f>
        <v>62</v>
      </c>
      <c r="G8">
        <f>COUNTIFS(Sheet1!$D$2:$D$4115,"&gt;=20000",Sheet1!$D$2:$D$4115,"&lt;24999",Sheet1!$F$2:$F$4115,"failed")</f>
        <v>72</v>
      </c>
      <c r="H8">
        <f>COUNTIFS(Sheet1!$D$2:$D$4115,"&gt;=20000",Sheet1!$D$2:$D$4115,"&lt;24999",Sheet1!$F$2:$F$4115,"canceled")</f>
        <v>14</v>
      </c>
      <c r="I8">
        <f t="shared" si="0"/>
        <v>148</v>
      </c>
      <c r="J8" s="13">
        <f t="shared" si="1"/>
        <v>0.41891891891891891</v>
      </c>
      <c r="K8" s="13">
        <f t="shared" si="2"/>
        <v>0.48648648648648651</v>
      </c>
      <c r="L8" s="13">
        <f t="shared" si="3"/>
        <v>9.45945945945946E-2</v>
      </c>
    </row>
    <row r="9" spans="5:12" x14ac:dyDescent="0.35">
      <c r="E9" s="15" t="s">
        <v>8394</v>
      </c>
      <c r="F9">
        <f>COUNTIFS(Sheet1!$D$2:$D$4115,"&gt;=25000",Sheet1!$D$2:$D$4115,"&lt;29999",Sheet1!$F$2:$F$4115,"successful")</f>
        <v>55</v>
      </c>
      <c r="G9">
        <f>COUNTIFS(Sheet1!$D$2:$D$4115,"&gt;=25000",Sheet1!$D$2:$D$4115,"&lt;29999",Sheet1!$F$2:$F$4115,"failed")</f>
        <v>64</v>
      </c>
      <c r="H9">
        <f>COUNTIFS(Sheet1!$D$2:$D$4115,"&gt;=25000",Sheet1!$D$2:$D$4115,"&lt;29999",Sheet1!$F$2:$F$4115,"canceled")</f>
        <v>18</v>
      </c>
      <c r="I9">
        <f t="shared" si="0"/>
        <v>137</v>
      </c>
      <c r="J9" s="13">
        <f t="shared" si="1"/>
        <v>0.40145985401459855</v>
      </c>
      <c r="K9" s="13">
        <f t="shared" si="2"/>
        <v>0.46715328467153283</v>
      </c>
      <c r="L9" s="13">
        <f t="shared" si="3"/>
        <v>0.13138686131386862</v>
      </c>
    </row>
    <row r="10" spans="5:12" x14ac:dyDescent="0.35">
      <c r="E10" s="15" t="s">
        <v>8395</v>
      </c>
      <c r="F10">
        <f>COUNTIFS(Sheet1!$D$2:$D$4115,"&gt;=30000",Sheet1!$D$2:$D$4115,"&lt;34999",Sheet1!$F$2:$F$4115,"successful")</f>
        <v>32</v>
      </c>
      <c r="G10">
        <f>COUNTIFS(Sheet1!$D$2:$D$4115,"&gt;=30000",Sheet1!$D$2:$D$4115,"&lt;34999",Sheet1!$F$2:$F$4115,"failed")</f>
        <v>37</v>
      </c>
      <c r="H10">
        <f>COUNTIFS(Sheet1!$D$2:$D$4115,"&gt;=30000",Sheet1!$D$2:$D$4115,"&lt;34999",Sheet1!$F$2:$F$4115,"canceled")</f>
        <v>13</v>
      </c>
      <c r="I10">
        <f t="shared" si="0"/>
        <v>82</v>
      </c>
      <c r="J10" s="13">
        <f t="shared" si="1"/>
        <v>0.3902439024390244</v>
      </c>
      <c r="K10" s="13">
        <f t="shared" si="2"/>
        <v>0.45121951219512196</v>
      </c>
      <c r="L10" s="13">
        <f t="shared" si="3"/>
        <v>0.15853658536585366</v>
      </c>
    </row>
    <row r="11" spans="5:12" x14ac:dyDescent="0.35">
      <c r="E11" s="15" t="s">
        <v>8396</v>
      </c>
      <c r="F11">
        <f>COUNTIFS(Sheet1!$D$2:$D$4115,"&gt;=35000",Sheet1!$D$2:$D$4115,"&lt;39999",Sheet1!$F$2:$F$4115,"successful")</f>
        <v>26</v>
      </c>
      <c r="G11">
        <f>COUNTIFS(Sheet1!$D$2:$D$4115,"&gt;=35000",Sheet1!$D$2:$D$4115,"&lt;39999",Sheet1!$F$2:$F$4115,"failed")</f>
        <v>22</v>
      </c>
      <c r="H11">
        <f>COUNTIFS(Sheet1!$D$2:$D$4115,"&gt;=35000",Sheet1!$D$2:$D$4115,"&lt;39999",Sheet1!$F$2:$F$4115,"canceled")</f>
        <v>7</v>
      </c>
      <c r="I11">
        <f t="shared" si="0"/>
        <v>55</v>
      </c>
      <c r="J11" s="13">
        <f t="shared" si="1"/>
        <v>0.47272727272727272</v>
      </c>
      <c r="K11" s="13">
        <f t="shared" si="2"/>
        <v>0.4</v>
      </c>
      <c r="L11" s="13">
        <f t="shared" si="3"/>
        <v>0.12727272727272726</v>
      </c>
    </row>
    <row r="12" spans="5:12" x14ac:dyDescent="0.35">
      <c r="E12" s="15" t="s">
        <v>8397</v>
      </c>
      <c r="F12">
        <f>COUNTIFS(Sheet1!$D$2:$D$4115,"&gt;=40000",Sheet1!$D$2:$D$4115,"&lt;44999",Sheet1!$F$2:$F$4115,"successful")</f>
        <v>21</v>
      </c>
      <c r="G12">
        <f>COUNTIFS(Sheet1!$D$2:$D$4115,"&gt;=40000",Sheet1!$D$2:$D$4115,"&lt;44999",Sheet1!$F$2:$F$4115,"failed")</f>
        <v>16</v>
      </c>
      <c r="H12">
        <f>COUNTIFS(Sheet1!$D$2:$D$4115,"&gt;=40000",Sheet1!$D$2:$D$4115,"&lt;44999",Sheet1!$F$2:$F$4115,"canceled")</f>
        <v>6</v>
      </c>
      <c r="I12">
        <f t="shared" si="0"/>
        <v>43</v>
      </c>
      <c r="J12" s="13">
        <f t="shared" si="1"/>
        <v>0.48837209302325579</v>
      </c>
      <c r="K12" s="13">
        <f t="shared" si="2"/>
        <v>0.37209302325581395</v>
      </c>
      <c r="L12" s="13">
        <f t="shared" si="3"/>
        <v>0.13953488372093023</v>
      </c>
    </row>
    <row r="13" spans="5:12" x14ac:dyDescent="0.35">
      <c r="E13" s="15" t="s">
        <v>8398</v>
      </c>
      <c r="F13">
        <f>COUNTIFS(Sheet1!$D$2:$D$4115,"&gt;=45000",Sheet1!$D$2:$D$4115,"&lt;49999",Sheet1!$F$2:$F$4115,"successful")</f>
        <v>6</v>
      </c>
      <c r="G13">
        <f>COUNTIFS(Sheet1!$D$2:$D$4115,"&gt;=45000",Sheet1!$D$2:$D$4115,"&lt;49999",Sheet1!$F$2:$F$4115,"failed")</f>
        <v>11</v>
      </c>
      <c r="H13">
        <f>COUNTIFS(Sheet1!$D$2:$D$4115,"&gt;=45000",Sheet1!$D$2:$D$4115,"&lt;49999",Sheet1!$F$2:$F$4115,"canceled")</f>
        <v>4</v>
      </c>
      <c r="I13">
        <f t="shared" si="0"/>
        <v>21</v>
      </c>
      <c r="J13" s="13">
        <f t="shared" si="1"/>
        <v>0.2857142857142857</v>
      </c>
      <c r="K13" s="13">
        <f t="shared" si="2"/>
        <v>0.52380952380952384</v>
      </c>
      <c r="L13" s="13">
        <f t="shared" si="3"/>
        <v>0.19047619047619047</v>
      </c>
    </row>
    <row r="14" spans="5:12" x14ac:dyDescent="0.35">
      <c r="E14" s="15" t="s">
        <v>8399</v>
      </c>
      <c r="F14">
        <f>COUNTIFS(Sheet1!$D$2:$D$4115,"&gt;50000",Sheet1!$F$2:$F$4115,"successful")</f>
        <v>55</v>
      </c>
      <c r="G14">
        <f>COUNTIFS(Sheet1!$D$2:$D$4115,"&gt;50000",Sheet1!$F$2:$F$4115,"failed")</f>
        <v>198</v>
      </c>
      <c r="H14">
        <f>COUNTIFS(Sheet1!$D$2:$D$4115,"&gt;50000",Sheet1!$F$2:$F$4115,"canceled")</f>
        <v>83</v>
      </c>
      <c r="I14">
        <f t="shared" si="0"/>
        <v>336</v>
      </c>
      <c r="J14" s="13">
        <f t="shared" si="1"/>
        <v>0.16369047619047619</v>
      </c>
      <c r="K14" s="13">
        <f t="shared" si="2"/>
        <v>0.5892857142857143</v>
      </c>
      <c r="L14" s="13">
        <f t="shared" si="3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50C13-09CB-4AE8-87B6-FB2EF6F50B1C}">
  <sheetPr codeName="Sheet6"/>
  <dimension ref="A3:P100"/>
  <sheetViews>
    <sheetView workbookViewId="0">
      <selection activeCell="H5" sqref="H5:H1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7" width="6.81640625" customWidth="1"/>
    <col min="8" max="8" width="17.90625" customWidth="1"/>
    <col min="9" max="9" width="17.26953125" bestFit="1" customWidth="1"/>
    <col min="10" max="10" width="17.7265625" bestFit="1" customWidth="1"/>
    <col min="11" max="11" width="18.7265625" bestFit="1" customWidth="1"/>
    <col min="12" max="12" width="11.7265625" bestFit="1" customWidth="1"/>
    <col min="13" max="13" width="13.453125" customWidth="1"/>
    <col min="14" max="14" width="20.453125" bestFit="1" customWidth="1"/>
    <col min="15" max="15" width="16.1796875" bestFit="1" customWidth="1"/>
    <col min="16" max="16" width="18.90625" bestFit="1" customWidth="1"/>
    <col min="17" max="17" width="9.54296875" bestFit="1" customWidth="1"/>
    <col min="18" max="18" width="7.54296875" bestFit="1" customWidth="1"/>
    <col min="19" max="20" width="9.54296875" bestFit="1" customWidth="1"/>
    <col min="21" max="21" width="7.54296875" bestFit="1" customWidth="1"/>
    <col min="22" max="22" width="5.81640625" bestFit="1" customWidth="1"/>
    <col min="23" max="23" width="7.54296875" bestFit="1" customWidth="1"/>
    <col min="24" max="24" width="9.54296875" bestFit="1" customWidth="1"/>
    <col min="25" max="25" width="7.54296875" bestFit="1" customWidth="1"/>
    <col min="26" max="26" width="9.54296875" bestFit="1" customWidth="1"/>
    <col min="27" max="27" width="7.54296875" bestFit="1" customWidth="1"/>
    <col min="28" max="29" width="9.54296875" bestFit="1" customWidth="1"/>
    <col min="30" max="30" width="8.54296875" bestFit="1" customWidth="1"/>
    <col min="31" max="31" width="9.54296875" bestFit="1" customWidth="1"/>
    <col min="32" max="32" width="8.54296875" bestFit="1" customWidth="1"/>
    <col min="33" max="34" width="9.54296875" bestFit="1" customWidth="1"/>
    <col min="35" max="35" width="8.54296875" bestFit="1" customWidth="1"/>
    <col min="36" max="36" width="9.54296875" bestFit="1" customWidth="1"/>
    <col min="37" max="37" width="8.54296875" bestFit="1" customWidth="1"/>
    <col min="38" max="38" width="8.453125" bestFit="1" customWidth="1"/>
    <col min="39" max="39" width="8.54296875" bestFit="1" customWidth="1"/>
    <col min="40" max="41" width="9.54296875" bestFit="1" customWidth="1"/>
    <col min="42" max="42" width="8.54296875" bestFit="1" customWidth="1"/>
    <col min="43" max="43" width="9.54296875" bestFit="1" customWidth="1"/>
    <col min="44" max="44" width="8.54296875" bestFit="1" customWidth="1"/>
    <col min="45" max="45" width="8.453125" bestFit="1" customWidth="1"/>
    <col min="46" max="46" width="8.54296875" bestFit="1" customWidth="1"/>
    <col min="47" max="50" width="9.54296875" bestFit="1" customWidth="1"/>
    <col min="51" max="51" width="8.54296875" bestFit="1" customWidth="1"/>
    <col min="52" max="52" width="9.54296875" bestFit="1" customWidth="1"/>
    <col min="53" max="53" width="8.54296875" bestFit="1" customWidth="1"/>
    <col min="54" max="54" width="9.54296875" bestFit="1" customWidth="1"/>
    <col min="55" max="55" width="8.54296875" bestFit="1" customWidth="1"/>
    <col min="56" max="59" width="9.54296875" bestFit="1" customWidth="1"/>
    <col min="60" max="60" width="8.54296875" bestFit="1" customWidth="1"/>
    <col min="61" max="61" width="5.81640625" bestFit="1" customWidth="1"/>
    <col min="62" max="62" width="8.54296875" bestFit="1" customWidth="1"/>
    <col min="63" max="63" width="5.81640625" bestFit="1" customWidth="1"/>
    <col min="64" max="64" width="8.54296875" bestFit="1" customWidth="1"/>
    <col min="65" max="66" width="9.54296875" bestFit="1" customWidth="1"/>
    <col min="67" max="67" width="8.54296875" bestFit="1" customWidth="1"/>
    <col min="68" max="68" width="9.54296875" bestFit="1" customWidth="1"/>
    <col min="69" max="69" width="8.54296875" bestFit="1" customWidth="1"/>
    <col min="70" max="70" width="9.54296875" bestFit="1" customWidth="1"/>
    <col min="71" max="71" width="8.54296875" bestFit="1" customWidth="1"/>
    <col min="72" max="72" width="9.54296875" bestFit="1" customWidth="1"/>
    <col min="73" max="73" width="8.54296875" bestFit="1" customWidth="1"/>
    <col min="74" max="75" width="9.54296875" bestFit="1" customWidth="1"/>
    <col min="76" max="76" width="8.54296875" bestFit="1" customWidth="1"/>
    <col min="77" max="79" width="9.54296875" bestFit="1" customWidth="1"/>
    <col min="80" max="80" width="8.54296875" bestFit="1" customWidth="1"/>
    <col min="81" max="82" width="9.54296875" bestFit="1" customWidth="1"/>
    <col min="83" max="83" width="8.54296875" bestFit="1" customWidth="1"/>
    <col min="84" max="85" width="9.54296875" bestFit="1" customWidth="1"/>
    <col min="86" max="86" width="8.54296875" bestFit="1" customWidth="1"/>
    <col min="87" max="87" width="9.54296875" bestFit="1" customWidth="1"/>
    <col min="88" max="88" width="8.54296875" bestFit="1" customWidth="1"/>
    <col min="89" max="89" width="9.54296875" bestFit="1" customWidth="1"/>
    <col min="90" max="90" width="8.54296875" bestFit="1" customWidth="1"/>
    <col min="91" max="91" width="9.54296875" bestFit="1" customWidth="1"/>
    <col min="92" max="92" width="8.54296875" bestFit="1" customWidth="1"/>
    <col min="93" max="96" width="9.54296875" bestFit="1" customWidth="1"/>
    <col min="97" max="97" width="8.54296875" bestFit="1" customWidth="1"/>
    <col min="98" max="98" width="5.81640625" bestFit="1" customWidth="1"/>
    <col min="99" max="99" width="8.54296875" bestFit="1" customWidth="1"/>
    <col min="100" max="100" width="8.453125" bestFit="1" customWidth="1"/>
    <col min="101" max="101" width="8.54296875" bestFit="1" customWidth="1"/>
    <col min="102" max="102" width="5.81640625" bestFit="1" customWidth="1"/>
    <col min="103" max="103" width="8.54296875" bestFit="1" customWidth="1"/>
    <col min="104" max="104" width="5.81640625" bestFit="1" customWidth="1"/>
    <col min="105" max="105" width="8.54296875" bestFit="1" customWidth="1"/>
    <col min="106" max="106" width="5.81640625" bestFit="1" customWidth="1"/>
    <col min="107" max="107" width="8.54296875" bestFit="1" customWidth="1"/>
    <col min="108" max="109" width="9.54296875" bestFit="1" customWidth="1"/>
    <col min="110" max="110" width="8.54296875" bestFit="1" customWidth="1"/>
    <col min="111" max="111" width="5.81640625" bestFit="1" customWidth="1"/>
    <col min="112" max="112" width="8.54296875" bestFit="1" customWidth="1"/>
    <col min="113" max="115" width="9.54296875" bestFit="1" customWidth="1"/>
    <col min="116" max="116" width="8.54296875" bestFit="1" customWidth="1"/>
    <col min="117" max="118" width="9.54296875" bestFit="1" customWidth="1"/>
    <col min="119" max="119" width="8.54296875" bestFit="1" customWidth="1"/>
    <col min="120" max="122" width="9.54296875" bestFit="1" customWidth="1"/>
    <col min="123" max="123" width="8.54296875" bestFit="1" customWidth="1"/>
    <col min="124" max="124" width="9.54296875" bestFit="1" customWidth="1"/>
    <col min="125" max="125" width="8.54296875" bestFit="1" customWidth="1"/>
    <col min="126" max="126" width="5.81640625" bestFit="1" customWidth="1"/>
    <col min="127" max="127" width="8.54296875" bestFit="1" customWidth="1"/>
    <col min="128" max="128" width="9.54296875" bestFit="1" customWidth="1"/>
    <col min="129" max="129" width="8.54296875" bestFit="1" customWidth="1"/>
    <col min="130" max="130" width="5.81640625" bestFit="1" customWidth="1"/>
    <col min="131" max="131" width="8.54296875" bestFit="1" customWidth="1"/>
    <col min="132" max="134" width="9.54296875" bestFit="1" customWidth="1"/>
    <col min="135" max="135" width="8.54296875" bestFit="1" customWidth="1"/>
    <col min="136" max="136" width="9.54296875" bestFit="1" customWidth="1"/>
    <col min="137" max="137" width="8.54296875" bestFit="1" customWidth="1"/>
    <col min="138" max="138" width="9.54296875" bestFit="1" customWidth="1"/>
    <col min="139" max="139" width="8.54296875" bestFit="1" customWidth="1"/>
    <col min="140" max="141" width="9.54296875" bestFit="1" customWidth="1"/>
    <col min="142" max="142" width="8.54296875" bestFit="1" customWidth="1"/>
    <col min="143" max="143" width="9.54296875" bestFit="1" customWidth="1"/>
    <col min="144" max="144" width="8.54296875" bestFit="1" customWidth="1"/>
    <col min="145" max="145" width="5.6328125" bestFit="1" customWidth="1"/>
    <col min="146" max="146" width="8.54296875" bestFit="1" customWidth="1"/>
    <col min="147" max="147" width="8.453125" bestFit="1" customWidth="1"/>
    <col min="148" max="148" width="8.54296875" bestFit="1" customWidth="1"/>
    <col min="149" max="150" width="9.54296875" bestFit="1" customWidth="1"/>
    <col min="151" max="151" width="8.54296875" bestFit="1" customWidth="1"/>
    <col min="152" max="152" width="9.54296875" bestFit="1" customWidth="1"/>
    <col min="153" max="153" width="8.54296875" bestFit="1" customWidth="1"/>
    <col min="154" max="155" width="9.54296875" bestFit="1" customWidth="1"/>
    <col min="156" max="156" width="8.54296875" bestFit="1" customWidth="1"/>
    <col min="157" max="158" width="9.54296875" bestFit="1" customWidth="1"/>
    <col min="159" max="159" width="8.54296875" bestFit="1" customWidth="1"/>
    <col min="160" max="160" width="8.453125" bestFit="1" customWidth="1"/>
    <col min="161" max="161" width="8.54296875" bestFit="1" customWidth="1"/>
    <col min="162" max="162" width="9.54296875" bestFit="1" customWidth="1"/>
    <col min="163" max="163" width="8.54296875" bestFit="1" customWidth="1"/>
    <col min="164" max="164" width="9.54296875" bestFit="1" customWidth="1"/>
    <col min="165" max="165" width="8.54296875" bestFit="1" customWidth="1"/>
    <col min="166" max="166" width="9.54296875" bestFit="1" customWidth="1"/>
    <col min="167" max="167" width="8.54296875" bestFit="1" customWidth="1"/>
    <col min="168" max="168" width="9.54296875" bestFit="1" customWidth="1"/>
    <col min="169" max="169" width="8.54296875" bestFit="1" customWidth="1"/>
    <col min="170" max="174" width="9.54296875" bestFit="1" customWidth="1"/>
    <col min="175" max="175" width="6.6328125" bestFit="1" customWidth="1"/>
    <col min="176" max="184" width="9.54296875" bestFit="1" customWidth="1"/>
    <col min="185" max="185" width="6.6328125" bestFit="1" customWidth="1"/>
    <col min="186" max="224" width="9.54296875" bestFit="1" customWidth="1"/>
    <col min="225" max="225" width="9.6328125" bestFit="1" customWidth="1"/>
    <col min="226" max="226" width="12.08984375" bestFit="1" customWidth="1"/>
    <col min="227" max="232" width="9.54296875" bestFit="1" customWidth="1"/>
    <col min="233" max="233" width="8.453125" bestFit="1" customWidth="1"/>
    <col min="234" max="244" width="9.54296875" bestFit="1" customWidth="1"/>
    <col min="245" max="245" width="6.6328125" bestFit="1" customWidth="1"/>
    <col min="246" max="246" width="9.54296875" bestFit="1" customWidth="1"/>
    <col min="247" max="247" width="8.453125" bestFit="1" customWidth="1"/>
    <col min="248" max="251" width="9.54296875" bestFit="1" customWidth="1"/>
    <col min="252" max="252" width="6.6328125" bestFit="1" customWidth="1"/>
    <col min="253" max="255" width="9.54296875" bestFit="1" customWidth="1"/>
    <col min="256" max="256" width="9.6328125" bestFit="1" customWidth="1"/>
    <col min="257" max="257" width="12.08984375" bestFit="1" customWidth="1"/>
    <col min="258" max="258" width="6.6328125" bestFit="1" customWidth="1"/>
    <col min="259" max="273" width="9.54296875" bestFit="1" customWidth="1"/>
    <col min="274" max="274" width="6.6328125" bestFit="1" customWidth="1"/>
    <col min="275" max="286" width="9.54296875" bestFit="1" customWidth="1"/>
    <col min="287" max="287" width="6.6328125" bestFit="1" customWidth="1"/>
    <col min="288" max="309" width="9.54296875" bestFit="1" customWidth="1"/>
    <col min="310" max="310" width="6.6328125" bestFit="1" customWidth="1"/>
    <col min="311" max="321" width="9.54296875" bestFit="1" customWidth="1"/>
    <col min="322" max="322" width="6.6328125" bestFit="1" customWidth="1"/>
    <col min="323" max="325" width="9.54296875" bestFit="1" customWidth="1"/>
    <col min="326" max="326" width="6.6328125" bestFit="1" customWidth="1"/>
    <col min="327" max="327" width="9.54296875" bestFit="1" customWidth="1"/>
    <col min="328" max="328" width="6.6328125" bestFit="1" customWidth="1"/>
    <col min="329" max="329" width="9.54296875" bestFit="1" customWidth="1"/>
    <col min="330" max="330" width="6.6328125" bestFit="1" customWidth="1"/>
    <col min="331" max="336" width="9.54296875" bestFit="1" customWidth="1"/>
    <col min="337" max="337" width="8.453125" bestFit="1" customWidth="1"/>
    <col min="338" max="345" width="9.54296875" bestFit="1" customWidth="1"/>
    <col min="346" max="346" width="6.6328125" bestFit="1" customWidth="1"/>
    <col min="347" max="353" width="9.54296875" bestFit="1" customWidth="1"/>
    <col min="354" max="354" width="6.6328125" bestFit="1" customWidth="1"/>
    <col min="355" max="355" width="9.54296875" bestFit="1" customWidth="1"/>
    <col min="356" max="356" width="6.6328125" bestFit="1" customWidth="1"/>
    <col min="357" max="357" width="9.54296875" bestFit="1" customWidth="1"/>
    <col min="358" max="358" width="6.6328125" bestFit="1" customWidth="1"/>
    <col min="359" max="362" width="9.54296875" bestFit="1" customWidth="1"/>
    <col min="363" max="363" width="8.453125" bestFit="1" customWidth="1"/>
    <col min="364" max="371" width="9.54296875" bestFit="1" customWidth="1"/>
    <col min="372" max="372" width="6.6328125" bestFit="1" customWidth="1"/>
    <col min="373" max="373" width="9.54296875" bestFit="1" customWidth="1"/>
    <col min="374" max="374" width="6.6328125" bestFit="1" customWidth="1"/>
    <col min="375" max="380" width="9.54296875" bestFit="1" customWidth="1"/>
    <col min="381" max="381" width="6.6328125" bestFit="1" customWidth="1"/>
    <col min="382" max="392" width="9.54296875" bestFit="1" customWidth="1"/>
    <col min="393" max="393" width="6.6328125" bestFit="1" customWidth="1"/>
    <col min="394" max="394" width="9.54296875" bestFit="1" customWidth="1"/>
    <col min="395" max="395" width="6.6328125" bestFit="1" customWidth="1"/>
    <col min="396" max="398" width="9.54296875" bestFit="1" customWidth="1"/>
    <col min="399" max="399" width="6.6328125" bestFit="1" customWidth="1"/>
    <col min="400" max="402" width="9.54296875" bestFit="1" customWidth="1"/>
    <col min="403" max="404" width="8.453125" bestFit="1" customWidth="1"/>
    <col min="405" max="416" width="9.54296875" bestFit="1" customWidth="1"/>
    <col min="417" max="417" width="6.6328125" bestFit="1" customWidth="1"/>
    <col min="418" max="418" width="9.54296875" bestFit="1" customWidth="1"/>
    <col min="419" max="420" width="6.6328125" bestFit="1" customWidth="1"/>
    <col min="421" max="421" width="9.54296875" bestFit="1" customWidth="1"/>
    <col min="422" max="422" width="6.6328125" bestFit="1" customWidth="1"/>
    <col min="423" max="427" width="9.54296875" bestFit="1" customWidth="1"/>
    <col min="428" max="428" width="6.6328125" bestFit="1" customWidth="1"/>
    <col min="429" max="432" width="9.54296875" bestFit="1" customWidth="1"/>
    <col min="433" max="433" width="8.453125" bestFit="1" customWidth="1"/>
    <col min="434" max="439" width="9.54296875" bestFit="1" customWidth="1"/>
    <col min="440" max="440" width="6.6328125" bestFit="1" customWidth="1"/>
    <col min="441" max="459" width="9.54296875" bestFit="1" customWidth="1"/>
    <col min="460" max="460" width="6.6328125" bestFit="1" customWidth="1"/>
    <col min="461" max="468" width="9.54296875" bestFit="1" customWidth="1"/>
    <col min="469" max="469" width="6.6328125" bestFit="1" customWidth="1"/>
    <col min="470" max="470" width="9.54296875" bestFit="1" customWidth="1"/>
    <col min="471" max="471" width="6.6328125" bestFit="1" customWidth="1"/>
    <col min="472" max="472" width="9.54296875" bestFit="1" customWidth="1"/>
    <col min="473" max="473" width="6.6328125" bestFit="1" customWidth="1"/>
    <col min="474" max="484" width="9.54296875" bestFit="1" customWidth="1"/>
    <col min="485" max="485" width="9.6328125" bestFit="1" customWidth="1"/>
    <col min="486" max="486" width="12.08984375" bestFit="1" customWidth="1"/>
    <col min="487" max="487" width="6.6328125" bestFit="1" customWidth="1"/>
    <col min="488" max="491" width="9.54296875" bestFit="1" customWidth="1"/>
    <col min="492" max="492" width="6.6328125" bestFit="1" customWidth="1"/>
    <col min="493" max="497" width="9.54296875" bestFit="1" customWidth="1"/>
    <col min="498" max="498" width="6.6328125" bestFit="1" customWidth="1"/>
    <col min="499" max="504" width="9.54296875" bestFit="1" customWidth="1"/>
    <col min="505" max="505" width="6.6328125" bestFit="1" customWidth="1"/>
    <col min="506" max="506" width="9.54296875" bestFit="1" customWidth="1"/>
    <col min="507" max="507" width="6.6328125" bestFit="1" customWidth="1"/>
    <col min="508" max="519" width="9.54296875" bestFit="1" customWidth="1"/>
    <col min="520" max="520" width="6.6328125" bestFit="1" customWidth="1"/>
    <col min="521" max="529" width="9.54296875" bestFit="1" customWidth="1"/>
    <col min="530" max="530" width="6.6328125" bestFit="1" customWidth="1"/>
    <col min="531" max="543" width="9.54296875" bestFit="1" customWidth="1"/>
    <col min="544" max="544" width="8.453125" bestFit="1" customWidth="1"/>
    <col min="545" max="575" width="9.54296875" bestFit="1" customWidth="1"/>
    <col min="576" max="576" width="6.6328125" bestFit="1" customWidth="1"/>
    <col min="577" max="577" width="9.54296875" bestFit="1" customWidth="1"/>
    <col min="578" max="578" width="6.6328125" bestFit="1" customWidth="1"/>
    <col min="579" max="579" width="9.54296875" bestFit="1" customWidth="1"/>
    <col min="580" max="580" width="6.6328125" bestFit="1" customWidth="1"/>
    <col min="581" max="587" width="9.54296875" bestFit="1" customWidth="1"/>
    <col min="588" max="588" width="6.6328125" bestFit="1" customWidth="1"/>
    <col min="589" max="591" width="9.54296875" bestFit="1" customWidth="1"/>
    <col min="592" max="592" width="6.6328125" bestFit="1" customWidth="1"/>
    <col min="593" max="596" width="9.54296875" bestFit="1" customWidth="1"/>
    <col min="597" max="597" width="6.6328125" bestFit="1" customWidth="1"/>
    <col min="598" max="613" width="9.54296875" bestFit="1" customWidth="1"/>
    <col min="614" max="614" width="10.54296875" bestFit="1" customWidth="1"/>
    <col min="615" max="615" width="9.54296875" bestFit="1" customWidth="1"/>
    <col min="616" max="616" width="10.54296875" bestFit="1" customWidth="1"/>
    <col min="617" max="617" width="8.453125" bestFit="1" customWidth="1"/>
    <col min="618" max="618" width="10.54296875" bestFit="1" customWidth="1"/>
    <col min="619" max="619" width="9.54296875" bestFit="1" customWidth="1"/>
    <col min="620" max="620" width="10.54296875" bestFit="1" customWidth="1"/>
    <col min="621" max="622" width="9.54296875" bestFit="1" customWidth="1"/>
    <col min="623" max="623" width="10.54296875" bestFit="1" customWidth="1"/>
    <col min="624" max="624" width="7.6328125" bestFit="1" customWidth="1"/>
    <col min="625" max="625" width="10.54296875" bestFit="1" customWidth="1"/>
    <col min="626" max="626" width="9.54296875" bestFit="1" customWidth="1"/>
    <col min="627" max="627" width="10.54296875" bestFit="1" customWidth="1"/>
    <col min="628" max="629" width="9.54296875" bestFit="1" customWidth="1"/>
    <col min="630" max="630" width="10.54296875" bestFit="1" customWidth="1"/>
    <col min="631" max="631" width="7.6328125" bestFit="1" customWidth="1"/>
    <col min="632" max="632" width="10.54296875" bestFit="1" customWidth="1"/>
    <col min="633" max="633" width="7.6328125" bestFit="1" customWidth="1"/>
    <col min="634" max="634" width="10.54296875" bestFit="1" customWidth="1"/>
    <col min="635" max="635" width="7.6328125" bestFit="1" customWidth="1"/>
    <col min="636" max="636" width="10.54296875" bestFit="1" customWidth="1"/>
    <col min="637" max="637" width="9.54296875" bestFit="1" customWidth="1"/>
    <col min="638" max="638" width="10.54296875" bestFit="1" customWidth="1"/>
    <col min="639" max="641" width="9.54296875" bestFit="1" customWidth="1"/>
    <col min="642" max="642" width="10.54296875" bestFit="1" customWidth="1"/>
    <col min="643" max="643" width="9.54296875" bestFit="1" customWidth="1"/>
    <col min="644" max="644" width="10.54296875" bestFit="1" customWidth="1"/>
    <col min="645" max="645" width="8.453125" bestFit="1" customWidth="1"/>
    <col min="646" max="646" width="10.54296875" bestFit="1" customWidth="1"/>
    <col min="647" max="650" width="9.54296875" bestFit="1" customWidth="1"/>
    <col min="651" max="651" width="10.54296875" bestFit="1" customWidth="1"/>
    <col min="652" max="652" width="7.6328125" bestFit="1" customWidth="1"/>
    <col min="653" max="653" width="10.54296875" bestFit="1" customWidth="1"/>
    <col min="654" max="654" width="8.453125" bestFit="1" customWidth="1"/>
    <col min="655" max="655" width="10.54296875" bestFit="1" customWidth="1"/>
    <col min="656" max="656" width="9.54296875" bestFit="1" customWidth="1"/>
    <col min="657" max="657" width="10.54296875" bestFit="1" customWidth="1"/>
    <col min="658" max="658" width="9.54296875" bestFit="1" customWidth="1"/>
    <col min="659" max="659" width="10.54296875" bestFit="1" customWidth="1"/>
    <col min="660" max="662" width="9.54296875" bestFit="1" customWidth="1"/>
    <col min="663" max="663" width="10.54296875" bestFit="1" customWidth="1"/>
    <col min="664" max="664" width="9.54296875" bestFit="1" customWidth="1"/>
    <col min="665" max="665" width="10.54296875" bestFit="1" customWidth="1"/>
    <col min="666" max="666" width="7.6328125" bestFit="1" customWidth="1"/>
    <col min="667" max="667" width="10.54296875" bestFit="1" customWidth="1"/>
    <col min="668" max="668" width="9.54296875" bestFit="1" customWidth="1"/>
    <col min="669" max="669" width="10.54296875" bestFit="1" customWidth="1"/>
    <col min="670" max="670" width="7.6328125" bestFit="1" customWidth="1"/>
    <col min="671" max="671" width="10.54296875" bestFit="1" customWidth="1"/>
    <col min="672" max="674" width="9.54296875" bestFit="1" customWidth="1"/>
    <col min="675" max="675" width="10.54296875" bestFit="1" customWidth="1"/>
    <col min="676" max="676" width="8.453125" bestFit="1" customWidth="1"/>
    <col min="677" max="677" width="10.54296875" bestFit="1" customWidth="1"/>
    <col min="678" max="678" width="7.6328125" bestFit="1" customWidth="1"/>
    <col min="679" max="679" width="10.54296875" bestFit="1" customWidth="1"/>
    <col min="680" max="680" width="8.453125" bestFit="1" customWidth="1"/>
    <col min="681" max="681" width="10.54296875" bestFit="1" customWidth="1"/>
    <col min="682" max="684" width="9.54296875" bestFit="1" customWidth="1"/>
    <col min="685" max="685" width="10.54296875" bestFit="1" customWidth="1"/>
    <col min="686" max="686" width="7.6328125" bestFit="1" customWidth="1"/>
    <col min="687" max="687" width="10.54296875" bestFit="1" customWidth="1"/>
    <col min="688" max="689" width="9.54296875" bestFit="1" customWidth="1"/>
    <col min="690" max="690" width="10.54296875" bestFit="1" customWidth="1"/>
    <col min="691" max="691" width="7.6328125" bestFit="1" customWidth="1"/>
    <col min="692" max="692" width="10.54296875" bestFit="1" customWidth="1"/>
    <col min="693" max="696" width="9.54296875" bestFit="1" customWidth="1"/>
    <col min="697" max="697" width="10.54296875" bestFit="1" customWidth="1"/>
    <col min="698" max="699" width="9.54296875" bestFit="1" customWidth="1"/>
    <col min="700" max="700" width="10.54296875" bestFit="1" customWidth="1"/>
    <col min="701" max="703" width="9.54296875" bestFit="1" customWidth="1"/>
    <col min="704" max="704" width="10.54296875" bestFit="1" customWidth="1"/>
    <col min="705" max="705" width="9.54296875" bestFit="1" customWidth="1"/>
    <col min="706" max="706" width="10.54296875" bestFit="1" customWidth="1"/>
    <col min="707" max="707" width="9.54296875" bestFit="1" customWidth="1"/>
    <col min="708" max="708" width="10.54296875" bestFit="1" customWidth="1"/>
    <col min="709" max="710" width="7.6328125" bestFit="1" customWidth="1"/>
    <col min="711" max="711" width="10.54296875" bestFit="1" customWidth="1"/>
    <col min="712" max="712" width="9.54296875" bestFit="1" customWidth="1"/>
    <col min="713" max="713" width="10.54296875" bestFit="1" customWidth="1"/>
    <col min="714" max="714" width="7.6328125" bestFit="1" customWidth="1"/>
    <col min="715" max="715" width="10.54296875" bestFit="1" customWidth="1"/>
    <col min="716" max="717" width="9.54296875" bestFit="1" customWidth="1"/>
    <col min="718" max="718" width="10.54296875" bestFit="1" customWidth="1"/>
    <col min="719" max="719" width="7.6328125" bestFit="1" customWidth="1"/>
    <col min="720" max="720" width="10.54296875" bestFit="1" customWidth="1"/>
    <col min="721" max="721" width="9.54296875" bestFit="1" customWidth="1"/>
    <col min="722" max="722" width="10.54296875" bestFit="1" customWidth="1"/>
    <col min="723" max="724" width="9.54296875" bestFit="1" customWidth="1"/>
    <col min="725" max="725" width="10.54296875" bestFit="1" customWidth="1"/>
    <col min="726" max="726" width="7.6328125" bestFit="1" customWidth="1"/>
    <col min="727" max="727" width="10.54296875" bestFit="1" customWidth="1"/>
    <col min="728" max="730" width="9.54296875" bestFit="1" customWidth="1"/>
    <col min="731" max="731" width="10.54296875" bestFit="1" customWidth="1"/>
    <col min="732" max="732" width="9.54296875" bestFit="1" customWidth="1"/>
    <col min="733" max="733" width="10.54296875" bestFit="1" customWidth="1"/>
    <col min="734" max="734" width="9.54296875" bestFit="1" customWidth="1"/>
    <col min="735" max="735" width="10.54296875" bestFit="1" customWidth="1"/>
    <col min="736" max="736" width="8.453125" bestFit="1" customWidth="1"/>
    <col min="737" max="737" width="10.54296875" bestFit="1" customWidth="1"/>
    <col min="738" max="738" width="8.453125" bestFit="1" customWidth="1"/>
    <col min="739" max="739" width="10.54296875" bestFit="1" customWidth="1"/>
    <col min="740" max="742" width="9.54296875" bestFit="1" customWidth="1"/>
    <col min="743" max="743" width="10.54296875" bestFit="1" customWidth="1"/>
    <col min="744" max="745" width="9.54296875" bestFit="1" customWidth="1"/>
    <col min="746" max="746" width="10.54296875" bestFit="1" customWidth="1"/>
    <col min="747" max="747" width="9.54296875" bestFit="1" customWidth="1"/>
    <col min="748" max="748" width="10.54296875" bestFit="1" customWidth="1"/>
    <col min="749" max="749" width="7.6328125" bestFit="1" customWidth="1"/>
    <col min="750" max="750" width="10.54296875" bestFit="1" customWidth="1"/>
    <col min="751" max="754" width="9.54296875" bestFit="1" customWidth="1"/>
    <col min="755" max="755" width="10.54296875" bestFit="1" customWidth="1"/>
    <col min="756" max="757" width="9.54296875" bestFit="1" customWidth="1"/>
    <col min="758" max="758" width="10.54296875" bestFit="1" customWidth="1"/>
    <col min="759" max="761" width="9.54296875" bestFit="1" customWidth="1"/>
    <col min="762" max="762" width="10.54296875" bestFit="1" customWidth="1"/>
    <col min="763" max="763" width="9.54296875" bestFit="1" customWidth="1"/>
    <col min="764" max="764" width="10.54296875" bestFit="1" customWidth="1"/>
    <col min="765" max="765" width="7.6328125" bestFit="1" customWidth="1"/>
    <col min="766" max="766" width="10.54296875" bestFit="1" customWidth="1"/>
    <col min="767" max="767" width="9.54296875" bestFit="1" customWidth="1"/>
    <col min="768" max="768" width="10.54296875" bestFit="1" customWidth="1"/>
    <col min="769" max="770" width="9.54296875" bestFit="1" customWidth="1"/>
    <col min="771" max="771" width="10.54296875" bestFit="1" customWidth="1"/>
    <col min="772" max="772" width="7.6328125" bestFit="1" customWidth="1"/>
    <col min="773" max="773" width="10.54296875" bestFit="1" customWidth="1"/>
    <col min="774" max="775" width="9.54296875" bestFit="1" customWidth="1"/>
    <col min="776" max="776" width="10.54296875" bestFit="1" customWidth="1"/>
    <col min="777" max="777" width="9.54296875" bestFit="1" customWidth="1"/>
    <col min="778" max="778" width="10.54296875" bestFit="1" customWidth="1"/>
    <col min="779" max="779" width="7.6328125" bestFit="1" customWidth="1"/>
    <col min="780" max="780" width="10.54296875" bestFit="1" customWidth="1"/>
    <col min="781" max="784" width="9.54296875" bestFit="1" customWidth="1"/>
    <col min="785" max="785" width="10.54296875" bestFit="1" customWidth="1"/>
    <col min="786" max="787" width="9.54296875" bestFit="1" customWidth="1"/>
    <col min="788" max="788" width="10.54296875" bestFit="1" customWidth="1"/>
    <col min="789" max="790" width="9.54296875" bestFit="1" customWidth="1"/>
    <col min="791" max="791" width="10.54296875" bestFit="1" customWidth="1"/>
    <col min="792" max="794" width="9.54296875" bestFit="1" customWidth="1"/>
    <col min="795" max="795" width="10.54296875" bestFit="1" customWidth="1"/>
    <col min="796" max="796" width="7.6328125" bestFit="1" customWidth="1"/>
    <col min="797" max="797" width="10.54296875" bestFit="1" customWidth="1"/>
    <col min="798" max="798" width="9.54296875" bestFit="1" customWidth="1"/>
    <col min="799" max="799" width="10.54296875" bestFit="1" customWidth="1"/>
    <col min="800" max="801" width="9.54296875" bestFit="1" customWidth="1"/>
    <col min="802" max="802" width="10.54296875" bestFit="1" customWidth="1"/>
    <col min="803" max="803" width="9.54296875" bestFit="1" customWidth="1"/>
    <col min="804" max="804" width="10.54296875" bestFit="1" customWidth="1"/>
    <col min="805" max="805" width="9.54296875" bestFit="1" customWidth="1"/>
    <col min="806" max="806" width="10.54296875" bestFit="1" customWidth="1"/>
    <col min="807" max="807" width="7.6328125" bestFit="1" customWidth="1"/>
    <col min="808" max="808" width="10.54296875" bestFit="1" customWidth="1"/>
    <col min="809" max="812" width="9.54296875" bestFit="1" customWidth="1"/>
    <col min="813" max="813" width="10.54296875" bestFit="1" customWidth="1"/>
    <col min="814" max="815" width="9.54296875" bestFit="1" customWidth="1"/>
    <col min="816" max="816" width="10.54296875" bestFit="1" customWidth="1"/>
    <col min="817" max="818" width="9.54296875" bestFit="1" customWidth="1"/>
    <col min="819" max="819" width="10.54296875" bestFit="1" customWidth="1"/>
    <col min="820" max="820" width="9.54296875" bestFit="1" customWidth="1"/>
    <col min="821" max="821" width="10.54296875" bestFit="1" customWidth="1"/>
    <col min="822" max="822" width="7.6328125" bestFit="1" customWidth="1"/>
    <col min="823" max="823" width="10.54296875" bestFit="1" customWidth="1"/>
    <col min="824" max="824" width="9.54296875" bestFit="1" customWidth="1"/>
    <col min="825" max="825" width="10.54296875" bestFit="1" customWidth="1"/>
    <col min="826" max="827" width="8.453125" bestFit="1" customWidth="1"/>
    <col min="828" max="828" width="10.54296875" bestFit="1" customWidth="1"/>
    <col min="829" max="829" width="9.54296875" bestFit="1" customWidth="1"/>
    <col min="830" max="830" width="10.54296875" bestFit="1" customWidth="1"/>
    <col min="831" max="831" width="9.54296875" bestFit="1" customWidth="1"/>
    <col min="832" max="832" width="10.54296875" bestFit="1" customWidth="1"/>
    <col min="833" max="835" width="9.54296875" bestFit="1" customWidth="1"/>
    <col min="836" max="836" width="10.54296875" bestFit="1" customWidth="1"/>
    <col min="837" max="837" width="7.6328125" bestFit="1" customWidth="1"/>
    <col min="838" max="838" width="10.54296875" bestFit="1" customWidth="1"/>
    <col min="839" max="839" width="9.54296875" bestFit="1" customWidth="1"/>
    <col min="840" max="840" width="10.54296875" bestFit="1" customWidth="1"/>
    <col min="841" max="841" width="8.453125" bestFit="1" customWidth="1"/>
    <col min="842" max="842" width="10.54296875" bestFit="1" customWidth="1"/>
    <col min="843" max="843" width="9.54296875" bestFit="1" customWidth="1"/>
    <col min="844" max="844" width="10.54296875" bestFit="1" customWidth="1"/>
    <col min="845" max="845" width="7.6328125" bestFit="1" customWidth="1"/>
    <col min="846" max="846" width="10.54296875" bestFit="1" customWidth="1"/>
    <col min="847" max="848" width="9.54296875" bestFit="1" customWidth="1"/>
    <col min="849" max="849" width="10.54296875" bestFit="1" customWidth="1"/>
    <col min="850" max="850" width="7.6328125" bestFit="1" customWidth="1"/>
    <col min="851" max="851" width="10.54296875" bestFit="1" customWidth="1"/>
    <col min="852" max="852" width="7.6328125" bestFit="1" customWidth="1"/>
    <col min="853" max="853" width="10.54296875" bestFit="1" customWidth="1"/>
    <col min="854" max="854" width="7.6328125" bestFit="1" customWidth="1"/>
    <col min="855" max="855" width="10.54296875" bestFit="1" customWidth="1"/>
    <col min="856" max="859" width="9.54296875" bestFit="1" customWidth="1"/>
    <col min="860" max="860" width="10.54296875" bestFit="1" customWidth="1"/>
    <col min="861" max="862" width="9.54296875" bestFit="1" customWidth="1"/>
    <col min="863" max="863" width="10.54296875" bestFit="1" customWidth="1"/>
    <col min="864" max="864" width="7.6328125" bestFit="1" customWidth="1"/>
    <col min="865" max="865" width="10.54296875" bestFit="1" customWidth="1"/>
    <col min="866" max="866" width="7.6328125" bestFit="1" customWidth="1"/>
    <col min="867" max="867" width="10.54296875" bestFit="1" customWidth="1"/>
    <col min="868" max="868" width="9.54296875" bestFit="1" customWidth="1"/>
    <col min="869" max="869" width="10.54296875" bestFit="1" customWidth="1"/>
    <col min="870" max="870" width="9.54296875" bestFit="1" customWidth="1"/>
    <col min="871" max="871" width="10.54296875" bestFit="1" customWidth="1"/>
    <col min="872" max="872" width="9.54296875" bestFit="1" customWidth="1"/>
    <col min="873" max="873" width="10.54296875" bestFit="1" customWidth="1"/>
    <col min="874" max="876" width="9.54296875" bestFit="1" customWidth="1"/>
    <col min="877" max="877" width="10.54296875" bestFit="1" customWidth="1"/>
    <col min="878" max="878" width="7.6328125" bestFit="1" customWidth="1"/>
    <col min="879" max="879" width="10.54296875" bestFit="1" customWidth="1"/>
    <col min="880" max="880" width="9.54296875" bestFit="1" customWidth="1"/>
    <col min="881" max="881" width="10.54296875" bestFit="1" customWidth="1"/>
    <col min="882" max="884" width="9.54296875" bestFit="1" customWidth="1"/>
    <col min="885" max="885" width="10.54296875" bestFit="1" customWidth="1"/>
    <col min="886" max="886" width="7.6328125" bestFit="1" customWidth="1"/>
    <col min="887" max="887" width="10.54296875" bestFit="1" customWidth="1"/>
    <col min="888" max="888" width="7.6328125" bestFit="1" customWidth="1"/>
    <col min="889" max="889" width="10.54296875" bestFit="1" customWidth="1"/>
    <col min="890" max="891" width="8.453125" bestFit="1" customWidth="1"/>
    <col min="892" max="892" width="10.54296875" bestFit="1" customWidth="1"/>
    <col min="893" max="896" width="9.54296875" bestFit="1" customWidth="1"/>
    <col min="897" max="897" width="10.54296875" bestFit="1" customWidth="1"/>
    <col min="898" max="898" width="8.453125" bestFit="1" customWidth="1"/>
    <col min="899" max="899" width="10.54296875" bestFit="1" customWidth="1"/>
    <col min="900" max="900" width="9.54296875" bestFit="1" customWidth="1"/>
    <col min="901" max="901" width="10.54296875" bestFit="1" customWidth="1"/>
    <col min="902" max="902" width="7.6328125" bestFit="1" customWidth="1"/>
    <col min="903" max="903" width="10.54296875" bestFit="1" customWidth="1"/>
    <col min="904" max="906" width="9.54296875" bestFit="1" customWidth="1"/>
    <col min="907" max="907" width="10.54296875" bestFit="1" customWidth="1"/>
    <col min="908" max="908" width="7.6328125" bestFit="1" customWidth="1"/>
    <col min="909" max="909" width="10.54296875" bestFit="1" customWidth="1"/>
    <col min="910" max="910" width="7.6328125" bestFit="1" customWidth="1"/>
    <col min="911" max="911" width="10.54296875" bestFit="1" customWidth="1"/>
    <col min="912" max="912" width="7.6328125" bestFit="1" customWidth="1"/>
    <col min="913" max="913" width="10.54296875" bestFit="1" customWidth="1"/>
    <col min="914" max="914" width="9.54296875" bestFit="1" customWidth="1"/>
    <col min="915" max="915" width="10.54296875" bestFit="1" customWidth="1"/>
    <col min="916" max="918" width="9.54296875" bestFit="1" customWidth="1"/>
    <col min="919" max="919" width="10.54296875" bestFit="1" customWidth="1"/>
    <col min="920" max="923" width="9.54296875" bestFit="1" customWidth="1"/>
    <col min="924" max="924" width="10.54296875" bestFit="1" customWidth="1"/>
    <col min="925" max="925" width="7.6328125" bestFit="1" customWidth="1"/>
    <col min="926" max="926" width="10.54296875" bestFit="1" customWidth="1"/>
    <col min="927" max="928" width="9.54296875" bestFit="1" customWidth="1"/>
    <col min="929" max="929" width="10.54296875" bestFit="1" customWidth="1"/>
    <col min="930" max="932" width="9.54296875" bestFit="1" customWidth="1"/>
    <col min="933" max="933" width="10.54296875" bestFit="1" customWidth="1"/>
    <col min="934" max="934" width="9.54296875" bestFit="1" customWidth="1"/>
    <col min="935" max="935" width="10.54296875" bestFit="1" customWidth="1"/>
    <col min="936" max="936" width="8.453125" bestFit="1" customWidth="1"/>
    <col min="937" max="937" width="10.54296875" bestFit="1" customWidth="1"/>
    <col min="938" max="938" width="7.6328125" bestFit="1" customWidth="1"/>
    <col min="939" max="939" width="10.54296875" bestFit="1" customWidth="1"/>
    <col min="940" max="942" width="9.54296875" bestFit="1" customWidth="1"/>
    <col min="943" max="943" width="10.54296875" bestFit="1" customWidth="1"/>
    <col min="944" max="944" width="9.54296875" bestFit="1" customWidth="1"/>
    <col min="945" max="945" width="10.54296875" bestFit="1" customWidth="1"/>
    <col min="946" max="948" width="9.54296875" bestFit="1" customWidth="1"/>
    <col min="949" max="949" width="10.54296875" bestFit="1" customWidth="1"/>
    <col min="950" max="950" width="7.6328125" bestFit="1" customWidth="1"/>
    <col min="951" max="951" width="10.54296875" bestFit="1" customWidth="1"/>
    <col min="952" max="954" width="9.54296875" bestFit="1" customWidth="1"/>
    <col min="955" max="955" width="10.54296875" bestFit="1" customWidth="1"/>
    <col min="956" max="956" width="8.453125" bestFit="1" customWidth="1"/>
    <col min="957" max="957" width="10.54296875" bestFit="1" customWidth="1"/>
    <col min="958" max="958" width="7.6328125" bestFit="1" customWidth="1"/>
    <col min="959" max="959" width="10.54296875" bestFit="1" customWidth="1"/>
    <col min="960" max="960" width="7.6328125" bestFit="1" customWidth="1"/>
    <col min="961" max="961" width="10.54296875" bestFit="1" customWidth="1"/>
    <col min="962" max="962" width="9.54296875" bestFit="1" customWidth="1"/>
    <col min="963" max="963" width="10.54296875" bestFit="1" customWidth="1"/>
    <col min="964" max="964" width="7.6328125" bestFit="1" customWidth="1"/>
    <col min="965" max="965" width="10.54296875" bestFit="1" customWidth="1"/>
    <col min="966" max="966" width="8.453125" bestFit="1" customWidth="1"/>
    <col min="967" max="967" width="10.54296875" bestFit="1" customWidth="1"/>
    <col min="968" max="968" width="7.6328125" bestFit="1" customWidth="1"/>
    <col min="969" max="969" width="10.54296875" bestFit="1" customWidth="1"/>
    <col min="970" max="970" width="7.6328125" bestFit="1" customWidth="1"/>
    <col min="971" max="971" width="10.54296875" bestFit="1" customWidth="1"/>
    <col min="972" max="972" width="7.6328125" bestFit="1" customWidth="1"/>
    <col min="973" max="973" width="10.54296875" bestFit="1" customWidth="1"/>
    <col min="974" max="975" width="9.54296875" bestFit="1" customWidth="1"/>
    <col min="976" max="976" width="10.54296875" bestFit="1" customWidth="1"/>
    <col min="977" max="977" width="7.6328125" bestFit="1" customWidth="1"/>
    <col min="978" max="978" width="10.54296875" bestFit="1" customWidth="1"/>
    <col min="979" max="981" width="9.54296875" bestFit="1" customWidth="1"/>
    <col min="982" max="982" width="11.54296875" bestFit="1" customWidth="1"/>
    <col min="983" max="983" width="8.6328125" bestFit="1" customWidth="1"/>
    <col min="984" max="984" width="11.54296875" bestFit="1" customWidth="1"/>
    <col min="985" max="985" width="8.6328125" bestFit="1" customWidth="1"/>
    <col min="986" max="986" width="11.54296875" bestFit="1" customWidth="1"/>
    <col min="987" max="988" width="8.6328125" bestFit="1" customWidth="1"/>
    <col min="989" max="989" width="11.54296875" bestFit="1" customWidth="1"/>
    <col min="990" max="990" width="8.6328125" bestFit="1" customWidth="1"/>
    <col min="991" max="991" width="11.54296875" bestFit="1" customWidth="1"/>
    <col min="992" max="992" width="9.54296875" bestFit="1" customWidth="1"/>
    <col min="993" max="993" width="11.54296875" bestFit="1" customWidth="1"/>
    <col min="994" max="994" width="8.6328125" bestFit="1" customWidth="1"/>
    <col min="995" max="995" width="11.54296875" bestFit="1" customWidth="1"/>
    <col min="996" max="996" width="8.6328125" bestFit="1" customWidth="1"/>
    <col min="997" max="997" width="11.54296875" bestFit="1" customWidth="1"/>
    <col min="998" max="998" width="8.6328125" bestFit="1" customWidth="1"/>
    <col min="999" max="999" width="11.54296875" bestFit="1" customWidth="1"/>
    <col min="1000" max="1003" width="9.54296875" bestFit="1" customWidth="1"/>
    <col min="1004" max="1004" width="11.54296875" bestFit="1" customWidth="1"/>
    <col min="1005" max="1005" width="9.54296875" bestFit="1" customWidth="1"/>
    <col min="1006" max="1006" width="11.54296875" bestFit="1" customWidth="1"/>
    <col min="1007" max="1008" width="8.6328125" bestFit="1" customWidth="1"/>
    <col min="1009" max="1009" width="11.54296875" bestFit="1" customWidth="1"/>
    <col min="1010" max="1010" width="8.6328125" bestFit="1" customWidth="1"/>
    <col min="1011" max="1011" width="11.54296875" bestFit="1" customWidth="1"/>
    <col min="1012" max="1012" width="8.6328125" bestFit="1" customWidth="1"/>
    <col min="1013" max="1013" width="11.54296875" bestFit="1" customWidth="1"/>
    <col min="1014" max="1014" width="8.6328125" bestFit="1" customWidth="1"/>
    <col min="1015" max="1015" width="11.54296875" bestFit="1" customWidth="1"/>
    <col min="1016" max="1018" width="9.54296875" bestFit="1" customWidth="1"/>
    <col min="1019" max="1019" width="11.54296875" bestFit="1" customWidth="1"/>
    <col min="1020" max="1021" width="9.54296875" bestFit="1" customWidth="1"/>
    <col min="1022" max="1022" width="11.54296875" bestFit="1" customWidth="1"/>
    <col min="1023" max="1023" width="8.6328125" bestFit="1" customWidth="1"/>
    <col min="1024" max="1024" width="11.54296875" bestFit="1" customWidth="1"/>
    <col min="1025" max="1026" width="8.6328125" bestFit="1" customWidth="1"/>
    <col min="1027" max="1027" width="11.54296875" bestFit="1" customWidth="1"/>
    <col min="1028" max="1028" width="9.54296875" bestFit="1" customWidth="1"/>
    <col min="1029" max="1029" width="11.54296875" bestFit="1" customWidth="1"/>
    <col min="1030" max="1031" width="8.6328125" bestFit="1" customWidth="1"/>
    <col min="1032" max="1032" width="11.54296875" bestFit="1" customWidth="1"/>
    <col min="1033" max="1033" width="9.54296875" bestFit="1" customWidth="1"/>
    <col min="1034" max="1034" width="11.54296875" bestFit="1" customWidth="1"/>
    <col min="1035" max="1037" width="9.54296875" bestFit="1" customWidth="1"/>
    <col min="1038" max="1038" width="11.54296875" bestFit="1" customWidth="1"/>
    <col min="1039" max="1039" width="8.6328125" bestFit="1" customWidth="1"/>
    <col min="1040" max="1040" width="11.54296875" bestFit="1" customWidth="1"/>
    <col min="1041" max="1041" width="8.6328125" bestFit="1" customWidth="1"/>
    <col min="1042" max="1042" width="11.54296875" bestFit="1" customWidth="1"/>
    <col min="1043" max="1043" width="8.6328125" bestFit="1" customWidth="1"/>
    <col min="1044" max="1044" width="11.54296875" bestFit="1" customWidth="1"/>
    <col min="1045" max="1047" width="9.54296875" bestFit="1" customWidth="1"/>
    <col min="1048" max="1048" width="11.54296875" bestFit="1" customWidth="1"/>
    <col min="1049" max="1049" width="9.54296875" bestFit="1" customWidth="1"/>
    <col min="1050" max="1050" width="11.54296875" bestFit="1" customWidth="1"/>
    <col min="1051" max="1051" width="8.6328125" bestFit="1" customWidth="1"/>
    <col min="1052" max="1052" width="11.54296875" bestFit="1" customWidth="1"/>
    <col min="1053" max="1055" width="9.54296875" bestFit="1" customWidth="1"/>
    <col min="1056" max="1056" width="11.54296875" bestFit="1" customWidth="1"/>
    <col min="1057" max="1057" width="8.6328125" bestFit="1" customWidth="1"/>
    <col min="1058" max="1058" width="11.54296875" bestFit="1" customWidth="1"/>
    <col min="1059" max="1059" width="8.6328125" bestFit="1" customWidth="1"/>
    <col min="1060" max="1060" width="11.54296875" bestFit="1" customWidth="1"/>
    <col min="1061" max="1061" width="8.6328125" bestFit="1" customWidth="1"/>
    <col min="1062" max="1062" width="11.54296875" bestFit="1" customWidth="1"/>
    <col min="1063" max="1063" width="8.6328125" bestFit="1" customWidth="1"/>
    <col min="1064" max="1064" width="11.54296875" bestFit="1" customWidth="1"/>
    <col min="1065" max="1065" width="8.6328125" bestFit="1" customWidth="1"/>
    <col min="1066" max="1066" width="11.54296875" bestFit="1" customWidth="1"/>
    <col min="1067" max="1067" width="8.6328125" bestFit="1" customWidth="1"/>
    <col min="1068" max="1068" width="11.54296875" bestFit="1" customWidth="1"/>
    <col min="1069" max="1070" width="9.54296875" bestFit="1" customWidth="1"/>
    <col min="1071" max="1071" width="11.54296875" bestFit="1" customWidth="1"/>
    <col min="1072" max="1072" width="8.6328125" bestFit="1" customWidth="1"/>
    <col min="1073" max="1073" width="11.54296875" bestFit="1" customWidth="1"/>
    <col min="1074" max="1074" width="8.6328125" bestFit="1" customWidth="1"/>
    <col min="1075" max="1075" width="11.54296875" bestFit="1" customWidth="1"/>
    <col min="1076" max="1076" width="8.6328125" bestFit="1" customWidth="1"/>
    <col min="1077" max="1077" width="11.54296875" bestFit="1" customWidth="1"/>
    <col min="1078" max="1079" width="8.6328125" bestFit="1" customWidth="1"/>
    <col min="1080" max="1080" width="11.54296875" bestFit="1" customWidth="1"/>
    <col min="1081" max="1081" width="8.6328125" bestFit="1" customWidth="1"/>
    <col min="1082" max="1082" width="11.54296875" bestFit="1" customWidth="1"/>
    <col min="1083" max="1083" width="8.6328125" bestFit="1" customWidth="1"/>
    <col min="1084" max="1084" width="11.54296875" bestFit="1" customWidth="1"/>
    <col min="1085" max="1085" width="8.6328125" bestFit="1" customWidth="1"/>
    <col min="1086" max="1086" width="11.54296875" bestFit="1" customWidth="1"/>
    <col min="1087" max="1087" width="8.6328125" bestFit="1" customWidth="1"/>
    <col min="1088" max="1088" width="11.54296875" bestFit="1" customWidth="1"/>
    <col min="1089" max="1089" width="8.6328125" bestFit="1" customWidth="1"/>
    <col min="1090" max="1090" width="11.54296875" bestFit="1" customWidth="1"/>
    <col min="1091" max="1091" width="8.6328125" bestFit="1" customWidth="1"/>
    <col min="1092" max="1092" width="11.54296875" bestFit="1" customWidth="1"/>
    <col min="1093" max="1094" width="9.6328125" bestFit="1" customWidth="1"/>
    <col min="1095" max="1095" width="12.54296875" bestFit="1" customWidth="1"/>
    <col min="1096" max="1096" width="9.6328125" bestFit="1" customWidth="1"/>
    <col min="1097" max="1097" width="12.54296875" bestFit="1" customWidth="1"/>
    <col min="1098" max="1098" width="9.6328125" bestFit="1" customWidth="1"/>
    <col min="1099" max="1099" width="12.54296875" bestFit="1" customWidth="1"/>
    <col min="1100" max="1100" width="9.6328125" bestFit="1" customWidth="1"/>
    <col min="1101" max="1101" width="12.54296875" bestFit="1" customWidth="1"/>
    <col min="1102" max="1103" width="9.6328125" bestFit="1" customWidth="1"/>
    <col min="1104" max="1104" width="12.54296875" bestFit="1" customWidth="1"/>
    <col min="1105" max="1105" width="9.6328125" bestFit="1" customWidth="1"/>
    <col min="1106" max="1106" width="12.54296875" bestFit="1" customWidth="1"/>
    <col min="1107" max="1107" width="9.6328125" bestFit="1" customWidth="1"/>
    <col min="1108" max="1108" width="12.54296875" bestFit="1" customWidth="1"/>
    <col min="1109" max="1109" width="9.6328125" bestFit="1" customWidth="1"/>
    <col min="1110" max="1110" width="12.54296875" bestFit="1" customWidth="1"/>
    <col min="1111" max="1111" width="9.6328125" bestFit="1" customWidth="1"/>
    <col min="1112" max="1112" width="12.54296875" bestFit="1" customWidth="1"/>
    <col min="1113" max="1113" width="9.6328125" bestFit="1" customWidth="1"/>
    <col min="1114" max="1114" width="12.54296875" bestFit="1" customWidth="1"/>
    <col min="1115" max="1115" width="9.6328125" bestFit="1" customWidth="1"/>
    <col min="1116" max="1116" width="12.54296875" bestFit="1" customWidth="1"/>
    <col min="1117" max="1117" width="9.6328125" bestFit="1" customWidth="1"/>
    <col min="1118" max="1118" width="12.54296875" bestFit="1" customWidth="1"/>
    <col min="1119" max="1119" width="10.6328125" bestFit="1" customWidth="1"/>
    <col min="1120" max="1120" width="13.6328125" bestFit="1" customWidth="1"/>
    <col min="1121" max="1121" width="10.6328125" bestFit="1" customWidth="1"/>
    <col min="1122" max="1122" width="13.6328125" bestFit="1" customWidth="1"/>
    <col min="1123" max="1123" width="10.6328125" bestFit="1" customWidth="1"/>
    <col min="1124" max="1124" width="13.6328125" bestFit="1" customWidth="1"/>
    <col min="1125" max="1125" width="11.6328125" bestFit="1" customWidth="1"/>
    <col min="1126" max="1126" width="14.6328125" bestFit="1" customWidth="1"/>
    <col min="1127" max="1127" width="10.7265625" bestFit="1" customWidth="1"/>
  </cols>
  <sheetData>
    <row r="3" spans="1:16" x14ac:dyDescent="0.35">
      <c r="A3" s="7" t="s">
        <v>8363</v>
      </c>
      <c r="B3" s="7" t="s">
        <v>8362</v>
      </c>
    </row>
    <row r="4" spans="1:1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  <c r="H4" s="12" t="s">
        <v>8379</v>
      </c>
      <c r="I4" s="12" t="s">
        <v>8380</v>
      </c>
      <c r="J4" s="12" t="s">
        <v>8381</v>
      </c>
      <c r="K4" s="12" t="s">
        <v>8382</v>
      </c>
      <c r="L4" s="12" t="s">
        <v>8387</v>
      </c>
      <c r="M4" s="12" t="s">
        <v>8383</v>
      </c>
      <c r="N4" s="12" t="s">
        <v>8384</v>
      </c>
      <c r="O4" s="12" t="s">
        <v>8385</v>
      </c>
      <c r="P4" s="12" t="s">
        <v>8386</v>
      </c>
    </row>
    <row r="5" spans="1:16" x14ac:dyDescent="0.35">
      <c r="A5" s="8">
        <v>51000</v>
      </c>
      <c r="B5" s="9"/>
      <c r="C5" s="9"/>
      <c r="D5" s="9">
        <v>1</v>
      </c>
      <c r="E5" s="9"/>
      <c r="F5" s="9">
        <v>1</v>
      </c>
      <c r="H5" s="15" t="s">
        <v>8388</v>
      </c>
      <c r="I5" s="15">
        <v>322</v>
      </c>
      <c r="J5" s="15">
        <v>113</v>
      </c>
      <c r="K5" s="15">
        <v>18</v>
      </c>
      <c r="L5" s="15">
        <v>8</v>
      </c>
      <c r="M5" s="15">
        <v>461</v>
      </c>
      <c r="N5" s="16">
        <f>I5/M5</f>
        <v>0.69848156182212584</v>
      </c>
      <c r="O5" s="16">
        <f>J5/M5</f>
        <v>0.24511930585683298</v>
      </c>
      <c r="P5" s="16">
        <f>K5/M5</f>
        <v>3.9045553145336226E-2</v>
      </c>
    </row>
    <row r="6" spans="1:16" x14ac:dyDescent="0.35">
      <c r="A6" s="8">
        <v>52000</v>
      </c>
      <c r="B6" s="9">
        <v>1</v>
      </c>
      <c r="C6" s="9"/>
      <c r="D6" s="9"/>
      <c r="E6" s="9"/>
      <c r="F6" s="9">
        <v>1</v>
      </c>
      <c r="H6" s="15" t="s">
        <v>8389</v>
      </c>
      <c r="I6" s="15">
        <v>932</v>
      </c>
      <c r="J6" s="15">
        <v>420</v>
      </c>
      <c r="K6" s="15">
        <v>60</v>
      </c>
      <c r="L6" s="15">
        <v>13</v>
      </c>
      <c r="M6" s="15">
        <v>1425</v>
      </c>
      <c r="N6" s="16">
        <f t="shared" ref="N6:N16" si="0">I6/M6</f>
        <v>0.65403508771929819</v>
      </c>
      <c r="O6" s="16">
        <f t="shared" ref="O6:O16" si="1">J6/M6</f>
        <v>0.29473684210526313</v>
      </c>
      <c r="P6" s="16">
        <f t="shared" ref="P6:P16" si="2">K6/M6</f>
        <v>4.2105263157894736E-2</v>
      </c>
    </row>
    <row r="7" spans="1:16" x14ac:dyDescent="0.35">
      <c r="A7" s="8">
        <v>54000</v>
      </c>
      <c r="B7" s="9"/>
      <c r="C7" s="9">
        <v>2</v>
      </c>
      <c r="D7" s="9"/>
      <c r="E7" s="9"/>
      <c r="F7" s="9">
        <v>2</v>
      </c>
      <c r="H7" s="15" t="s">
        <v>8390</v>
      </c>
      <c r="I7" s="15">
        <v>381</v>
      </c>
      <c r="J7" s="15">
        <v>283</v>
      </c>
      <c r="K7" s="15">
        <v>52</v>
      </c>
      <c r="L7" s="15">
        <v>6</v>
      </c>
      <c r="M7" s="15">
        <v>722</v>
      </c>
      <c r="N7" s="16">
        <f t="shared" si="0"/>
        <v>0.52770083102493071</v>
      </c>
      <c r="O7" s="16">
        <f t="shared" si="1"/>
        <v>0.39196675900277006</v>
      </c>
      <c r="P7" s="16">
        <f t="shared" si="2"/>
        <v>7.2022160664819951E-2</v>
      </c>
    </row>
    <row r="8" spans="1:16" x14ac:dyDescent="0.35">
      <c r="A8" s="8">
        <v>55000</v>
      </c>
      <c r="B8" s="9">
        <v>2</v>
      </c>
      <c r="C8" s="9">
        <v>4</v>
      </c>
      <c r="D8" s="9">
        <v>2</v>
      </c>
      <c r="E8" s="9"/>
      <c r="F8" s="9">
        <v>8</v>
      </c>
      <c r="H8" s="15" t="s">
        <v>8391</v>
      </c>
      <c r="I8" s="15">
        <v>168</v>
      </c>
      <c r="J8" s="15">
        <v>144</v>
      </c>
      <c r="K8" s="15">
        <v>40</v>
      </c>
      <c r="L8" s="15">
        <v>9</v>
      </c>
      <c r="M8" s="15">
        <v>361</v>
      </c>
      <c r="N8" s="16">
        <f t="shared" si="0"/>
        <v>0.46537396121883656</v>
      </c>
      <c r="O8" s="16">
        <f t="shared" si="1"/>
        <v>0.39889196675900279</v>
      </c>
      <c r="P8" s="16">
        <f t="shared" si="2"/>
        <v>0.11080332409972299</v>
      </c>
    </row>
    <row r="9" spans="1:16" x14ac:dyDescent="0.35">
      <c r="A9" s="8">
        <v>55650</v>
      </c>
      <c r="B9" s="9"/>
      <c r="C9" s="9">
        <v>1</v>
      </c>
      <c r="D9" s="9"/>
      <c r="E9" s="9"/>
      <c r="F9" s="9">
        <v>1</v>
      </c>
      <c r="H9" s="15" t="s">
        <v>8392</v>
      </c>
      <c r="I9" s="15">
        <v>94</v>
      </c>
      <c r="J9" s="15">
        <v>90</v>
      </c>
      <c r="K9" s="15">
        <v>17</v>
      </c>
      <c r="L9" s="15">
        <v>4</v>
      </c>
      <c r="M9" s="15">
        <v>205</v>
      </c>
      <c r="N9" s="16">
        <f t="shared" si="0"/>
        <v>0.45853658536585368</v>
      </c>
      <c r="O9" s="16">
        <f t="shared" si="1"/>
        <v>0.43902439024390244</v>
      </c>
      <c r="P9" s="16">
        <f t="shared" si="2"/>
        <v>8.2926829268292687E-2</v>
      </c>
    </row>
    <row r="10" spans="1:16" x14ac:dyDescent="0.35">
      <c r="A10" s="8">
        <v>56000</v>
      </c>
      <c r="B10" s="9"/>
      <c r="C10" s="9">
        <v>1</v>
      </c>
      <c r="D10" s="9"/>
      <c r="E10" s="9"/>
      <c r="F10" s="9">
        <v>1</v>
      </c>
      <c r="H10" s="15" t="s">
        <v>8393</v>
      </c>
      <c r="I10" s="15">
        <v>62</v>
      </c>
      <c r="J10" s="15">
        <v>72</v>
      </c>
      <c r="K10" s="15">
        <v>14</v>
      </c>
      <c r="L10" s="15">
        <v>1</v>
      </c>
      <c r="M10" s="15">
        <v>149</v>
      </c>
      <c r="N10" s="16">
        <f t="shared" si="0"/>
        <v>0.41610738255033558</v>
      </c>
      <c r="O10" s="16">
        <f t="shared" si="1"/>
        <v>0.48322147651006714</v>
      </c>
      <c r="P10" s="16">
        <f t="shared" si="2"/>
        <v>9.3959731543624164E-2</v>
      </c>
    </row>
    <row r="11" spans="1:16" x14ac:dyDescent="0.35">
      <c r="A11" s="8">
        <v>57000</v>
      </c>
      <c r="B11" s="9"/>
      <c r="C11" s="9">
        <v>1</v>
      </c>
      <c r="D11" s="9"/>
      <c r="E11" s="9"/>
      <c r="F11" s="9">
        <v>1</v>
      </c>
      <c r="H11" s="15" t="s">
        <v>8394</v>
      </c>
      <c r="I11" s="15">
        <v>55</v>
      </c>
      <c r="J11" s="15">
        <v>64</v>
      </c>
      <c r="K11" s="15">
        <v>18</v>
      </c>
      <c r="L11" s="15">
        <v>1</v>
      </c>
      <c r="M11" s="15">
        <v>138</v>
      </c>
      <c r="N11" s="16">
        <f t="shared" si="0"/>
        <v>0.39855072463768115</v>
      </c>
      <c r="O11" s="16">
        <f t="shared" si="1"/>
        <v>0.46376811594202899</v>
      </c>
      <c r="P11" s="16">
        <f t="shared" si="2"/>
        <v>0.13043478260869565</v>
      </c>
    </row>
    <row r="12" spans="1:16" x14ac:dyDescent="0.35">
      <c r="A12" s="8">
        <v>58425</v>
      </c>
      <c r="B12" s="9">
        <v>1</v>
      </c>
      <c r="C12" s="9"/>
      <c r="D12" s="9"/>
      <c r="E12" s="9"/>
      <c r="F12" s="9">
        <v>1</v>
      </c>
      <c r="H12" s="15" t="s">
        <v>8395</v>
      </c>
      <c r="I12" s="15">
        <v>32</v>
      </c>
      <c r="J12" s="15">
        <v>37</v>
      </c>
      <c r="K12" s="15">
        <v>13</v>
      </c>
      <c r="L12" s="15">
        <v>2</v>
      </c>
      <c r="M12" s="15">
        <v>84</v>
      </c>
      <c r="N12" s="16">
        <f t="shared" si="0"/>
        <v>0.38095238095238093</v>
      </c>
      <c r="O12" s="16">
        <f t="shared" si="1"/>
        <v>0.44047619047619047</v>
      </c>
      <c r="P12" s="16">
        <f t="shared" si="2"/>
        <v>0.15476190476190477</v>
      </c>
    </row>
    <row r="13" spans="1:16" x14ac:dyDescent="0.35">
      <c r="A13" s="8">
        <v>60000</v>
      </c>
      <c r="B13" s="9">
        <v>2</v>
      </c>
      <c r="C13" s="9">
        <v>18</v>
      </c>
      <c r="D13" s="9">
        <v>3</v>
      </c>
      <c r="E13" s="9"/>
      <c r="F13" s="9">
        <v>23</v>
      </c>
      <c r="H13" s="15" t="s">
        <v>8396</v>
      </c>
      <c r="I13" s="15">
        <v>26</v>
      </c>
      <c r="J13" s="15">
        <v>22</v>
      </c>
      <c r="K13" s="15">
        <v>7</v>
      </c>
      <c r="L13" s="14"/>
      <c r="M13" s="15">
        <v>55</v>
      </c>
      <c r="N13" s="16">
        <f t="shared" si="0"/>
        <v>0.47272727272727272</v>
      </c>
      <c r="O13" s="16">
        <f t="shared" si="1"/>
        <v>0.4</v>
      </c>
      <c r="P13" s="16">
        <f t="shared" si="2"/>
        <v>0.12727272727272726</v>
      </c>
    </row>
    <row r="14" spans="1:16" x14ac:dyDescent="0.35">
      <c r="A14" s="8">
        <v>65000</v>
      </c>
      <c r="B14" s="9">
        <v>3</v>
      </c>
      <c r="C14" s="9">
        <v>3</v>
      </c>
      <c r="D14" s="9">
        <v>1</v>
      </c>
      <c r="E14" s="9">
        <v>1</v>
      </c>
      <c r="F14" s="9">
        <v>8</v>
      </c>
      <c r="H14" s="15" t="s">
        <v>8397</v>
      </c>
      <c r="I14" s="15">
        <v>21</v>
      </c>
      <c r="J14" s="15">
        <v>16</v>
      </c>
      <c r="K14" s="15">
        <v>6</v>
      </c>
      <c r="L14" s="15">
        <v>1</v>
      </c>
      <c r="M14" s="15">
        <v>44</v>
      </c>
      <c r="N14" s="16">
        <f t="shared" si="0"/>
        <v>0.47727272727272729</v>
      </c>
      <c r="O14" s="16">
        <f t="shared" si="1"/>
        <v>0.36363636363636365</v>
      </c>
      <c r="P14" s="16">
        <f t="shared" si="2"/>
        <v>0.13636363636363635</v>
      </c>
    </row>
    <row r="15" spans="1:16" x14ac:dyDescent="0.35">
      <c r="A15" s="8">
        <v>65108</v>
      </c>
      <c r="B15" s="9"/>
      <c r="C15" s="9">
        <v>1</v>
      </c>
      <c r="D15" s="9"/>
      <c r="E15" s="9"/>
      <c r="F15" s="9">
        <v>1</v>
      </c>
      <c r="H15" s="15" t="s">
        <v>8398</v>
      </c>
      <c r="I15" s="15">
        <v>6</v>
      </c>
      <c r="J15" s="15">
        <v>11</v>
      </c>
      <c r="K15" s="15">
        <v>4</v>
      </c>
      <c r="L15" s="14"/>
      <c r="M15" s="15">
        <v>21</v>
      </c>
      <c r="N15" s="16">
        <f t="shared" si="0"/>
        <v>0.2857142857142857</v>
      </c>
      <c r="O15" s="16">
        <f t="shared" si="1"/>
        <v>0.52380952380952384</v>
      </c>
      <c r="P15" s="16">
        <f t="shared" si="2"/>
        <v>0.19047619047619047</v>
      </c>
    </row>
    <row r="16" spans="1:16" x14ac:dyDescent="0.35">
      <c r="A16" s="8">
        <v>68000</v>
      </c>
      <c r="B16" s="9">
        <v>1</v>
      </c>
      <c r="C16" s="9">
        <v>2</v>
      </c>
      <c r="D16" s="9"/>
      <c r="E16" s="9"/>
      <c r="F16" s="9">
        <v>3</v>
      </c>
      <c r="H16" s="15" t="s">
        <v>8399</v>
      </c>
      <c r="I16" s="15">
        <v>55</v>
      </c>
      <c r="J16" s="15">
        <v>198</v>
      </c>
      <c r="K16" s="15">
        <v>83</v>
      </c>
      <c r="L16" s="15">
        <v>3</v>
      </c>
      <c r="M16" s="15">
        <v>339</v>
      </c>
      <c r="N16" s="16">
        <f t="shared" si="0"/>
        <v>0.16224188790560473</v>
      </c>
      <c r="O16" s="16">
        <f t="shared" si="1"/>
        <v>0.58407079646017701</v>
      </c>
      <c r="P16" s="16">
        <f t="shared" si="2"/>
        <v>0.24483775811209441</v>
      </c>
    </row>
    <row r="17" spans="1:6" x14ac:dyDescent="0.35">
      <c r="A17" s="8">
        <v>70000</v>
      </c>
      <c r="B17" s="9">
        <v>2</v>
      </c>
      <c r="C17" s="9">
        <v>3</v>
      </c>
      <c r="D17" s="9">
        <v>3</v>
      </c>
      <c r="E17" s="9"/>
      <c r="F17" s="9">
        <v>8</v>
      </c>
    </row>
    <row r="18" spans="1:6" x14ac:dyDescent="0.35">
      <c r="A18" s="8">
        <v>71500</v>
      </c>
      <c r="B18" s="9">
        <v>1</v>
      </c>
      <c r="C18" s="9"/>
      <c r="D18" s="9"/>
      <c r="E18" s="9"/>
      <c r="F18" s="9">
        <v>1</v>
      </c>
    </row>
    <row r="19" spans="1:6" x14ac:dyDescent="0.35">
      <c r="A19" s="8">
        <v>71764</v>
      </c>
      <c r="B19" s="9"/>
      <c r="C19" s="9"/>
      <c r="D19" s="9">
        <v>1</v>
      </c>
      <c r="E19" s="9"/>
      <c r="F19" s="9">
        <v>1</v>
      </c>
    </row>
    <row r="20" spans="1:6" x14ac:dyDescent="0.35">
      <c r="A20" s="8">
        <v>74997</v>
      </c>
      <c r="B20" s="9"/>
      <c r="C20" s="9">
        <v>1</v>
      </c>
      <c r="D20" s="9"/>
      <c r="E20" s="9"/>
      <c r="F20" s="9">
        <v>1</v>
      </c>
    </row>
    <row r="21" spans="1:6" x14ac:dyDescent="0.35">
      <c r="A21" s="8">
        <v>75000</v>
      </c>
      <c r="B21" s="9">
        <v>5</v>
      </c>
      <c r="C21" s="9">
        <v>12</v>
      </c>
      <c r="D21" s="9">
        <v>3</v>
      </c>
      <c r="E21" s="9"/>
      <c r="F21" s="9">
        <v>20</v>
      </c>
    </row>
    <row r="22" spans="1:6" x14ac:dyDescent="0.35">
      <c r="A22" s="8">
        <v>78000</v>
      </c>
      <c r="B22" s="9">
        <v>1</v>
      </c>
      <c r="C22" s="9"/>
      <c r="D22" s="9"/>
      <c r="E22" s="9"/>
      <c r="F22" s="9">
        <v>1</v>
      </c>
    </row>
    <row r="23" spans="1:6" x14ac:dyDescent="0.35">
      <c r="A23" s="8">
        <v>80000</v>
      </c>
      <c r="B23" s="9">
        <v>2</v>
      </c>
      <c r="C23" s="9">
        <v>7</v>
      </c>
      <c r="D23" s="9">
        <v>3</v>
      </c>
      <c r="E23" s="9"/>
      <c r="F23" s="9">
        <v>12</v>
      </c>
    </row>
    <row r="24" spans="1:6" x14ac:dyDescent="0.35">
      <c r="A24" s="8">
        <v>82000</v>
      </c>
      <c r="B24" s="9"/>
      <c r="C24" s="9">
        <v>1</v>
      </c>
      <c r="D24" s="9"/>
      <c r="E24" s="9"/>
      <c r="F24" s="9">
        <v>1</v>
      </c>
    </row>
    <row r="25" spans="1:6" x14ac:dyDescent="0.35">
      <c r="A25" s="8">
        <v>85000</v>
      </c>
      <c r="B25" s="9">
        <v>2</v>
      </c>
      <c r="C25" s="9">
        <v>2</v>
      </c>
      <c r="D25" s="9">
        <v>2</v>
      </c>
      <c r="E25" s="9"/>
      <c r="F25" s="9">
        <v>6</v>
      </c>
    </row>
    <row r="26" spans="1:6" x14ac:dyDescent="0.35">
      <c r="A26" s="8">
        <v>86350</v>
      </c>
      <c r="B26" s="9"/>
      <c r="C26" s="9"/>
      <c r="D26" s="9">
        <v>1</v>
      </c>
      <c r="E26" s="9"/>
      <c r="F26" s="9">
        <v>1</v>
      </c>
    </row>
    <row r="27" spans="1:6" x14ac:dyDescent="0.35">
      <c r="A27" s="8">
        <v>88000</v>
      </c>
      <c r="B27" s="9"/>
      <c r="C27" s="9">
        <v>1</v>
      </c>
      <c r="D27" s="9"/>
      <c r="E27" s="9"/>
      <c r="F27" s="9">
        <v>1</v>
      </c>
    </row>
    <row r="28" spans="1:6" x14ac:dyDescent="0.35">
      <c r="A28" s="8">
        <v>88888</v>
      </c>
      <c r="B28" s="9"/>
      <c r="C28" s="9">
        <v>2</v>
      </c>
      <c r="D28" s="9"/>
      <c r="E28" s="9"/>
      <c r="F28" s="9">
        <v>2</v>
      </c>
    </row>
    <row r="29" spans="1:6" x14ac:dyDescent="0.35">
      <c r="A29" s="8">
        <v>89200</v>
      </c>
      <c r="B29" s="9">
        <v>1</v>
      </c>
      <c r="C29" s="9"/>
      <c r="D29" s="9"/>
      <c r="E29" s="9"/>
      <c r="F29" s="9">
        <v>1</v>
      </c>
    </row>
    <row r="30" spans="1:6" x14ac:dyDescent="0.35">
      <c r="A30" s="8">
        <v>90000</v>
      </c>
      <c r="B30" s="9"/>
      <c r="C30" s="9">
        <v>5</v>
      </c>
      <c r="D30" s="9"/>
      <c r="E30" s="9"/>
      <c r="F30" s="9">
        <v>5</v>
      </c>
    </row>
    <row r="31" spans="1:6" x14ac:dyDescent="0.35">
      <c r="A31" s="8">
        <v>93500</v>
      </c>
      <c r="B31" s="9"/>
      <c r="C31" s="9"/>
      <c r="D31" s="9">
        <v>1</v>
      </c>
      <c r="E31" s="9"/>
      <c r="F31" s="9">
        <v>1</v>
      </c>
    </row>
    <row r="32" spans="1:6" x14ac:dyDescent="0.35">
      <c r="A32" s="8">
        <v>94875</v>
      </c>
      <c r="B32" s="9"/>
      <c r="C32" s="9">
        <v>1</v>
      </c>
      <c r="D32" s="9"/>
      <c r="E32" s="9"/>
      <c r="F32" s="9">
        <v>1</v>
      </c>
    </row>
    <row r="33" spans="1:6" x14ac:dyDescent="0.35">
      <c r="A33" s="8">
        <v>95000</v>
      </c>
      <c r="B33" s="9"/>
      <c r="C33" s="9">
        <v>3</v>
      </c>
      <c r="D33" s="9"/>
      <c r="E33" s="9"/>
      <c r="F33" s="9">
        <v>3</v>
      </c>
    </row>
    <row r="34" spans="1:6" x14ac:dyDescent="0.35">
      <c r="A34" s="8">
        <v>97000</v>
      </c>
      <c r="B34" s="9"/>
      <c r="C34" s="9">
        <v>1</v>
      </c>
      <c r="D34" s="9"/>
      <c r="E34" s="9"/>
      <c r="F34" s="9">
        <v>1</v>
      </c>
    </row>
    <row r="35" spans="1:6" x14ac:dyDescent="0.35">
      <c r="A35" s="8">
        <v>98000</v>
      </c>
      <c r="B35" s="9">
        <v>1</v>
      </c>
      <c r="C35" s="9"/>
      <c r="D35" s="9">
        <v>1</v>
      </c>
      <c r="E35" s="9"/>
      <c r="F35" s="9">
        <v>2</v>
      </c>
    </row>
    <row r="36" spans="1:6" x14ac:dyDescent="0.35">
      <c r="A36" s="8">
        <v>99000</v>
      </c>
      <c r="B36" s="9"/>
      <c r="C36" s="9">
        <v>1</v>
      </c>
      <c r="D36" s="9"/>
      <c r="E36" s="9"/>
      <c r="F36" s="9">
        <v>1</v>
      </c>
    </row>
    <row r="37" spans="1:6" x14ac:dyDescent="0.35">
      <c r="A37" s="8">
        <v>100000</v>
      </c>
      <c r="B37" s="9">
        <v>15</v>
      </c>
      <c r="C37" s="9">
        <v>33</v>
      </c>
      <c r="D37" s="9">
        <v>15</v>
      </c>
      <c r="E37" s="9"/>
      <c r="F37" s="9">
        <v>63</v>
      </c>
    </row>
    <row r="38" spans="1:6" x14ac:dyDescent="0.35">
      <c r="A38" s="8">
        <v>104219</v>
      </c>
      <c r="B38" s="9"/>
      <c r="C38" s="9">
        <v>1</v>
      </c>
      <c r="D38" s="9"/>
      <c r="E38" s="9"/>
      <c r="F38" s="9">
        <v>1</v>
      </c>
    </row>
    <row r="39" spans="1:6" x14ac:dyDescent="0.35">
      <c r="A39" s="8">
        <v>109225</v>
      </c>
      <c r="B39" s="9"/>
      <c r="C39" s="9">
        <v>1</v>
      </c>
      <c r="D39" s="9"/>
      <c r="E39" s="9"/>
      <c r="F39" s="9">
        <v>1</v>
      </c>
    </row>
    <row r="40" spans="1:6" x14ac:dyDescent="0.35">
      <c r="A40" s="8">
        <v>110000</v>
      </c>
      <c r="B40" s="9"/>
      <c r="C40" s="9">
        <v>6</v>
      </c>
      <c r="D40" s="9">
        <v>2</v>
      </c>
      <c r="E40" s="9"/>
      <c r="F40" s="9">
        <v>8</v>
      </c>
    </row>
    <row r="41" spans="1:6" x14ac:dyDescent="0.35">
      <c r="A41" s="8">
        <v>115250</v>
      </c>
      <c r="B41" s="9"/>
      <c r="C41" s="9"/>
      <c r="D41" s="9">
        <v>1</v>
      </c>
      <c r="E41" s="9"/>
      <c r="F41" s="9">
        <v>1</v>
      </c>
    </row>
    <row r="42" spans="1:6" x14ac:dyDescent="0.35">
      <c r="A42" s="8">
        <v>116000</v>
      </c>
      <c r="B42" s="9">
        <v>1</v>
      </c>
      <c r="C42" s="9"/>
      <c r="D42" s="9"/>
      <c r="E42" s="9"/>
      <c r="F42" s="9">
        <v>1</v>
      </c>
    </row>
    <row r="43" spans="1:6" x14ac:dyDescent="0.35">
      <c r="A43" s="8">
        <v>117000</v>
      </c>
      <c r="B43" s="9"/>
      <c r="C43" s="9">
        <v>1</v>
      </c>
      <c r="D43" s="9"/>
      <c r="E43" s="9"/>
      <c r="F43" s="9">
        <v>1</v>
      </c>
    </row>
    <row r="44" spans="1:6" x14ac:dyDescent="0.35">
      <c r="A44" s="8">
        <v>120000</v>
      </c>
      <c r="B44" s="9"/>
      <c r="C44" s="9">
        <v>1</v>
      </c>
      <c r="D44" s="9"/>
      <c r="E44" s="9"/>
      <c r="F44" s="9">
        <v>1</v>
      </c>
    </row>
    <row r="45" spans="1:6" x14ac:dyDescent="0.35">
      <c r="A45" s="8">
        <v>124000</v>
      </c>
      <c r="B45" s="9"/>
      <c r="C45" s="9"/>
      <c r="D45" s="9">
        <v>1</v>
      </c>
      <c r="E45" s="9"/>
      <c r="F45" s="9">
        <v>1</v>
      </c>
    </row>
    <row r="46" spans="1:6" x14ac:dyDescent="0.35">
      <c r="A46" s="8">
        <v>125000</v>
      </c>
      <c r="B46" s="9">
        <v>2</v>
      </c>
      <c r="C46" s="9">
        <v>2</v>
      </c>
      <c r="D46" s="9">
        <v>2</v>
      </c>
      <c r="E46" s="9">
        <v>1</v>
      </c>
      <c r="F46" s="9">
        <v>7</v>
      </c>
    </row>
    <row r="47" spans="1:6" x14ac:dyDescent="0.35">
      <c r="A47" s="8">
        <v>126000</v>
      </c>
      <c r="B47" s="9">
        <v>1</v>
      </c>
      <c r="C47" s="9"/>
      <c r="D47" s="9"/>
      <c r="E47" s="9"/>
      <c r="F47" s="9">
        <v>1</v>
      </c>
    </row>
    <row r="48" spans="1:6" x14ac:dyDescent="0.35">
      <c r="A48" s="8">
        <v>130000</v>
      </c>
      <c r="B48" s="9"/>
      <c r="C48" s="9">
        <v>2</v>
      </c>
      <c r="D48" s="9">
        <v>1</v>
      </c>
      <c r="E48" s="9"/>
      <c r="F48" s="9">
        <v>3</v>
      </c>
    </row>
    <row r="49" spans="1:6" x14ac:dyDescent="0.35">
      <c r="A49" s="8">
        <v>133000</v>
      </c>
      <c r="B49" s="9"/>
      <c r="C49" s="9"/>
      <c r="D49" s="9">
        <v>1</v>
      </c>
      <c r="E49" s="9"/>
      <c r="F49" s="9">
        <v>1</v>
      </c>
    </row>
    <row r="50" spans="1:6" x14ac:dyDescent="0.35">
      <c r="A50" s="8">
        <v>133800</v>
      </c>
      <c r="B50" s="9"/>
      <c r="C50" s="9">
        <v>1</v>
      </c>
      <c r="D50" s="9"/>
      <c r="E50" s="9"/>
      <c r="F50" s="9">
        <v>1</v>
      </c>
    </row>
    <row r="51" spans="1:6" x14ac:dyDescent="0.35">
      <c r="A51" s="8">
        <v>140000</v>
      </c>
      <c r="B51" s="9"/>
      <c r="C51" s="9">
        <v>1</v>
      </c>
      <c r="D51" s="9"/>
      <c r="E51" s="9"/>
      <c r="F51" s="9">
        <v>1</v>
      </c>
    </row>
    <row r="52" spans="1:6" x14ac:dyDescent="0.35">
      <c r="A52" s="8">
        <v>150000</v>
      </c>
      <c r="B52" s="9">
        <v>3</v>
      </c>
      <c r="C52" s="9">
        <v>11</v>
      </c>
      <c r="D52" s="9">
        <v>4</v>
      </c>
      <c r="E52" s="9"/>
      <c r="F52" s="9">
        <v>18</v>
      </c>
    </row>
    <row r="53" spans="1:6" x14ac:dyDescent="0.35">
      <c r="A53" s="8">
        <v>160000</v>
      </c>
      <c r="B53" s="9">
        <v>1</v>
      </c>
      <c r="C53" s="9">
        <v>1</v>
      </c>
      <c r="D53" s="9"/>
      <c r="E53" s="9"/>
      <c r="F53" s="9">
        <v>2</v>
      </c>
    </row>
    <row r="54" spans="1:6" x14ac:dyDescent="0.35">
      <c r="A54" s="8">
        <v>172889</v>
      </c>
      <c r="B54" s="9"/>
      <c r="C54" s="9">
        <v>1</v>
      </c>
      <c r="D54" s="9"/>
      <c r="E54" s="9"/>
      <c r="F54" s="9">
        <v>1</v>
      </c>
    </row>
    <row r="55" spans="1:6" x14ac:dyDescent="0.35">
      <c r="A55" s="8">
        <v>175000</v>
      </c>
      <c r="B55" s="9"/>
      <c r="C55" s="9">
        <v>2</v>
      </c>
      <c r="D55" s="9">
        <v>1</v>
      </c>
      <c r="E55" s="9"/>
      <c r="F55" s="9">
        <v>3</v>
      </c>
    </row>
    <row r="56" spans="1:6" x14ac:dyDescent="0.35">
      <c r="A56" s="8">
        <v>179000</v>
      </c>
      <c r="B56" s="9">
        <v>1</v>
      </c>
      <c r="C56" s="9"/>
      <c r="D56" s="9"/>
      <c r="E56" s="9"/>
      <c r="F56" s="9">
        <v>1</v>
      </c>
    </row>
    <row r="57" spans="1:6" x14ac:dyDescent="0.35">
      <c r="A57" s="8">
        <v>180000</v>
      </c>
      <c r="B57" s="9"/>
      <c r="C57" s="9">
        <v>4</v>
      </c>
      <c r="D57" s="9">
        <v>1</v>
      </c>
      <c r="E57" s="9"/>
      <c r="F57" s="9">
        <v>5</v>
      </c>
    </row>
    <row r="58" spans="1:6" x14ac:dyDescent="0.35">
      <c r="A58" s="8">
        <v>198000</v>
      </c>
      <c r="B58" s="9">
        <v>1</v>
      </c>
      <c r="C58" s="9"/>
      <c r="D58" s="9"/>
      <c r="E58" s="9"/>
      <c r="F58" s="9">
        <v>1</v>
      </c>
    </row>
    <row r="59" spans="1:6" x14ac:dyDescent="0.35">
      <c r="A59" s="8">
        <v>200000</v>
      </c>
      <c r="B59" s="9">
        <v>1</v>
      </c>
      <c r="C59" s="9">
        <v>10</v>
      </c>
      <c r="D59" s="9">
        <v>6</v>
      </c>
      <c r="E59" s="9"/>
      <c r="F59" s="9">
        <v>17</v>
      </c>
    </row>
    <row r="60" spans="1:6" x14ac:dyDescent="0.35">
      <c r="A60" s="8">
        <v>220000</v>
      </c>
      <c r="B60" s="9"/>
      <c r="C60" s="9">
        <v>2</v>
      </c>
      <c r="D60" s="9"/>
      <c r="E60" s="9"/>
      <c r="F60" s="9">
        <v>2</v>
      </c>
    </row>
    <row r="61" spans="1:6" x14ac:dyDescent="0.35">
      <c r="A61" s="8">
        <v>225000</v>
      </c>
      <c r="B61" s="9"/>
      <c r="C61" s="9">
        <v>1</v>
      </c>
      <c r="D61" s="9"/>
      <c r="E61" s="9"/>
      <c r="F61" s="9">
        <v>1</v>
      </c>
    </row>
    <row r="62" spans="1:6" x14ac:dyDescent="0.35">
      <c r="A62" s="8">
        <v>240000</v>
      </c>
      <c r="B62" s="9"/>
      <c r="C62" s="9">
        <v>1</v>
      </c>
      <c r="D62" s="9"/>
      <c r="E62" s="9"/>
      <c r="F62" s="9">
        <v>1</v>
      </c>
    </row>
    <row r="63" spans="1:6" x14ac:dyDescent="0.35">
      <c r="A63" s="8">
        <v>250000</v>
      </c>
      <c r="B63" s="9">
        <v>1</v>
      </c>
      <c r="C63" s="9">
        <v>5</v>
      </c>
      <c r="D63" s="9">
        <v>4</v>
      </c>
      <c r="E63" s="9"/>
      <c r="F63" s="9">
        <v>10</v>
      </c>
    </row>
    <row r="64" spans="1:6" x14ac:dyDescent="0.35">
      <c r="A64" s="8">
        <v>261962</v>
      </c>
      <c r="B64" s="9">
        <v>1</v>
      </c>
      <c r="C64" s="9"/>
      <c r="D64" s="9"/>
      <c r="E64" s="9"/>
      <c r="F64" s="9">
        <v>1</v>
      </c>
    </row>
    <row r="65" spans="1:6" x14ac:dyDescent="0.35">
      <c r="A65" s="8">
        <v>280000</v>
      </c>
      <c r="B65" s="9"/>
      <c r="C65" s="9"/>
      <c r="D65" s="9">
        <v>1</v>
      </c>
      <c r="E65" s="9"/>
      <c r="F65" s="9">
        <v>1</v>
      </c>
    </row>
    <row r="66" spans="1:6" x14ac:dyDescent="0.35">
      <c r="A66" s="8">
        <v>300000</v>
      </c>
      <c r="B66" s="9">
        <v>1</v>
      </c>
      <c r="C66" s="9">
        <v>3</v>
      </c>
      <c r="D66" s="9"/>
      <c r="E66" s="9">
        <v>1</v>
      </c>
      <c r="F66" s="9">
        <v>5</v>
      </c>
    </row>
    <row r="67" spans="1:6" x14ac:dyDescent="0.35">
      <c r="A67" s="8">
        <v>320000</v>
      </c>
      <c r="B67" s="9"/>
      <c r="C67" s="9">
        <v>1</v>
      </c>
      <c r="D67" s="9"/>
      <c r="E67" s="9"/>
      <c r="F67" s="9">
        <v>1</v>
      </c>
    </row>
    <row r="68" spans="1:6" x14ac:dyDescent="0.35">
      <c r="A68" s="8">
        <v>350000</v>
      </c>
      <c r="B68" s="9"/>
      <c r="C68" s="9">
        <v>2</v>
      </c>
      <c r="D68" s="9"/>
      <c r="E68" s="9"/>
      <c r="F68" s="9">
        <v>2</v>
      </c>
    </row>
    <row r="69" spans="1:6" x14ac:dyDescent="0.35">
      <c r="A69" s="8">
        <v>372625</v>
      </c>
      <c r="B69" s="9"/>
      <c r="C69" s="9">
        <v>1</v>
      </c>
      <c r="D69" s="9"/>
      <c r="E69" s="9"/>
      <c r="F69" s="9">
        <v>1</v>
      </c>
    </row>
    <row r="70" spans="1:6" x14ac:dyDescent="0.35">
      <c r="A70" s="8">
        <v>375000</v>
      </c>
      <c r="B70" s="9"/>
      <c r="C70" s="9"/>
      <c r="D70" s="9">
        <v>1</v>
      </c>
      <c r="E70" s="9"/>
      <c r="F70" s="9">
        <v>1</v>
      </c>
    </row>
    <row r="71" spans="1:6" x14ac:dyDescent="0.35">
      <c r="A71" s="8">
        <v>380000</v>
      </c>
      <c r="B71" s="9"/>
      <c r="C71" s="9"/>
      <c r="D71" s="9">
        <v>1</v>
      </c>
      <c r="E71" s="9"/>
      <c r="F71" s="9">
        <v>1</v>
      </c>
    </row>
    <row r="72" spans="1:6" x14ac:dyDescent="0.35">
      <c r="A72" s="8">
        <v>390000</v>
      </c>
      <c r="B72" s="9"/>
      <c r="C72" s="9">
        <v>2</v>
      </c>
      <c r="D72" s="9"/>
      <c r="E72" s="9"/>
      <c r="F72" s="9">
        <v>2</v>
      </c>
    </row>
    <row r="73" spans="1:6" x14ac:dyDescent="0.35">
      <c r="A73" s="8">
        <v>400000</v>
      </c>
      <c r="B73" s="9">
        <v>1</v>
      </c>
      <c r="C73" s="9"/>
      <c r="D73" s="9">
        <v>1</v>
      </c>
      <c r="E73" s="9"/>
      <c r="F73" s="9">
        <v>2</v>
      </c>
    </row>
    <row r="74" spans="1:6" x14ac:dyDescent="0.35">
      <c r="A74" s="8">
        <v>450000</v>
      </c>
      <c r="B74" s="9"/>
      <c r="C74" s="9"/>
      <c r="D74" s="9">
        <v>1</v>
      </c>
      <c r="E74" s="9"/>
      <c r="F74" s="9">
        <v>1</v>
      </c>
    </row>
    <row r="75" spans="1:6" x14ac:dyDescent="0.35">
      <c r="A75" s="8">
        <v>462000</v>
      </c>
      <c r="B75" s="9"/>
      <c r="C75" s="9"/>
      <c r="D75" s="9">
        <v>1</v>
      </c>
      <c r="E75" s="9"/>
      <c r="F75" s="9">
        <v>1</v>
      </c>
    </row>
    <row r="76" spans="1:6" x14ac:dyDescent="0.35">
      <c r="A76" s="8">
        <v>474900</v>
      </c>
      <c r="B76" s="9"/>
      <c r="C76" s="9"/>
      <c r="D76" s="9">
        <v>1</v>
      </c>
      <c r="E76" s="9"/>
      <c r="F76" s="9">
        <v>1</v>
      </c>
    </row>
    <row r="77" spans="1:6" x14ac:dyDescent="0.35">
      <c r="A77" s="8">
        <v>500000</v>
      </c>
      <c r="B77" s="9"/>
      <c r="C77" s="9">
        <v>10</v>
      </c>
      <c r="D77" s="9">
        <v>3</v>
      </c>
      <c r="E77" s="9"/>
      <c r="F77" s="9">
        <v>13</v>
      </c>
    </row>
    <row r="78" spans="1:6" x14ac:dyDescent="0.35">
      <c r="A78" s="8">
        <v>510000</v>
      </c>
      <c r="B78" s="9"/>
      <c r="C78" s="9"/>
      <c r="D78" s="9">
        <v>1</v>
      </c>
      <c r="E78" s="9"/>
      <c r="F78" s="9">
        <v>1</v>
      </c>
    </row>
    <row r="79" spans="1:6" x14ac:dyDescent="0.35">
      <c r="A79" s="8">
        <v>550000</v>
      </c>
      <c r="B79" s="9"/>
      <c r="C79" s="9">
        <v>1</v>
      </c>
      <c r="D79" s="9"/>
      <c r="E79" s="9"/>
      <c r="F79" s="9">
        <v>1</v>
      </c>
    </row>
    <row r="80" spans="1:6" x14ac:dyDescent="0.35">
      <c r="A80" s="8">
        <v>800000</v>
      </c>
      <c r="B80" s="9"/>
      <c r="C80" s="9"/>
      <c r="D80" s="9">
        <v>1</v>
      </c>
      <c r="E80" s="9"/>
      <c r="F80" s="9">
        <v>1</v>
      </c>
    </row>
    <row r="81" spans="1:6" x14ac:dyDescent="0.35">
      <c r="A81" s="8">
        <v>850000</v>
      </c>
      <c r="B81" s="9"/>
      <c r="C81" s="9"/>
      <c r="D81" s="9">
        <v>1</v>
      </c>
      <c r="E81" s="9"/>
      <c r="F81" s="9">
        <v>1</v>
      </c>
    </row>
    <row r="82" spans="1:6" x14ac:dyDescent="0.35">
      <c r="A82" s="8">
        <v>894700</v>
      </c>
      <c r="B82" s="9"/>
      <c r="C82" s="9"/>
      <c r="D82" s="9">
        <v>1</v>
      </c>
      <c r="E82" s="9"/>
      <c r="F82" s="9">
        <v>1</v>
      </c>
    </row>
    <row r="83" spans="1:6" x14ac:dyDescent="0.35">
      <c r="A83" s="8">
        <v>900000</v>
      </c>
      <c r="B83" s="9"/>
      <c r="C83" s="9">
        <v>1</v>
      </c>
      <c r="D83" s="9"/>
      <c r="E83" s="9"/>
      <c r="F83" s="9">
        <v>1</v>
      </c>
    </row>
    <row r="84" spans="1:6" x14ac:dyDescent="0.35">
      <c r="A84" s="8">
        <v>1000000</v>
      </c>
      <c r="B84" s="9"/>
      <c r="C84" s="9">
        <v>4</v>
      </c>
      <c r="D84" s="9">
        <v>2</v>
      </c>
      <c r="E84" s="9"/>
      <c r="F84" s="9">
        <v>6</v>
      </c>
    </row>
    <row r="85" spans="1:6" x14ac:dyDescent="0.35">
      <c r="A85" s="8">
        <v>1300000</v>
      </c>
      <c r="B85" s="9"/>
      <c r="C85" s="9">
        <v>1</v>
      </c>
      <c r="D85" s="9"/>
      <c r="E85" s="9"/>
      <c r="F85" s="9">
        <v>1</v>
      </c>
    </row>
    <row r="86" spans="1:6" x14ac:dyDescent="0.35">
      <c r="A86" s="8">
        <v>1333666</v>
      </c>
      <c r="B86" s="9"/>
      <c r="C86" s="9">
        <v>1</v>
      </c>
      <c r="D86" s="9"/>
      <c r="E86" s="9"/>
      <c r="F86" s="9">
        <v>1</v>
      </c>
    </row>
    <row r="87" spans="1:6" x14ac:dyDescent="0.35">
      <c r="A87" s="8">
        <v>1350000</v>
      </c>
      <c r="B87" s="9"/>
      <c r="C87" s="9"/>
      <c r="D87" s="9">
        <v>1</v>
      </c>
      <c r="E87" s="9"/>
      <c r="F87" s="9">
        <v>1</v>
      </c>
    </row>
    <row r="88" spans="1:6" x14ac:dyDescent="0.35">
      <c r="A88" s="8">
        <v>1500000</v>
      </c>
      <c r="B88" s="9"/>
      <c r="C88" s="9">
        <v>2</v>
      </c>
      <c r="D88" s="9">
        <v>1</v>
      </c>
      <c r="E88" s="9"/>
      <c r="F88" s="9">
        <v>3</v>
      </c>
    </row>
    <row r="89" spans="1:6" x14ac:dyDescent="0.35">
      <c r="A89" s="8">
        <v>2000000</v>
      </c>
      <c r="B89" s="9"/>
      <c r="C89" s="9">
        <v>3</v>
      </c>
      <c r="D89" s="9"/>
      <c r="E89" s="9"/>
      <c r="F89" s="9">
        <v>3</v>
      </c>
    </row>
    <row r="90" spans="1:6" x14ac:dyDescent="0.35">
      <c r="A90" s="8">
        <v>2500000</v>
      </c>
      <c r="B90" s="9"/>
      <c r="C90" s="9"/>
      <c r="D90" s="9">
        <v>1</v>
      </c>
      <c r="E90" s="9"/>
      <c r="F90" s="9">
        <v>1</v>
      </c>
    </row>
    <row r="91" spans="1:6" x14ac:dyDescent="0.35">
      <c r="A91" s="8">
        <v>2800000</v>
      </c>
      <c r="B91" s="9"/>
      <c r="C91" s="9">
        <v>1</v>
      </c>
      <c r="D91" s="9"/>
      <c r="E91" s="9"/>
      <c r="F91" s="9">
        <v>1</v>
      </c>
    </row>
    <row r="92" spans="1:6" x14ac:dyDescent="0.35">
      <c r="A92" s="8">
        <v>3000000</v>
      </c>
      <c r="B92" s="9"/>
      <c r="C92" s="9">
        <v>1</v>
      </c>
      <c r="D92" s="9"/>
      <c r="E92" s="9"/>
      <c r="F92" s="9">
        <v>1</v>
      </c>
    </row>
    <row r="93" spans="1:6" x14ac:dyDescent="0.35">
      <c r="A93" s="8">
        <v>5000000</v>
      </c>
      <c r="B93" s="9"/>
      <c r="C93" s="9">
        <v>1</v>
      </c>
      <c r="D93" s="9"/>
      <c r="E93" s="9"/>
      <c r="F93" s="9">
        <v>1</v>
      </c>
    </row>
    <row r="94" spans="1:6" x14ac:dyDescent="0.35">
      <c r="A94" s="8">
        <v>6000000</v>
      </c>
      <c r="B94" s="9"/>
      <c r="C94" s="9">
        <v>1</v>
      </c>
      <c r="D94" s="9"/>
      <c r="E94" s="9"/>
      <c r="F94" s="9">
        <v>1</v>
      </c>
    </row>
    <row r="95" spans="1:6" x14ac:dyDescent="0.35">
      <c r="A95" s="8">
        <v>8000000</v>
      </c>
      <c r="B95" s="9"/>
      <c r="C95" s="9">
        <v>1</v>
      </c>
      <c r="D95" s="9"/>
      <c r="E95" s="9"/>
      <c r="F95" s="9">
        <v>1</v>
      </c>
    </row>
    <row r="96" spans="1:6" x14ac:dyDescent="0.35">
      <c r="A96" s="8">
        <v>10000000</v>
      </c>
      <c r="B96" s="9"/>
      <c r="C96" s="9">
        <v>1</v>
      </c>
      <c r="D96" s="9"/>
      <c r="E96" s="9"/>
      <c r="F96" s="9">
        <v>1</v>
      </c>
    </row>
    <row r="97" spans="1:6" x14ac:dyDescent="0.35">
      <c r="A97" s="8">
        <v>25000000</v>
      </c>
      <c r="B97" s="9"/>
      <c r="C97" s="9"/>
      <c r="D97" s="9">
        <v>1</v>
      </c>
      <c r="E97" s="9"/>
      <c r="F97" s="9">
        <v>1</v>
      </c>
    </row>
    <row r="98" spans="1:6" x14ac:dyDescent="0.35">
      <c r="A98" s="8">
        <v>30000000</v>
      </c>
      <c r="B98" s="9"/>
      <c r="C98" s="9"/>
      <c r="D98" s="9">
        <v>1</v>
      </c>
      <c r="E98" s="9"/>
      <c r="F98" s="9">
        <v>1</v>
      </c>
    </row>
    <row r="99" spans="1:6" x14ac:dyDescent="0.35">
      <c r="A99" s="8">
        <v>100000000</v>
      </c>
      <c r="B99" s="9"/>
      <c r="C99" s="9"/>
      <c r="D99" s="9">
        <v>1</v>
      </c>
      <c r="E99" s="9"/>
      <c r="F99" s="9">
        <v>1</v>
      </c>
    </row>
    <row r="100" spans="1:6" x14ac:dyDescent="0.35">
      <c r="A100" s="8" t="s">
        <v>8361</v>
      </c>
      <c r="B100" s="9">
        <v>55</v>
      </c>
      <c r="C100" s="9">
        <v>198</v>
      </c>
      <c r="D100" s="9">
        <v>83</v>
      </c>
      <c r="E100" s="9">
        <v>3</v>
      </c>
      <c r="F100" s="9">
        <v>339</v>
      </c>
    </row>
  </sheetData>
  <phoneticPr fontId="3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7EF5-189F-4319-B99D-98A552FD5CC0}">
  <sheetPr codeName="Sheet7" filterMode="1"/>
  <dimension ref="A1:T4124"/>
  <sheetViews>
    <sheetView topLeftCell="A3503" zoomScale="70" zoomScaleNormal="70" workbookViewId="0">
      <selection activeCell="N4128" sqref="N412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1" bestFit="1" customWidth="1"/>
    <col min="6" max="6" width="9.1796875" bestFit="1" customWidth="1"/>
    <col min="7" max="7" width="7.36328125" bestFit="1" customWidth="1"/>
    <col min="8" max="8" width="8.26953125" bestFit="1" customWidth="1"/>
    <col min="9" max="9" width="11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36328125" bestFit="1" customWidth="1"/>
    <col min="16" max="16" width="14.1796875" customWidth="1"/>
    <col min="17" max="17" width="14.6328125" customWidth="1"/>
    <col min="18" max="18" width="13.26953125" customWidth="1"/>
    <col min="19" max="19" width="14.1796875" customWidth="1"/>
    <col min="20" max="20" width="18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8259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100*E2/D2</f>
        <v>136.85882352941175</v>
      </c>
      <c r="P2" s="5">
        <f t="shared" ref="P2:P65" si="0">IF(L2&gt;0,E2/L2,"NA")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100*E3/D3</f>
        <v>142.60827250608273</v>
      </c>
      <c r="P3" s="5">
        <f t="shared" si="0"/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5">
        <f t="shared" si="0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103.9</v>
      </c>
      <c r="P5" s="5">
        <f t="shared" si="0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122.99154545454546</v>
      </c>
      <c r="P6" s="5">
        <f t="shared" si="0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5">
        <f t="shared" si="0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5">
        <f t="shared" si="0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101.22222222222223</v>
      </c>
      <c r="P9" s="5">
        <f t="shared" si="0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100.04342857142858</v>
      </c>
      <c r="P10" s="5">
        <f t="shared" si="0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5">
        <f t="shared" si="0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100.5</v>
      </c>
      <c r="P12" s="5">
        <f t="shared" si="0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5">
        <f t="shared" si="0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165.29333333333332</v>
      </c>
      <c r="P14" s="5">
        <f t="shared" si="0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5">
        <f t="shared" si="0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5">
        <f t="shared" si="0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</v>
      </c>
      <c r="P17" s="5">
        <f t="shared" si="0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100.24166666666666</v>
      </c>
      <c r="P18" s="5">
        <f t="shared" si="0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100.66666666666667</v>
      </c>
      <c r="P19" s="5">
        <f t="shared" si="0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</v>
      </c>
      <c r="P20" s="5">
        <f t="shared" si="0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5">
        <f t="shared" si="0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5">
        <f t="shared" si="0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5">
        <f t="shared" si="0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117.14285714285714</v>
      </c>
      <c r="P24" s="5">
        <f t="shared" si="0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5">
        <f t="shared" si="0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108.80768571428571</v>
      </c>
      <c r="P26" s="5">
        <f t="shared" si="0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133.33333333333334</v>
      </c>
      <c r="P27" s="5">
        <f t="shared" si="0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155.19999999999999</v>
      </c>
      <c r="P28" s="5">
        <f t="shared" si="0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111.72499999999999</v>
      </c>
      <c r="P29" s="5">
        <f t="shared" si="0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</v>
      </c>
      <c r="P30" s="5">
        <f t="shared" si="0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123.33333333333333</v>
      </c>
      <c r="P31" s="5">
        <f t="shared" si="0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5">
        <f t="shared" si="0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5">
        <f t="shared" si="0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5">
        <f t="shared" si="0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5">
        <f t="shared" si="0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5">
        <f t="shared" si="0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5">
        <f t="shared" si="0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5">
        <f t="shared" si="0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5">
        <f t="shared" si="0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5">
        <f t="shared" si="0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130.97999999999999</v>
      </c>
      <c r="P41" s="5">
        <f t="shared" si="0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</v>
      </c>
      <c r="P42" s="5">
        <f t="shared" si="0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5">
        <f t="shared" si="0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5">
        <f t="shared" si="0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308.66000000000003</v>
      </c>
      <c r="P45" s="5">
        <f t="shared" si="0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5">
        <f t="shared" si="0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5">
        <f t="shared" si="0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5">
        <f t="shared" si="0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</v>
      </c>
      <c r="P49" s="5">
        <f t="shared" si="0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107.95</v>
      </c>
      <c r="P50" s="5">
        <f t="shared" si="0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5">
        <f t="shared" si="0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5">
        <f t="shared" si="0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128.01818181818183</v>
      </c>
      <c r="P53" s="5">
        <f t="shared" si="0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5">
        <f t="shared" si="0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5">
        <f t="shared" si="0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5">
        <f t="shared" si="0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128.95348837209303</v>
      </c>
      <c r="P57" s="5">
        <f t="shared" si="0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107.2625</v>
      </c>
      <c r="P58" s="5">
        <f t="shared" si="0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101.9</v>
      </c>
      <c r="P59" s="5">
        <f t="shared" si="0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5">
        <f t="shared" si="0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100.12569999999999</v>
      </c>
      <c r="P61" s="5">
        <f t="shared" si="0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103.29622222222223</v>
      </c>
      <c r="P62" s="5">
        <f t="shared" si="0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5">
        <f t="shared" si="0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5">
        <f t="shared" si="0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113.5185</v>
      </c>
      <c r="P65" s="5">
        <f t="shared" si="0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5">
        <f t="shared" ref="P66:P129" si="4">IF(L66&gt;0,E66/L66,"NA")</f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100*E67/D67</f>
        <v>107.52857142857142</v>
      </c>
      <c r="P67" s="5">
        <f t="shared" si="4"/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5">
        <f t="shared" si="4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</v>
      </c>
      <c r="P69" s="5">
        <f t="shared" si="4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5">
        <f t="shared" si="4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5">
        <f t="shared" si="4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5">
        <f t="shared" si="4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123.94444444444444</v>
      </c>
      <c r="P73" s="5">
        <f t="shared" si="4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5">
        <f t="shared" si="4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5">
        <f t="shared" si="4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112.932</v>
      </c>
      <c r="P76" s="5">
        <f t="shared" si="4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5">
        <f t="shared" si="4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5">
        <f t="shared" si="4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5">
        <f t="shared" si="4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5">
        <f t="shared" si="4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5">
        <f t="shared" si="4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5">
        <f t="shared" si="4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5">
        <f t="shared" si="4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100.0125</v>
      </c>
      <c r="P84" s="5">
        <f t="shared" si="4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102.5</v>
      </c>
      <c r="P85" s="5">
        <f t="shared" si="4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5">
        <f t="shared" si="4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125.5</v>
      </c>
      <c r="P87" s="5">
        <f t="shared" si="4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5">
        <f t="shared" si="4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</v>
      </c>
      <c r="P89" s="5">
        <f t="shared" si="4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102.85714285714286</v>
      </c>
      <c r="P90" s="5">
        <f t="shared" si="4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115.06666666666666</v>
      </c>
      <c r="P91" s="5">
        <f t="shared" si="4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5">
        <f t="shared" si="4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5">
        <f t="shared" si="4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5">
        <f t="shared" si="4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</v>
      </c>
      <c r="P95" s="5">
        <f t="shared" si="4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5">
        <f t="shared" si="4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5">
        <f t="shared" si="4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5">
        <f t="shared" si="4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5">
        <f t="shared" si="4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5">
        <f t="shared" si="4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5">
        <f t="shared" si="4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5">
        <f t="shared" si="4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5">
        <f t="shared" si="4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</v>
      </c>
      <c r="P104" s="5">
        <f t="shared" si="4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5">
        <f t="shared" si="4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5">
        <f t="shared" si="4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107.40909090909091</v>
      </c>
      <c r="P107" s="5">
        <f t="shared" si="4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100.5</v>
      </c>
      <c r="P108" s="5">
        <f t="shared" si="4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5">
        <f t="shared" si="4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246.66666666666666</v>
      </c>
      <c r="P110" s="5">
        <f t="shared" si="4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219.5</v>
      </c>
      <c r="P111" s="5">
        <f t="shared" si="4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5">
        <f t="shared" si="4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5">
        <f t="shared" si="4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5">
        <f t="shared" si="4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5">
        <f t="shared" si="4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103.33333333333333</v>
      </c>
      <c r="P116" s="5">
        <f t="shared" si="4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140.44444444444446</v>
      </c>
      <c r="P117" s="5">
        <f t="shared" si="4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5">
        <f t="shared" si="4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100.49377777777778</v>
      </c>
      <c r="P119" s="5">
        <f t="shared" si="4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113.0316</v>
      </c>
      <c r="P120" s="5">
        <f t="shared" si="4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104.55692307692307</v>
      </c>
      <c r="P121" s="5">
        <f t="shared" si="4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1.4285714285714285E-2</v>
      </c>
      <c r="P122" s="5">
        <f t="shared" si="4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5">
        <f t="shared" si="4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5" t="str">
        <f t="shared" si="4"/>
        <v>NA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5">
        <f t="shared" si="4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5" t="str">
        <f t="shared" si="4"/>
        <v>NA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</v>
      </c>
      <c r="P127" s="5">
        <f t="shared" si="4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5">
        <f t="shared" si="4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5">
        <f t="shared" si="4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5">
        <f t="shared" ref="P130:P193" si="8">IF(L130&gt;0,E130/L130,"NA")</f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9">100*E131/D131</f>
        <v>0</v>
      </c>
      <c r="P131" s="5" t="str">
        <f t="shared" si="8"/>
        <v>NA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s="5" t="str">
        <f t="shared" si="8"/>
        <v>NA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s="5" t="str">
        <f t="shared" si="8"/>
        <v>NA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9.5687499999999996</v>
      </c>
      <c r="P134" s="5">
        <f t="shared" si="8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s="5" t="str">
        <f t="shared" si="8"/>
        <v>NA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s="5" t="str">
        <f t="shared" si="8"/>
        <v>NA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13.433333333333334</v>
      </c>
      <c r="P137" s="5">
        <f t="shared" si="8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s="5" t="str">
        <f t="shared" si="8"/>
        <v>NA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s="5" t="str">
        <f t="shared" si="8"/>
        <v>NA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3.1413333333333333</v>
      </c>
      <c r="P140" s="5">
        <f t="shared" si="8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100</v>
      </c>
      <c r="P141" s="5">
        <f t="shared" si="8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s="5" t="str">
        <f t="shared" si="8"/>
        <v>NA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10.775</v>
      </c>
      <c r="P143" s="5">
        <f t="shared" si="8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0.33333333333333331</v>
      </c>
      <c r="P144" s="5">
        <f t="shared" si="8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s="5" t="str">
        <f t="shared" si="8"/>
        <v>NA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27.6</v>
      </c>
      <c r="P146" s="5">
        <f t="shared" si="8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7.5111111111111111</v>
      </c>
      <c r="P147" s="5">
        <f t="shared" si="8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0.57499999999999996</v>
      </c>
      <c r="P148" s="5">
        <f t="shared" si="8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s="5" t="str">
        <f t="shared" si="8"/>
        <v>NA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0.08</v>
      </c>
      <c r="P150" s="5">
        <f t="shared" si="8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0.92</v>
      </c>
      <c r="P151" s="5">
        <f t="shared" si="8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23.163076923076922</v>
      </c>
      <c r="P152" s="5">
        <f t="shared" si="8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5.6000000000000001E-2</v>
      </c>
      <c r="P153" s="5">
        <f t="shared" si="8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7.8947368421052634E-3</v>
      </c>
      <c r="P154" s="5">
        <f t="shared" si="8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0.71799999999999997</v>
      </c>
      <c r="P155" s="5">
        <f t="shared" si="8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2.6666666666666665</v>
      </c>
      <c r="P156" s="5">
        <f t="shared" si="8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6.0000000000000001E-3</v>
      </c>
      <c r="P157" s="5">
        <f t="shared" si="8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9"/>
        <v>5.0999999999999996</v>
      </c>
      <c r="P158" s="5">
        <f t="shared" si="8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9"/>
        <v>0.26711185308848079</v>
      </c>
      <c r="P159" s="5">
        <f t="shared" si="8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9"/>
        <v>0</v>
      </c>
      <c r="P160" s="5" t="str">
        <f t="shared" si="8"/>
        <v>NA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9"/>
        <v>2E-3</v>
      </c>
      <c r="P161" s="5">
        <f t="shared" si="8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9"/>
        <v>0</v>
      </c>
      <c r="P162" s="5" t="str">
        <f t="shared" si="8"/>
        <v>NA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9"/>
        <v>0.01</v>
      </c>
      <c r="P163" s="5">
        <f t="shared" si="8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9"/>
        <v>15.535714285714286</v>
      </c>
      <c r="P164" s="5">
        <f t="shared" si="8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9"/>
        <v>0</v>
      </c>
      <c r="P165" s="5" t="str">
        <f t="shared" si="8"/>
        <v>NA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9"/>
        <v>0.53333333333333333</v>
      </c>
      <c r="P166" s="5">
        <f t="shared" si="8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9"/>
        <v>0</v>
      </c>
      <c r="P167" s="5" t="str">
        <f t="shared" si="8"/>
        <v>NA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9"/>
        <v>60</v>
      </c>
      <c r="P168" s="5">
        <f t="shared" si="8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9"/>
        <v>0.01</v>
      </c>
      <c r="P169" s="5">
        <f t="shared" si="8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9"/>
        <v>4.0625</v>
      </c>
      <c r="P170" s="5">
        <f t="shared" si="8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9"/>
        <v>22.4</v>
      </c>
      <c r="P171" s="5">
        <f t="shared" si="8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9"/>
        <v>3.25</v>
      </c>
      <c r="P172" s="5">
        <f t="shared" si="8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9"/>
        <v>2E-3</v>
      </c>
      <c r="P173" s="5">
        <f t="shared" si="8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9"/>
        <v>0</v>
      </c>
      <c r="P174" s="5" t="str">
        <f t="shared" si="8"/>
        <v>NA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9"/>
        <v>0</v>
      </c>
      <c r="P175" s="5" t="str">
        <f t="shared" si="8"/>
        <v>NA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9"/>
        <v>0</v>
      </c>
      <c r="P176" s="5" t="str">
        <f t="shared" si="8"/>
        <v>NA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9"/>
        <v>6.4850000000000003</v>
      </c>
      <c r="P177" s="5">
        <f t="shared" si="8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9"/>
        <v>0</v>
      </c>
      <c r="P178" s="5" t="str">
        <f t="shared" si="8"/>
        <v>NA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9"/>
        <v>40</v>
      </c>
      <c r="P179" s="5">
        <f t="shared" si="8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9"/>
        <v>0</v>
      </c>
      <c r="P180" s="5" t="str">
        <f t="shared" si="8"/>
        <v>NA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9"/>
        <v>20</v>
      </c>
      <c r="P181" s="5">
        <f t="shared" si="8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9"/>
        <v>33.416666666666664</v>
      </c>
      <c r="P182" s="5">
        <f t="shared" si="8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9"/>
        <v>21.092608822670172</v>
      </c>
      <c r="P183" s="5">
        <f t="shared" si="8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9"/>
        <v>0</v>
      </c>
      <c r="P184" s="5" t="str">
        <f t="shared" si="8"/>
        <v>NA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9"/>
        <v>35.856000000000002</v>
      </c>
      <c r="P185" s="5">
        <f t="shared" si="8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9"/>
        <v>3.4</v>
      </c>
      <c r="P186" s="5">
        <f t="shared" si="8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9"/>
        <v>5.5</v>
      </c>
      <c r="P187" s="5">
        <f t="shared" si="8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9"/>
        <v>0</v>
      </c>
      <c r="P188" s="5" t="str">
        <f t="shared" si="8"/>
        <v>NA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9"/>
        <v>16</v>
      </c>
      <c r="P189" s="5">
        <f t="shared" si="8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9"/>
        <v>0</v>
      </c>
      <c r="P190" s="5" t="str">
        <f t="shared" si="8"/>
        <v>NA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9"/>
        <v>6.9000000000000006E-2</v>
      </c>
      <c r="P191" s="5">
        <f t="shared" si="8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9"/>
        <v>0.41666666666666669</v>
      </c>
      <c r="P192" s="5">
        <f t="shared" si="8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9"/>
        <v>5</v>
      </c>
      <c r="P193" s="5">
        <f t="shared" si="8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9"/>
        <v>1.6999999999999999E-3</v>
      </c>
      <c r="P194" s="5">
        <f t="shared" ref="P194:P257" si="12">IF(L194&gt;0,E194/L194,"NA")</f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100*E195/D195</f>
        <v>0</v>
      </c>
      <c r="P195" s="5" t="str">
        <f t="shared" si="12"/>
        <v>NA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0.12</v>
      </c>
      <c r="P196" s="5">
        <f t="shared" si="12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s="5" t="str">
        <f t="shared" si="12"/>
        <v>NA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41.857142857142854</v>
      </c>
      <c r="P198" s="5">
        <f t="shared" si="12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10.48</v>
      </c>
      <c r="P199" s="5">
        <f t="shared" si="12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1.1160000000000001</v>
      </c>
      <c r="P200" s="5">
        <f t="shared" si="12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s="5" t="str">
        <f t="shared" si="12"/>
        <v>NA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26.192499999999999</v>
      </c>
      <c r="P202" s="5">
        <f t="shared" si="12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58.46153846153846</v>
      </c>
      <c r="P203" s="5">
        <f t="shared" si="12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s="5" t="str">
        <f t="shared" si="12"/>
        <v>NA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29.84</v>
      </c>
      <c r="P205" s="5">
        <f t="shared" si="12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50.721666666666664</v>
      </c>
      <c r="P206" s="5">
        <f t="shared" si="12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16.25</v>
      </c>
      <c r="P207" s="5">
        <f t="shared" si="12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s="5" t="str">
        <f t="shared" si="12"/>
        <v>NA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15.214285714285714</v>
      </c>
      <c r="P209" s="5">
        <f t="shared" si="12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s="5" t="str">
        <f t="shared" si="12"/>
        <v>NA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s="5" t="str">
        <f t="shared" si="12"/>
        <v>NA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25.25</v>
      </c>
      <c r="P212" s="5">
        <f t="shared" si="12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44.6</v>
      </c>
      <c r="P213" s="5">
        <f t="shared" si="12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1.5873015873015872E-2</v>
      </c>
      <c r="P214" s="5">
        <f t="shared" si="12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0.04</v>
      </c>
      <c r="P215" s="5">
        <f t="shared" si="12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8.0000000000000002E-3</v>
      </c>
      <c r="P216" s="5">
        <f t="shared" si="12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0.22727272727272727</v>
      </c>
      <c r="P217" s="5">
        <f t="shared" si="12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55.698439999999998</v>
      </c>
      <c r="P218" s="5">
        <f t="shared" si="12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11.943</v>
      </c>
      <c r="P219" s="5">
        <f t="shared" si="12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2</v>
      </c>
      <c r="P220" s="5">
        <f t="shared" si="12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17.63</v>
      </c>
      <c r="P221" s="5">
        <f t="shared" si="12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0.72</v>
      </c>
      <c r="P222" s="5">
        <f t="shared" si="12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s="5" t="str">
        <f t="shared" si="12"/>
        <v>NA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13</v>
      </c>
      <c r="P224" s="5">
        <f t="shared" si="12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s="5" t="str">
        <f t="shared" si="12"/>
        <v>NA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s="5" t="str">
        <f t="shared" si="12"/>
        <v>NA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s="5" t="str">
        <f t="shared" si="12"/>
        <v>NA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0.86206896551724133</v>
      </c>
      <c r="P228" s="5">
        <f t="shared" si="12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s="5" t="str">
        <f t="shared" si="12"/>
        <v>NA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s="5" t="str">
        <f t="shared" si="12"/>
        <v>NA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s="5" t="str">
        <f t="shared" si="12"/>
        <v>NA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0.4</v>
      </c>
      <c r="P232" s="5">
        <f t="shared" si="12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s="5" t="str">
        <f t="shared" si="12"/>
        <v>NA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</v>
      </c>
      <c r="P234" s="5">
        <f t="shared" si="12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s="5" t="str">
        <f t="shared" si="12"/>
        <v>NA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40.1</v>
      </c>
      <c r="P236" s="5">
        <f t="shared" si="12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s="5" t="str">
        <f t="shared" si="12"/>
        <v>NA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s="5" t="str">
        <f t="shared" si="12"/>
        <v>NA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0.33333333333333331</v>
      </c>
      <c r="P239" s="5">
        <f t="shared" si="12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s="5" t="str">
        <f t="shared" si="12"/>
        <v>NA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25</v>
      </c>
      <c r="P241" s="5">
        <f t="shared" si="12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107.63413333333334</v>
      </c>
      <c r="P242" s="5">
        <f t="shared" si="12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112.63736263736264</v>
      </c>
      <c r="P243" s="5">
        <f t="shared" si="12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113.46153846153847</v>
      </c>
      <c r="P244" s="5">
        <f t="shared" si="12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102.592</v>
      </c>
      <c r="P245" s="5">
        <f t="shared" si="12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113.75714285714285</v>
      </c>
      <c r="P246" s="5">
        <f t="shared" si="12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103.72</v>
      </c>
      <c r="P247" s="5">
        <f t="shared" si="12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305.45999999999998</v>
      </c>
      <c r="P248" s="5">
        <f t="shared" si="12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134.1</v>
      </c>
      <c r="P249" s="5">
        <f t="shared" si="12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101.33294117647058</v>
      </c>
      <c r="P250" s="5">
        <f t="shared" si="12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112.92</v>
      </c>
      <c r="P251" s="5">
        <f t="shared" si="12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105.58333333333333</v>
      </c>
      <c r="P252" s="5">
        <f t="shared" si="12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125.57142857142857</v>
      </c>
      <c r="P253" s="5">
        <f t="shared" si="12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184.56</v>
      </c>
      <c r="P254" s="5">
        <f t="shared" si="12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100.73333333333333</v>
      </c>
      <c r="P255" s="5">
        <f t="shared" si="12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116.94725</v>
      </c>
      <c r="P256" s="5">
        <f t="shared" si="12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106.73325</v>
      </c>
      <c r="P257" s="5">
        <f t="shared" si="12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139.1</v>
      </c>
      <c r="P258" s="5">
        <f t="shared" ref="P258:P321" si="16">IF(L258&gt;0,E258/L258,"NA")</f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100*E259/D259</f>
        <v>106.7264857142857</v>
      </c>
      <c r="P259" s="5">
        <f t="shared" si="16"/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191.14</v>
      </c>
      <c r="P260" s="5">
        <f t="shared" si="16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131.93789333333334</v>
      </c>
      <c r="P261" s="5">
        <f t="shared" si="16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106.4</v>
      </c>
      <c r="P262" s="5">
        <f t="shared" si="16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107.4</v>
      </c>
      <c r="P263" s="5">
        <f t="shared" si="16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240</v>
      </c>
      <c r="P264" s="5">
        <f t="shared" si="16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118.08108</v>
      </c>
      <c r="P265" s="5">
        <f t="shared" si="16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118.2</v>
      </c>
      <c r="P266" s="5">
        <f t="shared" si="16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111.1</v>
      </c>
      <c r="P267" s="5">
        <f t="shared" si="16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145.5</v>
      </c>
      <c r="P268" s="5">
        <f t="shared" si="16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131.62883248730964</v>
      </c>
      <c r="P269" s="5">
        <f t="shared" si="16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111.4</v>
      </c>
      <c r="P270" s="5">
        <f t="shared" si="16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147.23376999999999</v>
      </c>
      <c r="P271" s="5">
        <f t="shared" si="16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152.60869565217391</v>
      </c>
      <c r="P272" s="5">
        <f t="shared" si="16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104.68</v>
      </c>
      <c r="P273" s="5">
        <f t="shared" si="16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177.43366666666665</v>
      </c>
      <c r="P274" s="5">
        <f t="shared" si="16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107.7758</v>
      </c>
      <c r="P275" s="5">
        <f t="shared" si="16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156</v>
      </c>
      <c r="P276" s="5">
        <f t="shared" si="16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108.395</v>
      </c>
      <c r="P277" s="5">
        <f t="shared" si="16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147.6</v>
      </c>
      <c r="P278" s="5">
        <f t="shared" si="16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110.38153846153845</v>
      </c>
      <c r="P279" s="5">
        <f t="shared" si="16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150.34814814814814</v>
      </c>
      <c r="P280" s="5">
        <f t="shared" si="16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157.31829411764707</v>
      </c>
      <c r="P281" s="5">
        <f t="shared" si="16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156.14400000000001</v>
      </c>
      <c r="P282" s="5">
        <f t="shared" si="16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120.58763636363636</v>
      </c>
      <c r="P283" s="5">
        <f t="shared" si="16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101.18888888888888</v>
      </c>
      <c r="P284" s="5">
        <f t="shared" si="16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114.27249999999999</v>
      </c>
      <c r="P285" s="5">
        <f t="shared" si="16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104.62615</v>
      </c>
      <c r="P286" s="5">
        <f t="shared" si="16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228.82507142857142</v>
      </c>
      <c r="P287" s="5">
        <f t="shared" si="16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109.15333333333334</v>
      </c>
      <c r="P288" s="5">
        <f t="shared" si="16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176.3</v>
      </c>
      <c r="P289" s="5">
        <f t="shared" si="16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103.21062000000001</v>
      </c>
      <c r="P290" s="5">
        <f t="shared" si="16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104.82</v>
      </c>
      <c r="P291" s="5">
        <f t="shared" si="16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106.68444444444444</v>
      </c>
      <c r="P292" s="5">
        <f t="shared" si="16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120.02</v>
      </c>
      <c r="P293" s="5">
        <f t="shared" si="16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101.50693333333334</v>
      </c>
      <c r="P294" s="5">
        <f t="shared" si="16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101.38461538461539</v>
      </c>
      <c r="P295" s="5">
        <f t="shared" si="16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100</v>
      </c>
      <c r="P296" s="5">
        <f t="shared" si="16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133.10911999999999</v>
      </c>
      <c r="P297" s="5">
        <f t="shared" si="16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118.72620000000001</v>
      </c>
      <c r="P298" s="5">
        <f t="shared" si="16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100.64</v>
      </c>
      <c r="P299" s="5">
        <f t="shared" si="16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108.9324126984127</v>
      </c>
      <c r="P300" s="5">
        <f t="shared" si="16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178.95249999999999</v>
      </c>
      <c r="P301" s="5">
        <f t="shared" si="16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101.72264</v>
      </c>
      <c r="P302" s="5">
        <f t="shared" si="16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118.735</v>
      </c>
      <c r="P303" s="5">
        <f t="shared" si="16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100.46</v>
      </c>
      <c r="P304" s="5">
        <f t="shared" si="16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137.46666666666667</v>
      </c>
      <c r="P305" s="5">
        <f t="shared" si="16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231.64705882352942</v>
      </c>
      <c r="P306" s="5">
        <f t="shared" si="16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130.33333333333334</v>
      </c>
      <c r="P307" s="5">
        <f t="shared" si="16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292.89999999999998</v>
      </c>
      <c r="P308" s="5">
        <f t="shared" si="16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111.31818181818181</v>
      </c>
      <c r="P309" s="5">
        <f t="shared" si="16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105.56666666666666</v>
      </c>
      <c r="P310" s="5">
        <f t="shared" si="16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118.94444444444444</v>
      </c>
      <c r="P311" s="5">
        <f t="shared" si="16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104.129</v>
      </c>
      <c r="P312" s="5">
        <f t="shared" si="16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104.10165000000001</v>
      </c>
      <c r="P313" s="5">
        <f t="shared" si="16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111.875</v>
      </c>
      <c r="P314" s="5">
        <f t="shared" si="16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104.73529411764706</v>
      </c>
      <c r="P315" s="5">
        <f t="shared" si="16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385.15</v>
      </c>
      <c r="P316" s="5">
        <f t="shared" si="16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101.248</v>
      </c>
      <c r="P317" s="5">
        <f t="shared" si="16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113.77333333333333</v>
      </c>
      <c r="P318" s="5">
        <f t="shared" si="16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100.80333333333333</v>
      </c>
      <c r="P319" s="5">
        <f t="shared" si="16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283.32</v>
      </c>
      <c r="P320" s="5">
        <f t="shared" si="16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112.68</v>
      </c>
      <c r="P321" s="5">
        <f t="shared" si="16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106.58</v>
      </c>
      <c r="P322" s="5">
        <f t="shared" ref="P322:P385" si="20">IF(L322&gt;0,E322/L322,"NA")</f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100*E323/D323</f>
        <v>102.66285714285715</v>
      </c>
      <c r="P323" s="5">
        <f t="shared" si="20"/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107.91200000000001</v>
      </c>
      <c r="P324" s="5">
        <f t="shared" si="20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123.07407407407408</v>
      </c>
      <c r="P325" s="5">
        <f t="shared" si="20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101.6</v>
      </c>
      <c r="P326" s="5">
        <f t="shared" si="20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104.396</v>
      </c>
      <c r="P327" s="5">
        <f t="shared" si="20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112.92973333333333</v>
      </c>
      <c r="P328" s="5">
        <f t="shared" si="20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136.4</v>
      </c>
      <c r="P329" s="5">
        <f t="shared" si="20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103.6144</v>
      </c>
      <c r="P330" s="5">
        <f t="shared" si="20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105.5</v>
      </c>
      <c r="P331" s="5">
        <f t="shared" si="20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101.82857142857142</v>
      </c>
      <c r="P332" s="5">
        <f t="shared" si="20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106.605</v>
      </c>
      <c r="P333" s="5">
        <f t="shared" si="20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113.015</v>
      </c>
      <c r="P334" s="5">
        <f t="shared" si="20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125.22750000000001</v>
      </c>
      <c r="P335" s="5">
        <f t="shared" si="20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101.19</v>
      </c>
      <c r="P336" s="5">
        <f t="shared" si="20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102.76470588235294</v>
      </c>
      <c r="P337" s="5">
        <f t="shared" si="20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116.83911999999999</v>
      </c>
      <c r="P338" s="5">
        <f t="shared" si="20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101.16833333333334</v>
      </c>
      <c r="P339" s="5">
        <f t="shared" si="20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110.1336</v>
      </c>
      <c r="P340" s="5">
        <f t="shared" si="20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108.08333333333333</v>
      </c>
      <c r="P341" s="5">
        <f t="shared" si="20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125.02285714285715</v>
      </c>
      <c r="P342" s="5">
        <f t="shared" si="20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106.71428571428571</v>
      </c>
      <c r="P343" s="5">
        <f t="shared" si="20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100.3664</v>
      </c>
      <c r="P344" s="5">
        <f t="shared" si="20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102.02863333333333</v>
      </c>
      <c r="P345" s="5">
        <f t="shared" si="20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102.08358208955224</v>
      </c>
      <c r="P346" s="5">
        <f t="shared" si="20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123.27586206896552</v>
      </c>
      <c r="P347" s="5">
        <f t="shared" si="20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170.28880000000001</v>
      </c>
      <c r="P348" s="5">
        <f t="shared" si="20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111.59050000000001</v>
      </c>
      <c r="P349" s="5">
        <f t="shared" si="20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103</v>
      </c>
      <c r="P350" s="5">
        <f t="shared" si="20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106.63570159857905</v>
      </c>
      <c r="P351" s="5">
        <f t="shared" si="20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114.76</v>
      </c>
      <c r="P352" s="5">
        <f t="shared" si="20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127.34117647058824</v>
      </c>
      <c r="P353" s="5">
        <f t="shared" si="20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116.56</v>
      </c>
      <c r="P354" s="5">
        <f t="shared" si="20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108.61819426615318</v>
      </c>
      <c r="P355" s="5">
        <f t="shared" si="20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103.94285714285714</v>
      </c>
      <c r="P356" s="5">
        <f t="shared" si="20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116.25714285714285</v>
      </c>
      <c r="P357" s="5">
        <f t="shared" si="20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102.69240000000001</v>
      </c>
      <c r="P358" s="5">
        <f t="shared" si="20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174</v>
      </c>
      <c r="P359" s="5">
        <f t="shared" si="20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103.08799999999999</v>
      </c>
      <c r="P360" s="5">
        <f t="shared" si="20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104.85537190082644</v>
      </c>
      <c r="P361" s="5">
        <f t="shared" si="20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101.375</v>
      </c>
      <c r="P362" s="5">
        <f t="shared" si="20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111.07699999999998</v>
      </c>
      <c r="P363" s="5">
        <f t="shared" si="20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124.15933781686498</v>
      </c>
      <c r="P364" s="5">
        <f t="shared" si="20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101.33333333333333</v>
      </c>
      <c r="P365" s="5">
        <f t="shared" si="20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110.16142857142857</v>
      </c>
      <c r="P366" s="5">
        <f t="shared" si="20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103.97333333333333</v>
      </c>
      <c r="P367" s="5">
        <f t="shared" si="20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101.31578947368421</v>
      </c>
      <c r="P368" s="5">
        <f t="shared" si="20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103.3501</v>
      </c>
      <c r="P369" s="5">
        <f t="shared" si="20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104.11199999999999</v>
      </c>
      <c r="P370" s="5">
        <f t="shared" si="20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110.15569230769231</v>
      </c>
      <c r="P371" s="5">
        <f t="shared" si="20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122.02</v>
      </c>
      <c r="P372" s="5">
        <f t="shared" si="20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114.16866666666667</v>
      </c>
      <c r="P373" s="5">
        <f t="shared" si="20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125.33333333333333</v>
      </c>
      <c r="P374" s="5">
        <f t="shared" si="20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106.66666666666667</v>
      </c>
      <c r="P375" s="5">
        <f t="shared" si="20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130.65</v>
      </c>
      <c r="P376" s="5">
        <f t="shared" si="20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120</v>
      </c>
      <c r="P377" s="5">
        <f t="shared" si="20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105.95918367346938</v>
      </c>
      <c r="P378" s="5">
        <f t="shared" si="20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114.4</v>
      </c>
      <c r="P379" s="5">
        <f t="shared" si="20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111.76666666666667</v>
      </c>
      <c r="P380" s="5">
        <f t="shared" si="20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116.08</v>
      </c>
      <c r="P381" s="5">
        <f t="shared" si="20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141.5</v>
      </c>
      <c r="P382" s="5">
        <f t="shared" si="20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104.73</v>
      </c>
      <c r="P383" s="5">
        <f t="shared" si="20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255.83333333333334</v>
      </c>
      <c r="P384" s="5">
        <f t="shared" si="20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206.70670670670671</v>
      </c>
      <c r="P385" s="5">
        <f t="shared" si="20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112.105</v>
      </c>
      <c r="P386" s="5">
        <f t="shared" ref="P386:P449" si="24">IF(L386&gt;0,E386/L386,"NA")</f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100*E387/D387</f>
        <v>105.982</v>
      </c>
      <c r="P387" s="5">
        <f t="shared" si="24"/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100.16666666666667</v>
      </c>
      <c r="P388" s="5">
        <f t="shared" si="24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213.98947368421054</v>
      </c>
      <c r="P389" s="5">
        <f t="shared" si="24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126.16</v>
      </c>
      <c r="P390" s="5">
        <f t="shared" si="24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181.53547058823528</v>
      </c>
      <c r="P391" s="5">
        <f t="shared" si="24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100</v>
      </c>
      <c r="P392" s="5">
        <f t="shared" si="24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100.61</v>
      </c>
      <c r="P393" s="5">
        <f t="shared" si="24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100.9027027027027</v>
      </c>
      <c r="P394" s="5">
        <f t="shared" si="24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110.446</v>
      </c>
      <c r="P395" s="5">
        <f t="shared" si="24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111.8936170212766</v>
      </c>
      <c r="P396" s="5">
        <f t="shared" si="24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108.0445</v>
      </c>
      <c r="P397" s="5">
        <f t="shared" si="24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106.66666666666667</v>
      </c>
      <c r="P398" s="5">
        <f t="shared" si="24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103.90027322404372</v>
      </c>
      <c r="P399" s="5">
        <f t="shared" si="24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125.16</v>
      </c>
      <c r="P400" s="5">
        <f t="shared" si="24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106.80500000000001</v>
      </c>
      <c r="P401" s="5">
        <f t="shared" si="24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112.30249999999999</v>
      </c>
      <c r="P402" s="5">
        <f t="shared" si="24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103.812</v>
      </c>
      <c r="P403" s="5">
        <f t="shared" si="24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141.65</v>
      </c>
      <c r="P404" s="5">
        <f t="shared" si="24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105.26</v>
      </c>
      <c r="P405" s="5">
        <f t="shared" si="24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103.09142857142857</v>
      </c>
      <c r="P406" s="5">
        <f t="shared" si="24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107.65957446808511</v>
      </c>
      <c r="P407" s="5">
        <f t="shared" si="24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107.70464285714286</v>
      </c>
      <c r="P408" s="5">
        <f t="shared" si="24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101.55</v>
      </c>
      <c r="P409" s="5">
        <f t="shared" si="24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101.43766666666667</v>
      </c>
      <c r="P410" s="5">
        <f t="shared" si="24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136.80000000000001</v>
      </c>
      <c r="P411" s="5">
        <f t="shared" si="24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128.30000000000001</v>
      </c>
      <c r="P412" s="5">
        <f t="shared" si="24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101.05</v>
      </c>
      <c r="P413" s="5">
        <f t="shared" si="24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126.84</v>
      </c>
      <c r="P414" s="5">
        <f t="shared" si="24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105.0859375</v>
      </c>
      <c r="P415" s="5">
        <f t="shared" si="24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102.85405405405406</v>
      </c>
      <c r="P416" s="5">
        <f t="shared" si="24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102.14714285714285</v>
      </c>
      <c r="P417" s="5">
        <f t="shared" si="24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120.217</v>
      </c>
      <c r="P418" s="5">
        <f t="shared" si="24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100.24761904761905</v>
      </c>
      <c r="P419" s="5">
        <f t="shared" si="24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100.63392857142857</v>
      </c>
      <c r="P420" s="5">
        <f t="shared" si="24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100.4375</v>
      </c>
      <c r="P421" s="5">
        <f t="shared" si="24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0.43939393939393939</v>
      </c>
      <c r="P422" s="5">
        <f t="shared" si="24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2.0066666666666668</v>
      </c>
      <c r="P423" s="5">
        <f t="shared" si="24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1.075</v>
      </c>
      <c r="P424" s="5">
        <f t="shared" si="24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0.76500000000000001</v>
      </c>
      <c r="P425" s="5">
        <f t="shared" si="24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6.7966666666666669</v>
      </c>
      <c r="P426" s="5">
        <f t="shared" si="24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1.2E-2</v>
      </c>
      <c r="P427" s="5">
        <f t="shared" si="24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1.33</v>
      </c>
      <c r="P428" s="5">
        <f t="shared" si="24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s="5" t="str">
        <f t="shared" si="24"/>
        <v>NA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5.6333333333333337</v>
      </c>
      <c r="P430" s="5">
        <f t="shared" si="24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s="5" t="str">
        <f t="shared" si="24"/>
        <v>NA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2.4</v>
      </c>
      <c r="P432" s="5">
        <f t="shared" si="24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13.833333333333334</v>
      </c>
      <c r="P433" s="5">
        <f t="shared" si="24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9.5</v>
      </c>
      <c r="P434" s="5">
        <f t="shared" si="24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s="5" t="str">
        <f t="shared" si="24"/>
        <v>NA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5</v>
      </c>
      <c r="P436" s="5">
        <f t="shared" si="24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2.7272727272727275E-3</v>
      </c>
      <c r="P437" s="5">
        <f t="shared" si="24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s="5" t="str">
        <f t="shared" si="24"/>
        <v>NA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s="5" t="str">
        <f t="shared" si="24"/>
        <v>NA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9.3800000000000008</v>
      </c>
      <c r="P440" s="5">
        <f t="shared" si="24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s="5" t="str">
        <f t="shared" si="24"/>
        <v>NA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0.1</v>
      </c>
      <c r="P442" s="5">
        <f t="shared" si="24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s="5" t="str">
        <f t="shared" si="24"/>
        <v>NA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39.358823529411765</v>
      </c>
      <c r="P444" s="5">
        <f t="shared" si="24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0.1</v>
      </c>
      <c r="P445" s="5">
        <f t="shared" si="24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5</v>
      </c>
      <c r="P446" s="5">
        <f t="shared" si="24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3.3333333333333335E-3</v>
      </c>
      <c r="P447" s="5">
        <f t="shared" si="24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7.2952380952380951</v>
      </c>
      <c r="P448" s="5">
        <f t="shared" si="24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1.6666666666666666E-2</v>
      </c>
      <c r="P449" s="5">
        <f t="shared" si="24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3.2804000000000002</v>
      </c>
      <c r="P450" s="5">
        <f t="shared" ref="P450:P513" si="28">IF(L450&gt;0,E450/L450,"NA")</f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100*E451/D451</f>
        <v>2.25</v>
      </c>
      <c r="P451" s="5">
        <f t="shared" si="28"/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0.79200000000000004</v>
      </c>
      <c r="P452" s="5">
        <f t="shared" si="28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s="5" t="str">
        <f t="shared" si="28"/>
        <v>NA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64</v>
      </c>
      <c r="P454" s="5">
        <f t="shared" si="28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2.7404479578392621E-2</v>
      </c>
      <c r="P455" s="5">
        <f t="shared" si="28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0.82</v>
      </c>
      <c r="P456" s="5">
        <f t="shared" si="28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6.9230769230769235E-2</v>
      </c>
      <c r="P457" s="5">
        <f t="shared" si="28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0.68631863186318631</v>
      </c>
      <c r="P458" s="5">
        <f t="shared" si="28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s="5" t="str">
        <f t="shared" si="28"/>
        <v>NA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8.2100000000000009</v>
      </c>
      <c r="P460" s="5">
        <f t="shared" si="28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6.4102564102564097E-2</v>
      </c>
      <c r="P461" s="5">
        <f t="shared" si="28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0.29411764705882354</v>
      </c>
      <c r="P462" s="5">
        <f t="shared" si="28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s="5" t="str">
        <f t="shared" si="28"/>
        <v>NA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s="5" t="str">
        <f t="shared" si="28"/>
        <v>NA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2.2727272727272729</v>
      </c>
      <c r="P465" s="5">
        <f t="shared" si="28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9.9009900990099015E-2</v>
      </c>
      <c r="P466" s="5">
        <f t="shared" si="28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26.953125</v>
      </c>
      <c r="P467" s="5">
        <f t="shared" si="28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0.76</v>
      </c>
      <c r="P468" s="5">
        <f t="shared" si="28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21.574999999999999</v>
      </c>
      <c r="P469" s="5">
        <f t="shared" si="28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s="5" t="str">
        <f t="shared" si="28"/>
        <v>NA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s="5" t="str">
        <f t="shared" si="28"/>
        <v>NA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</v>
      </c>
      <c r="P472" s="5">
        <f t="shared" si="28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11.892727272727273</v>
      </c>
      <c r="P473" s="5">
        <f t="shared" si="28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17.625</v>
      </c>
      <c r="P474" s="5">
        <f t="shared" si="28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</v>
      </c>
      <c r="P475" s="5">
        <f t="shared" si="28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3.0303030303030304E-2</v>
      </c>
      <c r="P476" s="5">
        <f t="shared" si="28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s="5" t="str">
        <f t="shared" si="28"/>
        <v>NA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2.230268181818182</v>
      </c>
      <c r="P478" s="5">
        <f t="shared" si="28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s="5" t="str">
        <f t="shared" si="28"/>
        <v>NA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s="5" t="str">
        <f t="shared" si="28"/>
        <v>NA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32.56</v>
      </c>
      <c r="P481" s="5">
        <f t="shared" si="28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19.41</v>
      </c>
      <c r="P482" s="5">
        <f t="shared" si="28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6.1</v>
      </c>
      <c r="P483" s="5">
        <f t="shared" si="28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0.1</v>
      </c>
      <c r="P484" s="5">
        <f t="shared" si="28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50.2</v>
      </c>
      <c r="P485" s="5">
        <f t="shared" si="28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0.18625</v>
      </c>
      <c r="P486" s="5">
        <f t="shared" si="28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21.906971229845084</v>
      </c>
      <c r="P487" s="5">
        <f t="shared" si="28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9.0909090909090905E-3</v>
      </c>
      <c r="P488" s="5">
        <f t="shared" si="28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s="5" t="str">
        <f t="shared" si="28"/>
        <v>NA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s="5" t="str">
        <f t="shared" si="28"/>
        <v>NA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0.28667813379201834</v>
      </c>
      <c r="P491" s="5">
        <f t="shared" si="28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s="5" t="str">
        <f t="shared" si="28"/>
        <v>NA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s="5" t="str">
        <f t="shared" si="28"/>
        <v>NA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s="5" t="str">
        <f t="shared" si="28"/>
        <v>NA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s="5" t="str">
        <f t="shared" si="28"/>
        <v>NA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0.155</v>
      </c>
      <c r="P496" s="5">
        <f t="shared" si="28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s="5" t="str">
        <f t="shared" si="28"/>
        <v>NA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1.6666666666666668E-3</v>
      </c>
      <c r="P498" s="5">
        <f t="shared" si="28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0.6696428571428571</v>
      </c>
      <c r="P499" s="5">
        <f t="shared" si="28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4.5985132395404555</v>
      </c>
      <c r="P500" s="5">
        <f t="shared" si="28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9.5500000000000007</v>
      </c>
      <c r="P501" s="5">
        <f t="shared" si="28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3.3076923076923075</v>
      </c>
      <c r="P502" s="5">
        <f t="shared" si="28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s="5" t="str">
        <f t="shared" si="28"/>
        <v>NA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1.1499999999999999</v>
      </c>
      <c r="P504" s="5">
        <f t="shared" si="28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1.7538461538461538</v>
      </c>
      <c r="P505" s="5">
        <f t="shared" si="28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1.3673469387755102</v>
      </c>
      <c r="P506" s="5">
        <f t="shared" si="28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0.43333333333333335</v>
      </c>
      <c r="P507" s="5">
        <f t="shared" si="28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0.125</v>
      </c>
      <c r="P508" s="5">
        <f t="shared" si="28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</v>
      </c>
      <c r="P509" s="5">
        <f t="shared" si="28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0.8</v>
      </c>
      <c r="P510" s="5">
        <f t="shared" si="28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0.2</v>
      </c>
      <c r="P511" s="5">
        <f t="shared" si="28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s="5" t="str">
        <f t="shared" si="28"/>
        <v>NA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3</v>
      </c>
      <c r="P513" s="5">
        <f t="shared" si="28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0.13750000000000001</v>
      </c>
      <c r="P514" s="5">
        <f t="shared" ref="P514:P577" si="32">IF(L514&gt;0,E514/L514,"NA")</f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100*E515/D515</f>
        <v>13.923999999999999</v>
      </c>
      <c r="P515" s="5">
        <f t="shared" si="32"/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3.3333333333333335</v>
      </c>
      <c r="P516" s="5">
        <f t="shared" si="32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25.41340206185567</v>
      </c>
      <c r="P517" s="5">
        <f t="shared" si="32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s="5" t="str">
        <f t="shared" si="32"/>
        <v>NA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</v>
      </c>
      <c r="P519" s="5">
        <f t="shared" si="32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s="5" t="str">
        <f t="shared" si="32"/>
        <v>NA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22.881426547787683</v>
      </c>
      <c r="P521" s="5">
        <f t="shared" si="32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102.1</v>
      </c>
      <c r="P522" s="5">
        <f t="shared" si="32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104.64</v>
      </c>
      <c r="P523" s="5">
        <f t="shared" si="32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114.66666666666667</v>
      </c>
      <c r="P524" s="5">
        <f t="shared" si="32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120.6</v>
      </c>
      <c r="P525" s="5">
        <f t="shared" si="32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108.67285714285714</v>
      </c>
      <c r="P526" s="5">
        <f t="shared" si="32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100</v>
      </c>
      <c r="P527" s="5">
        <f t="shared" si="32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114</v>
      </c>
      <c r="P528" s="5">
        <f t="shared" si="32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100.85</v>
      </c>
      <c r="P529" s="5">
        <f t="shared" si="32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115.65217391304348</v>
      </c>
      <c r="P530" s="5">
        <f t="shared" si="32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130.41666666666666</v>
      </c>
      <c r="P531" s="5">
        <f t="shared" si="32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107.7826725403818</v>
      </c>
      <c r="P532" s="5">
        <f t="shared" si="32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100</v>
      </c>
      <c r="P533" s="5">
        <f t="shared" si="32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123.25</v>
      </c>
      <c r="P534" s="5">
        <f t="shared" si="32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100.2</v>
      </c>
      <c r="P535" s="5">
        <f t="shared" si="32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104.66666666666667</v>
      </c>
      <c r="P536" s="5">
        <f t="shared" si="32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102.5</v>
      </c>
      <c r="P537" s="5">
        <f t="shared" si="32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118.25757575757575</v>
      </c>
      <c r="P538" s="5">
        <f t="shared" si="32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120.5</v>
      </c>
      <c r="P539" s="5">
        <f t="shared" si="32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302.42</v>
      </c>
      <c r="P540" s="5">
        <f t="shared" si="32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100.64400000000001</v>
      </c>
      <c r="P541" s="5">
        <f t="shared" si="32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6.6666666666666671E-3</v>
      </c>
      <c r="P542" s="5">
        <f t="shared" si="32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0.55555555555555558</v>
      </c>
      <c r="P543" s="5">
        <f t="shared" si="32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4.0000000000000002E-4</v>
      </c>
      <c r="P544" s="5">
        <f t="shared" si="32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0.31818181818181818</v>
      </c>
      <c r="P545" s="5">
        <f t="shared" si="32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</v>
      </c>
      <c r="P546" s="5">
        <f t="shared" si="32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27.384</v>
      </c>
      <c r="P547" s="5">
        <f t="shared" si="32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8.666666666666667E-2</v>
      </c>
      <c r="P548" s="5">
        <f t="shared" si="32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s="5" t="str">
        <f t="shared" si="32"/>
        <v>NA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0.09</v>
      </c>
      <c r="P550" s="5">
        <f t="shared" si="32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2.72</v>
      </c>
      <c r="P551" s="5">
        <f t="shared" si="32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0.7</v>
      </c>
      <c r="P552" s="5">
        <f t="shared" si="32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5.0413333333333332</v>
      </c>
      <c r="P553" s="5">
        <f t="shared" si="32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s="5" t="str">
        <f t="shared" si="32"/>
        <v>NA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0.49199999999999999</v>
      </c>
      <c r="P555" s="5">
        <f t="shared" si="32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36.589147286821706</v>
      </c>
      <c r="P556" s="5">
        <f t="shared" si="32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s="5" t="str">
        <f t="shared" si="32"/>
        <v>NA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</v>
      </c>
      <c r="P558" s="5">
        <f t="shared" si="32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0.91066666666666662</v>
      </c>
      <c r="P559" s="5">
        <f t="shared" si="32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s="5" t="str">
        <f t="shared" si="32"/>
        <v>NA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2.0833333333333332E-2</v>
      </c>
      <c r="P561" s="5">
        <f t="shared" si="32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1.2E-2</v>
      </c>
      <c r="P562" s="5">
        <f t="shared" si="32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0.36666666666666664</v>
      </c>
      <c r="P563" s="5">
        <f t="shared" si="32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s="5" t="str">
        <f t="shared" si="32"/>
        <v>NA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9.0666666666666673E-2</v>
      </c>
      <c r="P565" s="5">
        <f t="shared" si="32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5.5555555555555558E-3</v>
      </c>
      <c r="P566" s="5">
        <f t="shared" si="32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s="5" t="str">
        <f t="shared" si="32"/>
        <v>NA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0.02</v>
      </c>
      <c r="P568" s="5">
        <f t="shared" si="32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s="5" t="str">
        <f t="shared" si="32"/>
        <v>NA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1</v>
      </c>
      <c r="P570" s="5">
        <f t="shared" si="32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0.8</v>
      </c>
      <c r="P571" s="5">
        <f t="shared" si="32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0.16705882352941176</v>
      </c>
      <c r="P572" s="5">
        <f t="shared" si="32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0.42399999999999999</v>
      </c>
      <c r="P573" s="5">
        <f t="shared" si="32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s="5" t="str">
        <f t="shared" si="32"/>
        <v>NA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0.38925389253892539</v>
      </c>
      <c r="P575" s="5">
        <f t="shared" si="32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0.7155635062611807</v>
      </c>
      <c r="P576" s="5">
        <f t="shared" si="32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0.43166666666666664</v>
      </c>
      <c r="P577" s="5">
        <f t="shared" si="32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1.25E-3</v>
      </c>
      <c r="P578" s="5">
        <f t="shared" ref="P578:P641" si="36">IF(L578&gt;0,E578/L578,"NA")</f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100*E579/D579</f>
        <v>0.2</v>
      </c>
      <c r="P579" s="5">
        <f t="shared" si="36"/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1.12E-2</v>
      </c>
      <c r="P580" s="5">
        <f t="shared" si="36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1.4583333333333333</v>
      </c>
      <c r="P581" s="5">
        <f t="shared" si="36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3.3333333333333333E-2</v>
      </c>
      <c r="P582" s="5">
        <f t="shared" si="36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s="5" t="str">
        <f t="shared" si="36"/>
        <v>NA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s="5" t="str">
        <f t="shared" si="36"/>
        <v>NA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1.1111111111111112E-2</v>
      </c>
      <c r="P585" s="5">
        <f t="shared" si="36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1</v>
      </c>
      <c r="P586" s="5">
        <f t="shared" si="36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s="5" t="str">
        <f t="shared" si="36"/>
        <v>NA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0.56000000000000005</v>
      </c>
      <c r="P588" s="5">
        <f t="shared" si="36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9.0833333333333339</v>
      </c>
      <c r="P589" s="5">
        <f t="shared" si="36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3.3444444444444446</v>
      </c>
      <c r="P590" s="5">
        <f t="shared" si="36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1.3333333333333334E-2</v>
      </c>
      <c r="P591" s="5">
        <f t="shared" si="36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</v>
      </c>
      <c r="P592" s="5">
        <f t="shared" si="36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6.0999999999999999E-2</v>
      </c>
      <c r="P593" s="5">
        <f t="shared" si="36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3.3333333333333335</v>
      </c>
      <c r="P594" s="5">
        <f t="shared" si="36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23</v>
      </c>
      <c r="P595" s="5">
        <f t="shared" si="36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0.104</v>
      </c>
      <c r="P596" s="5">
        <f t="shared" si="36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0.42599999999999999</v>
      </c>
      <c r="P597" s="5">
        <f t="shared" si="36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0.03</v>
      </c>
      <c r="P598" s="5">
        <f t="shared" si="36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0.26666666666666666</v>
      </c>
      <c r="P599" s="5">
        <f t="shared" si="36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34</v>
      </c>
      <c r="P600" s="5">
        <f t="shared" si="36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6.2E-2</v>
      </c>
      <c r="P601" s="5">
        <f t="shared" si="36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2</v>
      </c>
      <c r="P602" s="5">
        <f t="shared" si="36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</v>
      </c>
      <c r="P603" s="5">
        <f t="shared" si="36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s="5" t="str">
        <f t="shared" si="36"/>
        <v>NA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</v>
      </c>
      <c r="P605" s="5">
        <f t="shared" si="36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s="5" t="str">
        <f t="shared" si="36"/>
        <v>NA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</v>
      </c>
      <c r="P607" s="5">
        <f t="shared" si="36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0.2</v>
      </c>
      <c r="P608" s="5">
        <f t="shared" si="36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s="5" t="str">
        <f t="shared" si="36"/>
        <v>NA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0.97399999999999998</v>
      </c>
      <c r="P610" s="5">
        <f t="shared" si="36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0.64102564102564108</v>
      </c>
      <c r="P611" s="5">
        <f t="shared" si="36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s="5" t="str">
        <f t="shared" si="36"/>
        <v>NA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s="5" t="str">
        <f t="shared" si="36"/>
        <v>NA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s="5" t="str">
        <f t="shared" si="36"/>
        <v>NA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21.363333333333333</v>
      </c>
      <c r="P615" s="5">
        <f t="shared" si="36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s="5" t="str">
        <f t="shared" si="36"/>
        <v>NA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s="5" t="str">
        <f t="shared" si="36"/>
        <v>NA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s="5" t="str">
        <f t="shared" si="36"/>
        <v>NA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3</v>
      </c>
      <c r="P619" s="5">
        <f t="shared" si="36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s="5" t="str">
        <f t="shared" si="36"/>
        <v>NA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4.0000000000000003E-5</v>
      </c>
      <c r="P621" s="5">
        <f t="shared" si="36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1</v>
      </c>
      <c r="P622" s="5">
        <f t="shared" si="36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</v>
      </c>
      <c r="P623" s="5">
        <f t="shared" si="36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5.6833333333333336</v>
      </c>
      <c r="P624" s="5">
        <f t="shared" si="36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s="5" t="str">
        <f t="shared" si="36"/>
        <v>NA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s="5" t="str">
        <f t="shared" si="36"/>
        <v>NA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s="5" t="str">
        <f t="shared" si="36"/>
        <v>NA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17.38</v>
      </c>
      <c r="P628" s="5">
        <f t="shared" si="36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0.02</v>
      </c>
      <c r="P629" s="5">
        <f t="shared" si="36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s="5" t="str">
        <f t="shared" si="36"/>
        <v>NA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0.17499999999999999</v>
      </c>
      <c r="P631" s="5">
        <f t="shared" si="36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8.3340278356529712E-2</v>
      </c>
      <c r="P632" s="5">
        <f t="shared" si="36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</v>
      </c>
      <c r="P633" s="5">
        <f t="shared" si="36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s="5" t="str">
        <f t="shared" si="36"/>
        <v>NA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12.45</v>
      </c>
      <c r="P635" s="5">
        <f t="shared" si="36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0.02</v>
      </c>
      <c r="P636" s="5">
        <f t="shared" si="36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8.0000000000000002E-3</v>
      </c>
      <c r="P637" s="5">
        <f t="shared" si="36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0.2</v>
      </c>
      <c r="P638" s="5">
        <f t="shared" si="36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s="5" t="str">
        <f t="shared" si="36"/>
        <v>NA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8.9999999999999993E-3</v>
      </c>
      <c r="P640" s="5">
        <f t="shared" si="36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1E-4</v>
      </c>
      <c r="P641" s="5">
        <f t="shared" si="36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144.28571428571428</v>
      </c>
      <c r="P642" s="5">
        <f t="shared" ref="P642:P705" si="40">IF(L642&gt;0,E642/L642,"NA")</f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100*E643/D643</f>
        <v>119.16249999999999</v>
      </c>
      <c r="P643" s="5">
        <f t="shared" si="40"/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1460.4849999999999</v>
      </c>
      <c r="P644" s="5">
        <f t="shared" si="40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105.80800000000001</v>
      </c>
      <c r="P645" s="5">
        <f t="shared" si="40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300.11792000000003</v>
      </c>
      <c r="P646" s="5">
        <f t="shared" si="40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278.7</v>
      </c>
      <c r="P647" s="5">
        <f t="shared" si="40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131.87625</v>
      </c>
      <c r="P648" s="5">
        <f t="shared" si="40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107.05</v>
      </c>
      <c r="P649" s="5">
        <f t="shared" si="40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126.82285714285715</v>
      </c>
      <c r="P650" s="5">
        <f t="shared" si="40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139.96</v>
      </c>
      <c r="P651" s="5">
        <f t="shared" si="40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112.4</v>
      </c>
      <c r="P652" s="5">
        <f t="shared" si="40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100.52800000000001</v>
      </c>
      <c r="P653" s="5">
        <f t="shared" si="40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100.46666666666667</v>
      </c>
      <c r="P654" s="5">
        <f t="shared" si="40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141.446</v>
      </c>
      <c r="P655" s="5">
        <f t="shared" si="40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267.29166666666669</v>
      </c>
      <c r="P656" s="5">
        <f t="shared" si="40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146.88749999999999</v>
      </c>
      <c r="P657" s="5">
        <f t="shared" si="40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213.56</v>
      </c>
      <c r="P658" s="5">
        <f t="shared" si="40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125.7</v>
      </c>
      <c r="P659" s="5">
        <f t="shared" si="40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104.46206037108834</v>
      </c>
      <c r="P660" s="5">
        <f t="shared" si="40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100.56666666666666</v>
      </c>
      <c r="P661" s="5">
        <f t="shared" si="40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3.0579999999999998</v>
      </c>
      <c r="P662" s="5">
        <f t="shared" si="40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0.95</v>
      </c>
      <c r="P663" s="5">
        <f t="shared" si="40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0.4</v>
      </c>
      <c r="P664" s="5">
        <f t="shared" si="40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0.35</v>
      </c>
      <c r="P665" s="5">
        <f t="shared" si="40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7.5333333333333332</v>
      </c>
      <c r="P666" s="5">
        <f t="shared" si="40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18.64</v>
      </c>
      <c r="P667" s="5">
        <f t="shared" si="40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4.0000000000000001E-3</v>
      </c>
      <c r="P668" s="5">
        <f t="shared" si="40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10.02</v>
      </c>
      <c r="P669" s="5">
        <f t="shared" si="40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4.5599999999999996</v>
      </c>
      <c r="P670" s="5">
        <f t="shared" si="40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21.5075</v>
      </c>
      <c r="P671" s="5">
        <f t="shared" si="40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29.276666666666667</v>
      </c>
      <c r="P672" s="5">
        <f t="shared" si="40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39.426666666666669</v>
      </c>
      <c r="P673" s="5">
        <f t="shared" si="40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21.628</v>
      </c>
      <c r="P674" s="5">
        <f t="shared" si="40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0.20499999999999999</v>
      </c>
      <c r="P675" s="5">
        <f t="shared" si="40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0.03</v>
      </c>
      <c r="P676" s="5">
        <f t="shared" si="40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14.85</v>
      </c>
      <c r="P677" s="5">
        <f t="shared" si="40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</v>
      </c>
      <c r="P678" s="5">
        <f t="shared" si="40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25.584</v>
      </c>
      <c r="P679" s="5">
        <f t="shared" si="40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3.8206896551724139</v>
      </c>
      <c r="P680" s="5">
        <f t="shared" si="40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15.485964912280702</v>
      </c>
      <c r="P681" s="5">
        <f t="shared" si="40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25.911999999999999</v>
      </c>
      <c r="P682" s="5">
        <f t="shared" si="40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0.04</v>
      </c>
      <c r="P683" s="5">
        <f t="shared" si="40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0.106</v>
      </c>
      <c r="P684" s="5">
        <f t="shared" si="40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0.85142857142857142</v>
      </c>
      <c r="P685" s="5">
        <f t="shared" si="40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7.4837499999999997</v>
      </c>
      <c r="P686" s="5">
        <f t="shared" si="40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27.65</v>
      </c>
      <c r="P687" s="5">
        <f t="shared" si="40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s="5" t="str">
        <f t="shared" si="40"/>
        <v>NA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3.55</v>
      </c>
      <c r="P689" s="5">
        <f t="shared" si="40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72.989999999999995</v>
      </c>
      <c r="P690" s="5">
        <f t="shared" si="40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57.64875</v>
      </c>
      <c r="P691" s="5">
        <f t="shared" si="40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12.34</v>
      </c>
      <c r="P692" s="5">
        <f t="shared" si="40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0.52</v>
      </c>
      <c r="P693" s="5">
        <f t="shared" si="40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6.53</v>
      </c>
      <c r="P694" s="5">
        <f t="shared" si="40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35.338000000000001</v>
      </c>
      <c r="P695" s="5">
        <f t="shared" si="40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0.39333333333333331</v>
      </c>
      <c r="P696" s="5">
        <f t="shared" si="40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</v>
      </c>
      <c r="P697" s="5">
        <f t="shared" si="40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5.7142857142857147E-4</v>
      </c>
      <c r="P698" s="5">
        <f t="shared" si="40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46.38</v>
      </c>
      <c r="P699" s="5">
        <f t="shared" si="40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15.39</v>
      </c>
      <c r="P700" s="5">
        <f t="shared" si="40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82.422107692307691</v>
      </c>
      <c r="P701" s="5">
        <f t="shared" si="40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2.6866666666666665</v>
      </c>
      <c r="P702" s="5">
        <f t="shared" si="40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26.6</v>
      </c>
      <c r="P703" s="5">
        <f t="shared" si="40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30.813400000000001</v>
      </c>
      <c r="P704" s="5">
        <f t="shared" si="40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</v>
      </c>
      <c r="P705" s="5">
        <f t="shared" si="40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0.87454545454545451</v>
      </c>
      <c r="P706" s="5">
        <f t="shared" ref="P706:P769" si="44">IF(L706&gt;0,E706/L706,"NA")</f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100*E707/D707</f>
        <v>0.97699999999999998</v>
      </c>
      <c r="P707" s="5">
        <f t="shared" si="44"/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5" t="str">
        <f t="shared" si="44"/>
        <v>NA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78.927352941176466</v>
      </c>
      <c r="P709" s="5">
        <f t="shared" si="44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22.092500000000001</v>
      </c>
      <c r="P710" s="5">
        <f t="shared" si="44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0.40666666666666668</v>
      </c>
      <c r="P711" s="5">
        <f t="shared" si="44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5" t="str">
        <f t="shared" si="44"/>
        <v>NA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33.790999999999997</v>
      </c>
      <c r="P713" s="5">
        <f t="shared" si="44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0.21649484536082475</v>
      </c>
      <c r="P714" s="5">
        <f t="shared" si="44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0.79600000000000004</v>
      </c>
      <c r="P715" s="5">
        <f t="shared" si="44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14.993333333333334</v>
      </c>
      <c r="P716" s="5">
        <f t="shared" si="44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5.0509090909090908</v>
      </c>
      <c r="P717" s="5">
        <f t="shared" si="44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10.214285714285714</v>
      </c>
      <c r="P718" s="5">
        <f t="shared" si="44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0.30499999999999999</v>
      </c>
      <c r="P719" s="5">
        <f t="shared" si="44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0.75</v>
      </c>
      <c r="P720" s="5">
        <f t="shared" si="44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1.2933333333333332</v>
      </c>
      <c r="P721" s="5">
        <f t="shared" si="44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143.94736842105263</v>
      </c>
      <c r="P722" s="5">
        <f t="shared" si="44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122.10975609756098</v>
      </c>
      <c r="P723" s="5">
        <f t="shared" si="44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132.024</v>
      </c>
      <c r="P724" s="5">
        <f t="shared" si="44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109.38</v>
      </c>
      <c r="P725" s="5">
        <f t="shared" si="44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105.47157142857142</v>
      </c>
      <c r="P726" s="5">
        <f t="shared" si="44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100.35</v>
      </c>
      <c r="P727" s="5">
        <f t="shared" si="44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101.4</v>
      </c>
      <c r="P728" s="5">
        <f t="shared" si="44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155.51428571428571</v>
      </c>
      <c r="P729" s="5">
        <f t="shared" si="44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105.566</v>
      </c>
      <c r="P730" s="5">
        <f t="shared" si="44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130.65</v>
      </c>
      <c r="P731" s="5">
        <f t="shared" si="44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132.19</v>
      </c>
      <c r="P732" s="5">
        <f t="shared" si="44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 s="5">
        <f t="shared" si="44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 s="5">
        <f t="shared" si="44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120.48</v>
      </c>
      <c r="P735" s="5">
        <f t="shared" si="44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125.52941176470588</v>
      </c>
      <c r="P736" s="5">
        <f t="shared" si="44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114.4063829787234</v>
      </c>
      <c r="P737" s="5">
        <f t="shared" si="44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315.13888888888891</v>
      </c>
      <c r="P738" s="5">
        <f t="shared" si="44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122.4</v>
      </c>
      <c r="P739" s="5">
        <f t="shared" si="44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106.73333333333333</v>
      </c>
      <c r="P740" s="5">
        <f t="shared" si="44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158.33333333333334</v>
      </c>
      <c r="P741" s="5">
        <f t="shared" si="44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107.4</v>
      </c>
      <c r="P742" s="5">
        <f t="shared" si="44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102.26</v>
      </c>
      <c r="P743" s="5">
        <f t="shared" si="44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110.71428571428571</v>
      </c>
      <c r="P744" s="5">
        <f t="shared" si="44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 s="5">
        <f t="shared" si="44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102.32</v>
      </c>
      <c r="P746" s="5">
        <f t="shared" si="44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179.09909909909911</v>
      </c>
      <c r="P747" s="5">
        <f t="shared" si="44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111.08135252761969</v>
      </c>
      <c r="P748" s="5">
        <f t="shared" si="44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100.04285714285714</v>
      </c>
      <c r="P749" s="5">
        <f t="shared" si="44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100.25</v>
      </c>
      <c r="P750" s="5">
        <f t="shared" si="44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105.56</v>
      </c>
      <c r="P751" s="5">
        <f t="shared" si="44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102.58775877587759</v>
      </c>
      <c r="P752" s="5">
        <f t="shared" si="44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118.5</v>
      </c>
      <c r="P753" s="5">
        <f t="shared" si="44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111.7</v>
      </c>
      <c r="P754" s="5">
        <f t="shared" si="44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 s="5">
        <f t="shared" si="44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103.75</v>
      </c>
      <c r="P756" s="5">
        <f t="shared" si="44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101.9076</v>
      </c>
      <c r="P757" s="5">
        <f t="shared" si="44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117.71428571428571</v>
      </c>
      <c r="P758" s="5">
        <f t="shared" si="44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 s="5">
        <f t="shared" si="44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 s="5">
        <f t="shared" si="44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101.92</v>
      </c>
      <c r="P761" s="5">
        <f t="shared" si="44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s="5" t="str">
        <f t="shared" si="44"/>
        <v>NA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</v>
      </c>
      <c r="P763" s="5">
        <f t="shared" si="44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s="5" t="str">
        <f t="shared" si="44"/>
        <v>NA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0.11655011655011654</v>
      </c>
      <c r="P765" s="5">
        <f t="shared" si="44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s="5" t="str">
        <f t="shared" si="44"/>
        <v>NA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36.014285714285712</v>
      </c>
      <c r="P767" s="5">
        <f t="shared" si="44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s="5" t="str">
        <f t="shared" si="44"/>
        <v>NA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</v>
      </c>
      <c r="P769" s="5">
        <f t="shared" si="44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 s="5" t="str">
        <f t="shared" ref="P770:P833" si="48">IF(L770&gt;0,E770/L770,"NA")</f>
        <v>NA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100*E771/D771</f>
        <v>41.4</v>
      </c>
      <c r="P771" s="5">
        <f t="shared" si="48"/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5" t="str">
        <f t="shared" si="48"/>
        <v>NA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2.6315789473684209E-2</v>
      </c>
      <c r="P773" s="5">
        <f t="shared" si="48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3.3333333333333335</v>
      </c>
      <c r="P774" s="5">
        <f t="shared" si="48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0.85129023676509707</v>
      </c>
      <c r="P775" s="5">
        <f t="shared" si="48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70.2</v>
      </c>
      <c r="P776" s="5">
        <f t="shared" si="48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</v>
      </c>
      <c r="P777" s="5">
        <f t="shared" si="48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51.4</v>
      </c>
      <c r="P778" s="5">
        <f t="shared" si="48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0.7</v>
      </c>
      <c r="P779" s="5">
        <f t="shared" si="48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0.4</v>
      </c>
      <c r="P780" s="5">
        <f t="shared" si="48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2.6666666666666665</v>
      </c>
      <c r="P781" s="5">
        <f t="shared" si="48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 s="5">
        <f t="shared" si="48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133.15375</v>
      </c>
      <c r="P783" s="5">
        <f t="shared" si="48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 s="5">
        <f t="shared" si="48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148.13333333333333</v>
      </c>
      <c r="P785" s="5">
        <f t="shared" si="48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102.5</v>
      </c>
      <c r="P786" s="5">
        <f t="shared" si="48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180.62799999999999</v>
      </c>
      <c r="P787" s="5">
        <f t="shared" si="48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142.80000000000001</v>
      </c>
      <c r="P788" s="5">
        <f t="shared" si="48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114.16666666666667</v>
      </c>
      <c r="P789" s="5">
        <f t="shared" si="48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203.505</v>
      </c>
      <c r="P790" s="5">
        <f t="shared" si="48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109.41176470588235</v>
      </c>
      <c r="P791" s="5">
        <f t="shared" si="48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144.37459999999999</v>
      </c>
      <c r="P792" s="5">
        <f t="shared" si="48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103.86666666666666</v>
      </c>
      <c r="P793" s="5">
        <f t="shared" si="48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100.4444</v>
      </c>
      <c r="P794" s="5">
        <f t="shared" si="48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102.77927272727273</v>
      </c>
      <c r="P795" s="5">
        <f t="shared" si="48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105.3125</v>
      </c>
      <c r="P796" s="5">
        <f t="shared" si="48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111.78571428571429</v>
      </c>
      <c r="P797" s="5">
        <f t="shared" si="48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101.35</v>
      </c>
      <c r="P798" s="5">
        <f t="shared" si="48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107.53333333333333</v>
      </c>
      <c r="P799" s="5">
        <f t="shared" si="48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114.88571428571429</v>
      </c>
      <c r="P800" s="5">
        <f t="shared" si="48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100.02</v>
      </c>
      <c r="P801" s="5">
        <f t="shared" si="48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152.13333333333333</v>
      </c>
      <c r="P802" s="5">
        <f t="shared" si="48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111.52149999999999</v>
      </c>
      <c r="P803" s="5">
        <f t="shared" si="48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101.33333333333333</v>
      </c>
      <c r="P804" s="5">
        <f t="shared" si="48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123.26086956521739</v>
      </c>
      <c r="P805" s="5">
        <f t="shared" si="48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 s="5">
        <f t="shared" si="48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 s="5">
        <f t="shared" si="48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104.4375</v>
      </c>
      <c r="P808" s="5">
        <f t="shared" si="48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105.125</v>
      </c>
      <c r="P809" s="5">
        <f t="shared" si="48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 s="5">
        <f t="shared" si="48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103.77500000000001</v>
      </c>
      <c r="P811" s="5">
        <f t="shared" si="48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 s="5">
        <f t="shared" si="48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 s="5">
        <f t="shared" si="48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151.83333333333334</v>
      </c>
      <c r="P814" s="5">
        <f t="shared" si="48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159.99600000000001</v>
      </c>
      <c r="P815" s="5">
        <f t="shared" si="48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127.3</v>
      </c>
      <c r="P816" s="5">
        <f t="shared" si="48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 s="5">
        <f t="shared" si="48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115.12214285714286</v>
      </c>
      <c r="P818" s="5">
        <f t="shared" si="48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137.11066666666667</v>
      </c>
      <c r="P819" s="5">
        <f t="shared" si="48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155.71428571428572</v>
      </c>
      <c r="P820" s="5">
        <f t="shared" si="48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108.75</v>
      </c>
      <c r="P821" s="5">
        <f t="shared" si="48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134.05000000000001</v>
      </c>
      <c r="P822" s="5">
        <f t="shared" si="48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 s="5">
        <f t="shared" si="48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119.16666666666667</v>
      </c>
      <c r="P824" s="5">
        <f t="shared" si="48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179.5</v>
      </c>
      <c r="P825" s="5">
        <f t="shared" si="48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134.38124999999999</v>
      </c>
      <c r="P826" s="5">
        <f t="shared" si="48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100.432</v>
      </c>
      <c r="P827" s="5">
        <f t="shared" si="48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101.45454545454545</v>
      </c>
      <c r="P828" s="5">
        <f t="shared" si="48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103.33333333333333</v>
      </c>
      <c r="P829" s="5">
        <f t="shared" si="48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 s="5">
        <f t="shared" si="48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 s="5">
        <f t="shared" si="48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107.83333333333333</v>
      </c>
      <c r="P832" s="5">
        <f t="shared" si="48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233.33333333333334</v>
      </c>
      <c r="P833" s="5">
        <f t="shared" si="48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100.60706666666667</v>
      </c>
      <c r="P834" s="5">
        <f t="shared" ref="P834:P897" si="52">IF(L834&gt;0,E834/L834,"NA")</f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100*E835/D835</f>
        <v>101.66666666666667</v>
      </c>
      <c r="P835" s="5">
        <f t="shared" si="52"/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131.01818181818183</v>
      </c>
      <c r="P836" s="5">
        <f t="shared" si="52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117.25</v>
      </c>
      <c r="P837" s="5">
        <f t="shared" si="52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100.93040000000001</v>
      </c>
      <c r="P838" s="5">
        <f t="shared" si="52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121.8</v>
      </c>
      <c r="P839" s="5">
        <f t="shared" si="52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145.4</v>
      </c>
      <c r="P840" s="5">
        <f t="shared" si="52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116.61660000000001</v>
      </c>
      <c r="P841" s="5">
        <f t="shared" si="52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120.4166</v>
      </c>
      <c r="P842" s="5">
        <f t="shared" si="52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101.32</v>
      </c>
      <c r="P843" s="5">
        <f t="shared" si="52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104.32</v>
      </c>
      <c r="P844" s="5">
        <f t="shared" si="52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267.13333333333333</v>
      </c>
      <c r="P845" s="5">
        <f t="shared" si="52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194.13333333333333</v>
      </c>
      <c r="P846" s="5">
        <f t="shared" si="52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120.3802</v>
      </c>
      <c r="P847" s="5">
        <f t="shared" si="52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122.00090909090909</v>
      </c>
      <c r="P848" s="5">
        <f t="shared" si="52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 s="5">
        <f t="shared" si="52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 s="5">
        <f t="shared" si="52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119.9</v>
      </c>
      <c r="P851" s="5">
        <f t="shared" si="52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155.17500000000001</v>
      </c>
      <c r="P852" s="5">
        <f t="shared" si="52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130.44999999999999</v>
      </c>
      <c r="P853" s="5">
        <f t="shared" si="52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104.97142857142858</v>
      </c>
      <c r="P854" s="5">
        <f t="shared" si="52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 s="5">
        <f t="shared" si="52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118.22050359712232</v>
      </c>
      <c r="P856" s="5">
        <f t="shared" si="52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103.44827586206897</v>
      </c>
      <c r="P857" s="5">
        <f t="shared" si="52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</v>
      </c>
      <c r="P858" s="5">
        <f t="shared" si="52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 s="5">
        <f t="shared" si="52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144.00583333333333</v>
      </c>
      <c r="P860" s="5">
        <f t="shared" si="52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104.675</v>
      </c>
      <c r="P861" s="5">
        <f t="shared" si="52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18.142857142857142</v>
      </c>
      <c r="P862" s="5">
        <f t="shared" si="52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2.2444444444444445</v>
      </c>
      <c r="P863" s="5">
        <f t="shared" si="52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0.34</v>
      </c>
      <c r="P864" s="5">
        <f t="shared" si="52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4.5</v>
      </c>
      <c r="P865" s="5">
        <f t="shared" si="52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41.53846153846154</v>
      </c>
      <c r="P866" s="5">
        <f t="shared" si="52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</v>
      </c>
      <c r="P867" s="5">
        <f t="shared" si="52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18.285714285714285</v>
      </c>
      <c r="P868" s="5">
        <f t="shared" si="52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24.02</v>
      </c>
      <c r="P869" s="5">
        <f t="shared" si="52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0.1111111111111111</v>
      </c>
      <c r="P870" s="5">
        <f t="shared" si="52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11.818181818181818</v>
      </c>
      <c r="P871" s="5">
        <f t="shared" si="52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0.31</v>
      </c>
      <c r="P872" s="5">
        <f t="shared" si="52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5.416666666666667</v>
      </c>
      <c r="P873" s="5">
        <f t="shared" si="52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0.8125</v>
      </c>
      <c r="P874" s="5">
        <f t="shared" si="52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1.2857142857142858</v>
      </c>
      <c r="P875" s="5">
        <f t="shared" si="52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24.333333333333332</v>
      </c>
      <c r="P876" s="5">
        <f t="shared" si="52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s="5" t="str">
        <f t="shared" si="52"/>
        <v>NA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40.799492385786799</v>
      </c>
      <c r="P878" s="5">
        <f t="shared" si="52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67.55</v>
      </c>
      <c r="P879" s="5">
        <f t="shared" si="52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1.3</v>
      </c>
      <c r="P880" s="5">
        <f t="shared" si="52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30.666666666666668</v>
      </c>
      <c r="P881" s="5">
        <f t="shared" si="52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</v>
      </c>
      <c r="P882" s="5">
        <f t="shared" si="52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0.8</v>
      </c>
      <c r="P883" s="5">
        <f t="shared" si="52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20.133333333333333</v>
      </c>
      <c r="P884" s="5">
        <f t="shared" si="52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40.020000000000003</v>
      </c>
      <c r="P885" s="5">
        <f t="shared" si="52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 s="5">
        <f t="shared" si="52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 s="5">
        <f t="shared" si="52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 s="5">
        <f t="shared" si="52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s="5" t="str">
        <f t="shared" si="52"/>
        <v>NA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7.2</v>
      </c>
      <c r="P890" s="5">
        <f t="shared" si="52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9.4412800000000008</v>
      </c>
      <c r="P891" s="5">
        <f t="shared" si="52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4.166666666666667</v>
      </c>
      <c r="P892" s="5">
        <f t="shared" si="52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</v>
      </c>
      <c r="P893" s="5">
        <f t="shared" si="52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40.75</v>
      </c>
      <c r="P894" s="5">
        <f t="shared" si="52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 s="5">
        <f t="shared" si="52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39.17</v>
      </c>
      <c r="P896" s="5">
        <f t="shared" si="52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</v>
      </c>
      <c r="P897" s="5">
        <f t="shared" si="52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40</v>
      </c>
      <c r="P898" s="5">
        <f t="shared" ref="P898:P961" si="56">IF(L898&gt;0,E898/L898,"NA")</f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100*E899/D899</f>
        <v>0</v>
      </c>
      <c r="P899" s="5" t="str">
        <f t="shared" si="56"/>
        <v>NA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</v>
      </c>
      <c r="P900" s="5">
        <f t="shared" si="56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37.333333333333336</v>
      </c>
      <c r="P901" s="5">
        <f t="shared" si="56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0.42</v>
      </c>
      <c r="P902" s="5">
        <f t="shared" si="56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5" t="str">
        <f t="shared" si="56"/>
        <v>NA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0.3</v>
      </c>
      <c r="P904" s="5">
        <f t="shared" si="56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</v>
      </c>
      <c r="P905" s="5">
        <f t="shared" si="56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0.30199999999999999</v>
      </c>
      <c r="P906" s="5">
        <f t="shared" si="56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</v>
      </c>
      <c r="P907" s="5">
        <f t="shared" si="56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5" t="str">
        <f t="shared" si="56"/>
        <v>NA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5" t="str">
        <f t="shared" si="56"/>
        <v>NA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5" t="str">
        <f t="shared" si="56"/>
        <v>NA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</v>
      </c>
      <c r="P911" s="5">
        <f t="shared" si="56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22.363636363636363</v>
      </c>
      <c r="P912" s="5">
        <f t="shared" si="56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5" t="str">
        <f t="shared" si="56"/>
        <v>NA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0.8571428571428571</v>
      </c>
      <c r="P914" s="5">
        <f t="shared" si="56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6.6066666666666665</v>
      </c>
      <c r="P915" s="5">
        <f t="shared" si="56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5" t="str">
        <f t="shared" si="56"/>
        <v>NA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5.7692307692307692</v>
      </c>
      <c r="P917" s="5">
        <f t="shared" si="56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5" t="str">
        <f t="shared" si="56"/>
        <v>NA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0.6</v>
      </c>
      <c r="P919" s="5">
        <f t="shared" si="56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</v>
      </c>
      <c r="P920" s="5">
        <f t="shared" si="56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0.5</v>
      </c>
      <c r="P921" s="5">
        <f t="shared" si="56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5" t="str">
        <f t="shared" si="56"/>
        <v>NA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30.9</v>
      </c>
      <c r="P923" s="5">
        <f t="shared" si="56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21.037037037037038</v>
      </c>
      <c r="P924" s="5">
        <f t="shared" si="56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2.2000000000000002</v>
      </c>
      <c r="P925" s="5">
        <f t="shared" si="56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10.9</v>
      </c>
      <c r="P926" s="5">
        <f t="shared" si="56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2.6666666666666665</v>
      </c>
      <c r="P927" s="5">
        <f t="shared" si="56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s="5" t="str">
        <f t="shared" si="56"/>
        <v>NA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s="5" t="str">
        <f t="shared" si="56"/>
        <v>NA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10.862068965517242</v>
      </c>
      <c r="P930" s="5">
        <f t="shared" si="56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s="5" t="str">
        <f t="shared" si="56"/>
        <v>NA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38.333333333333336</v>
      </c>
      <c r="P932" s="5">
        <f t="shared" si="56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</v>
      </c>
      <c r="P933" s="5">
        <f t="shared" si="56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14.536842105263158</v>
      </c>
      <c r="P934" s="5">
        <f t="shared" si="56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 s="5">
        <f t="shared" si="56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30.4</v>
      </c>
      <c r="P936" s="5">
        <f t="shared" si="56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1.4285714285714286</v>
      </c>
      <c r="P937" s="5">
        <f t="shared" si="56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s="5" t="str">
        <f t="shared" si="56"/>
        <v>NA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1.1428571428571428</v>
      </c>
      <c r="P939" s="5">
        <f t="shared" si="56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0.35714285714285715</v>
      </c>
      <c r="P940" s="5">
        <f t="shared" si="56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1.4545454545454546</v>
      </c>
      <c r="P941" s="5">
        <f t="shared" si="56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17.155555555555555</v>
      </c>
      <c r="P942" s="5">
        <f t="shared" si="56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</v>
      </c>
      <c r="P943" s="5">
        <f t="shared" si="56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8.9066666666666663</v>
      </c>
      <c r="P944" s="5">
        <f t="shared" si="56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9.6333333333333329</v>
      </c>
      <c r="P945" s="5">
        <f t="shared" si="56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13.326000000000001</v>
      </c>
      <c r="P946" s="5">
        <f t="shared" si="56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</v>
      </c>
      <c r="P947" s="5">
        <f t="shared" si="56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1.9066666666666667</v>
      </c>
      <c r="P948" s="5">
        <f t="shared" si="56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s="5" t="str">
        <f t="shared" si="56"/>
        <v>NA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 s="5">
        <f t="shared" si="56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</v>
      </c>
      <c r="P951" s="5">
        <f t="shared" si="56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28.04</v>
      </c>
      <c r="P952" s="5">
        <f t="shared" si="56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38.39</v>
      </c>
      <c r="P953" s="5">
        <f t="shared" si="56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39.942857142857143</v>
      </c>
      <c r="P954" s="5">
        <f t="shared" si="56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0.84</v>
      </c>
      <c r="P955" s="5">
        <f t="shared" si="56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43.406666666666666</v>
      </c>
      <c r="P956" s="5">
        <f t="shared" si="56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5.6613333333333333</v>
      </c>
      <c r="P957" s="5">
        <f t="shared" si="56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1.722</v>
      </c>
      <c r="P958" s="5">
        <f t="shared" si="56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1.9416666666666667</v>
      </c>
      <c r="P959" s="5">
        <f t="shared" si="56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11.328275684711329</v>
      </c>
      <c r="P960" s="5">
        <f t="shared" si="56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38.86</v>
      </c>
      <c r="P961" s="5">
        <f t="shared" si="56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46.100628930817614</v>
      </c>
      <c r="P962" s="5">
        <f t="shared" ref="P962:P1025" si="60">IF(L962&gt;0,E962/L962,"NA")</f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100*E963/D963</f>
        <v>42.188421052631575</v>
      </c>
      <c r="P963" s="5">
        <f t="shared" si="60"/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28.48</v>
      </c>
      <c r="P964" s="5">
        <f t="shared" si="60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1.0771428571428572</v>
      </c>
      <c r="P965" s="5">
        <f t="shared" si="60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0.79909090909090907</v>
      </c>
      <c r="P966" s="5">
        <f t="shared" si="60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1.1919999999999999</v>
      </c>
      <c r="P967" s="5">
        <f t="shared" si="60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14.8</v>
      </c>
      <c r="P968" s="5">
        <f t="shared" si="60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17.809999999999999</v>
      </c>
      <c r="P969" s="5">
        <f t="shared" si="60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</v>
      </c>
      <c r="P970" s="5">
        <f t="shared" si="60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46.666666666666664</v>
      </c>
      <c r="P971" s="5">
        <f t="shared" si="60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45.92</v>
      </c>
      <c r="P972" s="5">
        <f t="shared" si="60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0.22600000000000001</v>
      </c>
      <c r="P973" s="5">
        <f t="shared" si="60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34.625</v>
      </c>
      <c r="P974" s="5">
        <f t="shared" si="60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2.0550000000000002</v>
      </c>
      <c r="P975" s="5">
        <f t="shared" si="60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0.56000000000000005</v>
      </c>
      <c r="P976" s="5">
        <f t="shared" si="60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2.6070000000000002</v>
      </c>
      <c r="P977" s="5">
        <f t="shared" si="60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</v>
      </c>
      <c r="P978" s="5">
        <f t="shared" si="60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33.666666666666664</v>
      </c>
      <c r="P979" s="5">
        <f t="shared" si="60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56.263267182990241</v>
      </c>
      <c r="P980" s="5">
        <f t="shared" si="60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82.817599999999999</v>
      </c>
      <c r="P981" s="5">
        <f t="shared" si="60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14.86</v>
      </c>
      <c r="P982" s="5">
        <f t="shared" si="60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1.2375123751237513E-2</v>
      </c>
      <c r="P983" s="5">
        <f t="shared" si="60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1.7142857142857144E-2</v>
      </c>
      <c r="P984" s="5">
        <f t="shared" si="60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29.506136117214712</v>
      </c>
      <c r="P985" s="5">
        <f t="shared" si="60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</v>
      </c>
      <c r="P986" s="5">
        <f t="shared" si="60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6.293333333333333</v>
      </c>
      <c r="P987" s="5">
        <f t="shared" si="60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12.75</v>
      </c>
      <c r="P988" s="5">
        <f t="shared" si="60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13.22</v>
      </c>
      <c r="P989" s="5">
        <f t="shared" si="60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5" t="str">
        <f t="shared" si="60"/>
        <v>NA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16.77</v>
      </c>
      <c r="P991" s="5">
        <f t="shared" si="60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0.104</v>
      </c>
      <c r="P992" s="5">
        <f t="shared" si="60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</v>
      </c>
      <c r="P993" s="5">
        <f t="shared" si="60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0.46700000000000003</v>
      </c>
      <c r="P994" s="5">
        <f t="shared" si="60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25.087142857142858</v>
      </c>
      <c r="P995" s="5">
        <f t="shared" si="60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2.3344999999999998</v>
      </c>
      <c r="P996" s="5">
        <f t="shared" si="60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7.26</v>
      </c>
      <c r="P997" s="5">
        <f t="shared" si="60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</v>
      </c>
      <c r="P998" s="5">
        <f t="shared" si="60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1.3</v>
      </c>
      <c r="P999" s="5">
        <f t="shared" si="60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58.55833333333333</v>
      </c>
      <c r="P1000" s="5">
        <f t="shared" si="60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7.7886666666666668</v>
      </c>
      <c r="P1001" s="5">
        <f t="shared" si="60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2.2157147647256061</v>
      </c>
      <c r="P1002" s="5">
        <f t="shared" si="60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 s="5">
        <f t="shared" si="60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29.602960296029604</v>
      </c>
      <c r="P1004" s="5">
        <f t="shared" si="60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16.055</v>
      </c>
      <c r="P1005" s="5">
        <f t="shared" si="60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82.207999999999998</v>
      </c>
      <c r="P1006" s="5">
        <f t="shared" si="60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75.051000000000002</v>
      </c>
      <c r="P1007" s="5">
        <f t="shared" si="60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</v>
      </c>
      <c r="P1008" s="5">
        <f t="shared" si="60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44.32</v>
      </c>
      <c r="P1009" s="5">
        <f t="shared" si="60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0.26737967914438504</v>
      </c>
      <c r="P1010" s="5">
        <f t="shared" si="60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13.13</v>
      </c>
      <c r="P1011" s="5">
        <f t="shared" si="60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0.19088937093275488</v>
      </c>
      <c r="P1012" s="5">
        <f t="shared" si="60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0.375</v>
      </c>
      <c r="P1013" s="5">
        <f t="shared" si="60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21535.021000000001</v>
      </c>
      <c r="P1014" s="5">
        <f t="shared" si="60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34.527999999999999</v>
      </c>
      <c r="P1015" s="5">
        <f t="shared" si="60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30.6</v>
      </c>
      <c r="P1016" s="5">
        <f t="shared" si="60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2.6666666666666665</v>
      </c>
      <c r="P1017" s="5">
        <f t="shared" si="60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</v>
      </c>
      <c r="P1018" s="5">
        <f t="shared" si="60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22.878799999999998</v>
      </c>
      <c r="P1019" s="5">
        <f t="shared" si="60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</v>
      </c>
      <c r="P1020" s="5">
        <f t="shared" si="60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47.333333333333336</v>
      </c>
      <c r="P1021" s="5">
        <f t="shared" si="60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205.54838709677421</v>
      </c>
      <c r="P1022" s="5">
        <f t="shared" si="60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351.80366666666669</v>
      </c>
      <c r="P1023" s="5">
        <f t="shared" si="60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114.9</v>
      </c>
      <c r="P1024" s="5">
        <f t="shared" si="60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237.15</v>
      </c>
      <c r="P1025" s="5">
        <f t="shared" si="60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118.63775</v>
      </c>
      <c r="P1026" s="5">
        <f t="shared" ref="P1026:P1089" si="64">IF(L1026&gt;0,E1026/L1026,"NA")</f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100*E1027/D1027</f>
        <v>109.92831428571429</v>
      </c>
      <c r="P1027" s="5">
        <f t="shared" si="64"/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100.00828571428572</v>
      </c>
      <c r="P1028" s="5">
        <f t="shared" si="64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103.09292094387415</v>
      </c>
      <c r="P1029" s="5">
        <f t="shared" si="64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117.27</v>
      </c>
      <c r="P1030" s="5">
        <f t="shared" si="64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111.76</v>
      </c>
      <c r="P1031" s="5">
        <f t="shared" si="64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342.1</v>
      </c>
      <c r="P1032" s="5">
        <f t="shared" si="64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107.4</v>
      </c>
      <c r="P1033" s="5">
        <f t="shared" si="64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108.49703703703703</v>
      </c>
      <c r="P1034" s="5">
        <f t="shared" si="64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102.86144578313252</v>
      </c>
      <c r="P1035" s="5">
        <f t="shared" si="64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130.0018</v>
      </c>
      <c r="P1036" s="5">
        <f t="shared" si="64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107.65217391304348</v>
      </c>
      <c r="P1037" s="5">
        <f t="shared" si="64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112.36044444444444</v>
      </c>
      <c r="P1038" s="5">
        <f t="shared" si="64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102.1</v>
      </c>
      <c r="P1039" s="5">
        <f t="shared" si="64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145.33333333333334</v>
      </c>
      <c r="P1040" s="5">
        <f t="shared" si="64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128.19999999999999</v>
      </c>
      <c r="P1041" s="5">
        <f t="shared" si="64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0.29411764705882354</v>
      </c>
      <c r="P1042" s="5">
        <f t="shared" si="64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5" t="str">
        <f t="shared" si="64"/>
        <v>NA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</v>
      </c>
      <c r="P1044" s="5">
        <f t="shared" si="64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8.5370000000000008</v>
      </c>
      <c r="P1045" s="5">
        <f t="shared" si="64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8.5714285714285715E-2</v>
      </c>
      <c r="P1046" s="5">
        <f t="shared" si="64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2.66</v>
      </c>
      <c r="P1047" s="5">
        <f t="shared" si="64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5" t="str">
        <f t="shared" si="64"/>
        <v>NA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0.05</v>
      </c>
      <c r="P1049" s="5">
        <f t="shared" si="64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</v>
      </c>
      <c r="P1050" s="5">
        <f t="shared" si="64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5" t="str">
        <f t="shared" si="64"/>
        <v>NA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5" t="str">
        <f t="shared" si="64"/>
        <v>NA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5" t="str">
        <f t="shared" si="64"/>
        <v>NA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s="5" t="str">
        <f t="shared" si="64"/>
        <v>NA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1</v>
      </c>
      <c r="P1055" s="5">
        <f t="shared" si="64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s="5" t="str">
        <f t="shared" si="64"/>
        <v>NA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s="5" t="str">
        <f t="shared" si="64"/>
        <v>NA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s="5" t="str">
        <f t="shared" si="64"/>
        <v>NA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s="5" t="str">
        <f t="shared" si="64"/>
        <v>NA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s="5" t="str">
        <f t="shared" si="64"/>
        <v>NA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s="5" t="str">
        <f t="shared" si="64"/>
        <v>NA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1</v>
      </c>
      <c r="P1062" s="5">
        <f t="shared" si="64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s="5" t="str">
        <f t="shared" si="64"/>
        <v>NA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95.477386934673362</v>
      </c>
      <c r="P1064" s="5">
        <f t="shared" si="64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s="5" t="str">
        <f t="shared" si="64"/>
        <v>NA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8.974444444444444</v>
      </c>
      <c r="P1066" s="5">
        <f t="shared" si="64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2.7</v>
      </c>
      <c r="P1067" s="5">
        <f t="shared" si="64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3.3673333333333333</v>
      </c>
      <c r="P1068" s="5">
        <f t="shared" si="64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26</v>
      </c>
      <c r="P1069" s="5">
        <f t="shared" si="64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0.15</v>
      </c>
      <c r="P1070" s="5">
        <f t="shared" si="64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38.636363636363633</v>
      </c>
      <c r="P1071" s="5">
        <f t="shared" si="64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0.7</v>
      </c>
      <c r="P1072" s="5">
        <f t="shared" si="64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s="5" t="str">
        <f t="shared" si="64"/>
        <v>NA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6.8000000000000005E-2</v>
      </c>
      <c r="P1074" s="5">
        <f t="shared" si="64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1.3333333333333333</v>
      </c>
      <c r="P1075" s="5">
        <f t="shared" si="64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6.3092592592592593</v>
      </c>
      <c r="P1076" s="5">
        <f t="shared" si="64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4.5</v>
      </c>
      <c r="P1077" s="5">
        <f t="shared" si="64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62.765333333333331</v>
      </c>
      <c r="P1078" s="5">
        <f t="shared" si="64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29.376000000000001</v>
      </c>
      <c r="P1079" s="5">
        <f t="shared" si="64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7.5</v>
      </c>
      <c r="P1080" s="5">
        <f t="shared" si="64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2.6076923076923078</v>
      </c>
      <c r="P1081" s="5">
        <f t="shared" si="64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9.1050000000000004</v>
      </c>
      <c r="P1082" s="5">
        <f t="shared" si="64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1.7647058823529412E-2</v>
      </c>
      <c r="P1083" s="5">
        <f t="shared" si="64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0.56000000000000005</v>
      </c>
      <c r="P1084" s="5">
        <f t="shared" si="64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0.82</v>
      </c>
      <c r="P1085" s="5">
        <f t="shared" si="64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s="5" t="str">
        <f t="shared" si="64"/>
        <v>NA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3.42</v>
      </c>
      <c r="P1087" s="5">
        <f t="shared" si="64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8.3333333333333329E-2</v>
      </c>
      <c r="P1088" s="5">
        <f t="shared" si="64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s="5" t="str">
        <f t="shared" si="64"/>
        <v>NA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14.182977777777777</v>
      </c>
      <c r="P1090" s="5">
        <f t="shared" ref="P1090:P1153" si="68">IF(L1090&gt;0,E1090/L1090,"NA")</f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100*E1091/D1091</f>
        <v>7.8266666666666671</v>
      </c>
      <c r="P1091" s="5">
        <f t="shared" si="68"/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3.8464497269020695E-2</v>
      </c>
      <c r="P1092" s="5">
        <f t="shared" si="68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12.5</v>
      </c>
      <c r="P1093" s="5">
        <f t="shared" si="68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</v>
      </c>
      <c r="P1094" s="5">
        <f t="shared" si="68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14.083333333333334</v>
      </c>
      <c r="P1095" s="5">
        <f t="shared" si="68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18.300055555555556</v>
      </c>
      <c r="P1096" s="5">
        <f t="shared" si="68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</v>
      </c>
      <c r="P1097" s="5">
        <f t="shared" si="68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17.933333333333334</v>
      </c>
      <c r="P1098" s="5">
        <f t="shared" si="68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4.7E-2</v>
      </c>
      <c r="P1099" s="5">
        <f t="shared" si="68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7.2119999999999997</v>
      </c>
      <c r="P1100" s="5">
        <f t="shared" si="68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0.5</v>
      </c>
      <c r="P1101" s="5">
        <f t="shared" si="68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</v>
      </c>
      <c r="P1102" s="5">
        <f t="shared" si="68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4.1000000000000002E-2</v>
      </c>
      <c r="P1103" s="5">
        <f t="shared" si="68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5.3125</v>
      </c>
      <c r="P1104" s="5">
        <f t="shared" si="68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1.62</v>
      </c>
      <c r="P1105" s="5">
        <f t="shared" si="68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4.9516666666666671</v>
      </c>
      <c r="P1106" s="5">
        <f t="shared" si="68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0.159</v>
      </c>
      <c r="P1107" s="5">
        <f t="shared" si="68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41.25</v>
      </c>
      <c r="P1108" s="5">
        <f t="shared" si="68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5" t="str">
        <f t="shared" si="68"/>
        <v>NA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</v>
      </c>
      <c r="P1110" s="5">
        <f t="shared" si="68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0.45</v>
      </c>
      <c r="P1111" s="5">
        <f t="shared" si="68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0.51</v>
      </c>
      <c r="P1112" s="5">
        <f t="shared" si="68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0.04</v>
      </c>
      <c r="P1113" s="5">
        <f t="shared" si="68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35.537409090909094</v>
      </c>
      <c r="P1114" s="5">
        <f t="shared" si="68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0.5</v>
      </c>
      <c r="P1115" s="5">
        <f t="shared" si="68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0.16666666666666666</v>
      </c>
      <c r="P1116" s="5">
        <f t="shared" si="68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0.13250000000000001</v>
      </c>
      <c r="P1117" s="5">
        <f t="shared" si="68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3.5704E-2</v>
      </c>
      <c r="P1118" s="5">
        <f t="shared" si="68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8.3000000000000007</v>
      </c>
      <c r="P1119" s="5">
        <f t="shared" si="68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</v>
      </c>
      <c r="P1120" s="5">
        <f t="shared" si="68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0.23809523809523808</v>
      </c>
      <c r="P1121" s="5">
        <f t="shared" si="68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s="5" t="str">
        <f t="shared" si="68"/>
        <v>NA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1.1599999999999999E-2</v>
      </c>
      <c r="P1123" s="5">
        <f t="shared" si="68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s="5" t="str">
        <f t="shared" si="68"/>
        <v>NA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0.22</v>
      </c>
      <c r="P1125" s="5">
        <f t="shared" si="68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0.47222222222222221</v>
      </c>
      <c r="P1126" s="5">
        <f t="shared" si="68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s="5" t="str">
        <f t="shared" si="68"/>
        <v>NA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0.5</v>
      </c>
      <c r="P1128" s="5">
        <f t="shared" si="68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1.6714285714285715</v>
      </c>
      <c r="P1129" s="5">
        <f t="shared" si="68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0.1</v>
      </c>
      <c r="P1130" s="5">
        <f t="shared" si="68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0.105</v>
      </c>
      <c r="P1131" s="5">
        <f t="shared" si="68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0.22</v>
      </c>
      <c r="P1132" s="5">
        <f t="shared" si="68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s="5" t="str">
        <f t="shared" si="68"/>
        <v>NA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14.38</v>
      </c>
      <c r="P1134" s="5">
        <f t="shared" si="68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0.66666666666666663</v>
      </c>
      <c r="P1135" s="5">
        <f t="shared" si="68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4.0000000000000001E-3</v>
      </c>
      <c r="P1136" s="5">
        <f t="shared" si="68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5</v>
      </c>
      <c r="P1137" s="5">
        <f t="shared" si="68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6.4439140811455848</v>
      </c>
      <c r="P1138" s="5">
        <f t="shared" si="68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39.5</v>
      </c>
      <c r="P1139" s="5">
        <f t="shared" si="68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0.35714285714285715</v>
      </c>
      <c r="P1140" s="5">
        <f t="shared" si="68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6.25E-2</v>
      </c>
      <c r="P1141" s="5">
        <f t="shared" si="68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s="5" t="str">
        <f t="shared" si="68"/>
        <v>NA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s="5" t="str">
        <f t="shared" si="68"/>
        <v>NA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s="5" t="str">
        <f t="shared" si="68"/>
        <v>NA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0.41333333333333333</v>
      </c>
      <c r="P1145" s="5">
        <f t="shared" si="68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s="5" t="str">
        <f t="shared" si="68"/>
        <v>NA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0.125</v>
      </c>
      <c r="P1147" s="5">
        <f t="shared" si="68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8.8333333333333339</v>
      </c>
      <c r="P1148" s="5">
        <f t="shared" si="68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s="5" t="str">
        <f t="shared" si="68"/>
        <v>NA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0.48666666666666669</v>
      </c>
      <c r="P1150" s="5">
        <f t="shared" si="68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0.15</v>
      </c>
      <c r="P1151" s="5">
        <f t="shared" si="68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10.08</v>
      </c>
      <c r="P1152" s="5">
        <f t="shared" si="68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s="5" t="str">
        <f t="shared" si="68"/>
        <v>NA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5.6937499999999996</v>
      </c>
      <c r="P1154" s="5">
        <f t="shared" ref="P1154:P1217" si="72">IF(L1154&gt;0,E1154/L1154,"NA")</f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100*E1155/D1155</f>
        <v>0.625</v>
      </c>
      <c r="P1155" s="5">
        <f t="shared" si="72"/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</v>
      </c>
      <c r="P1156" s="5">
        <f t="shared" si="72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0.752</v>
      </c>
      <c r="P1157" s="5">
        <f t="shared" si="72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5" t="str">
        <f t="shared" si="72"/>
        <v>NA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</v>
      </c>
      <c r="P1159" s="5">
        <f t="shared" si="72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0.46666666666666667</v>
      </c>
      <c r="P1160" s="5">
        <f t="shared" si="72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5" t="str">
        <f t="shared" si="72"/>
        <v>NA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</v>
      </c>
      <c r="P1162" s="5">
        <f t="shared" si="72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5" t="str">
        <f t="shared" si="72"/>
        <v>NA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5.8333333333333334E-2</v>
      </c>
      <c r="P1164" s="5">
        <f t="shared" si="72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5" t="str">
        <f t="shared" si="72"/>
        <v>NA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5" t="str">
        <f t="shared" si="72"/>
        <v>NA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20.704999999999998</v>
      </c>
      <c r="P1167" s="5">
        <f t="shared" si="72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19.14</v>
      </c>
      <c r="P1168" s="5">
        <f t="shared" si="72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1.6316666666666666</v>
      </c>
      <c r="P1169" s="5">
        <f t="shared" si="72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5.666666666666667</v>
      </c>
      <c r="P1170" s="5">
        <f t="shared" si="72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0.17</v>
      </c>
      <c r="P1171" s="5">
        <f t="shared" si="72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0.4</v>
      </c>
      <c r="P1172" s="5">
        <f t="shared" si="72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0.1</v>
      </c>
      <c r="P1173" s="5">
        <f t="shared" si="72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5" t="str">
        <f t="shared" si="72"/>
        <v>NA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2.4E-2</v>
      </c>
      <c r="P1175" s="5">
        <f t="shared" si="72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5.9066666666666663</v>
      </c>
      <c r="P1176" s="5">
        <f t="shared" si="72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2.9249999999999998</v>
      </c>
      <c r="P1177" s="5">
        <f t="shared" si="72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5.7142857142857143E-3</v>
      </c>
      <c r="P1178" s="5">
        <f t="shared" si="72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5" t="str">
        <f t="shared" si="72"/>
        <v>NA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6.6666666666666671E-3</v>
      </c>
      <c r="P1180" s="5">
        <f t="shared" si="72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</v>
      </c>
      <c r="P1181" s="5">
        <f t="shared" si="72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11.75</v>
      </c>
      <c r="P1182" s="5">
        <f t="shared" si="72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8.0000000000000002E-3</v>
      </c>
      <c r="P1183" s="5">
        <f t="shared" si="72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</v>
      </c>
      <c r="P1184" s="5">
        <f t="shared" si="72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4</v>
      </c>
      <c r="P1185" s="5">
        <f t="shared" si="72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104.93636363636364</v>
      </c>
      <c r="P1186" s="5">
        <f t="shared" si="72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105.44</v>
      </c>
      <c r="P1187" s="5">
        <f t="shared" si="72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106.73333333333333</v>
      </c>
      <c r="P1188" s="5">
        <f t="shared" si="72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104.12571428571428</v>
      </c>
      <c r="P1189" s="5">
        <f t="shared" si="72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160.55000000000001</v>
      </c>
      <c r="P1190" s="5">
        <f t="shared" si="72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107.77777777777777</v>
      </c>
      <c r="P1191" s="5">
        <f t="shared" si="72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135</v>
      </c>
      <c r="P1192" s="5">
        <f t="shared" si="72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109.07407407407408</v>
      </c>
      <c r="P1193" s="5">
        <f t="shared" si="72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290</v>
      </c>
      <c r="P1194" s="5">
        <f t="shared" si="72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103.95714285714286</v>
      </c>
      <c r="P1195" s="5">
        <f t="shared" si="72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322.24</v>
      </c>
      <c r="P1196" s="5">
        <f t="shared" si="72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135</v>
      </c>
      <c r="P1197" s="5">
        <f t="shared" si="72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269.91034482758619</v>
      </c>
      <c r="P1198" s="5">
        <f t="shared" si="72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253.29333333333332</v>
      </c>
      <c r="P1199" s="5">
        <f t="shared" si="72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260.60000000000002</v>
      </c>
      <c r="P1200" s="5">
        <f t="shared" si="72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101.31677953348382</v>
      </c>
      <c r="P1201" s="5">
        <f t="shared" si="72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125.60416666666667</v>
      </c>
      <c r="P1202" s="5">
        <f t="shared" si="72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102.43783333333333</v>
      </c>
      <c r="P1203" s="5">
        <f t="shared" si="72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199.244</v>
      </c>
      <c r="P1204" s="5">
        <f t="shared" si="72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102.45398773006134</v>
      </c>
      <c r="P1205" s="5">
        <f t="shared" si="72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102.94615384615385</v>
      </c>
      <c r="P1206" s="5">
        <f t="shared" si="72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100.86153846153846</v>
      </c>
      <c r="P1207" s="5">
        <f t="shared" si="72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115</v>
      </c>
      <c r="P1208" s="5">
        <f t="shared" si="72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104.16766467065868</v>
      </c>
      <c r="P1209" s="5">
        <f t="shared" si="72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155.30000000000001</v>
      </c>
      <c r="P1210" s="5">
        <f t="shared" si="72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106</v>
      </c>
      <c r="P1211" s="5">
        <f t="shared" si="72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254.315</v>
      </c>
      <c r="P1212" s="5">
        <f t="shared" si="72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101.1</v>
      </c>
      <c r="P1213" s="5">
        <f t="shared" si="72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129.04</v>
      </c>
      <c r="P1214" s="5">
        <f t="shared" si="72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102.23076923076923</v>
      </c>
      <c r="P1215" s="5">
        <f t="shared" si="72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131.80000000000001</v>
      </c>
      <c r="P1216" s="5">
        <f t="shared" si="72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786.08019999999999</v>
      </c>
      <c r="P1217" s="5">
        <f t="shared" si="72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145.69999999999999</v>
      </c>
      <c r="P1218" s="5">
        <f t="shared" ref="P1218:P1281" si="76">IF(L1218&gt;0,E1218/L1218,"NA")</f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100*E1219/D1219</f>
        <v>102.6</v>
      </c>
      <c r="P1219" s="5">
        <f t="shared" si="76"/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172.27777777777777</v>
      </c>
      <c r="P1220" s="5">
        <f t="shared" si="76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159.16819571865443</v>
      </c>
      <c r="P1221" s="5">
        <f t="shared" si="76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103.76666666666667</v>
      </c>
      <c r="P1222" s="5">
        <f t="shared" si="76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111.40954545454547</v>
      </c>
      <c r="P1223" s="5">
        <f t="shared" si="76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280.375</v>
      </c>
      <c r="P1224" s="5">
        <f t="shared" si="76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112.10606060606061</v>
      </c>
      <c r="P1225" s="5">
        <f t="shared" si="76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7.0666666666666664</v>
      </c>
      <c r="P1226" s="5">
        <f t="shared" si="76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4.4000000000000004</v>
      </c>
      <c r="P1227" s="5">
        <f t="shared" si="76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3.8740000000000001</v>
      </c>
      <c r="P1228" s="5">
        <f t="shared" si="76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5" t="str">
        <f t="shared" si="76"/>
        <v>NA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29.3</v>
      </c>
      <c r="P1230" s="5">
        <f t="shared" si="76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0.90909090909090906</v>
      </c>
      <c r="P1231" s="5">
        <f t="shared" si="76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5" t="str">
        <f t="shared" si="76"/>
        <v>NA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5" t="str">
        <f t="shared" si="76"/>
        <v>NA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0.8</v>
      </c>
      <c r="P1234" s="5">
        <f t="shared" si="76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11.6</v>
      </c>
      <c r="P1235" s="5">
        <f t="shared" si="76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5" t="str">
        <f t="shared" si="76"/>
        <v>NA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2.7873639500929119</v>
      </c>
      <c r="P1237" s="5">
        <f t="shared" si="76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5" t="str">
        <f t="shared" si="76"/>
        <v>NA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5" t="str">
        <f t="shared" si="76"/>
        <v>NA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17.8</v>
      </c>
      <c r="P1240" s="5">
        <f t="shared" si="76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5" t="str">
        <f t="shared" si="76"/>
        <v>NA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3.0125000000000002</v>
      </c>
      <c r="P1242" s="5">
        <f t="shared" si="76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50.74</v>
      </c>
      <c r="P1243" s="5">
        <f t="shared" si="76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0.54884742041712409</v>
      </c>
      <c r="P1244" s="5">
        <f t="shared" si="76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14.091666666666667</v>
      </c>
      <c r="P1245" s="5">
        <f t="shared" si="76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103.8</v>
      </c>
      <c r="P1246" s="5">
        <f t="shared" si="76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120.25</v>
      </c>
      <c r="P1247" s="5">
        <f t="shared" si="76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117</v>
      </c>
      <c r="P1248" s="5">
        <f t="shared" si="76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122.14285714285714</v>
      </c>
      <c r="P1249" s="5">
        <f t="shared" si="76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151.63999999999999</v>
      </c>
      <c r="P1250" s="5">
        <f t="shared" si="76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104.44</v>
      </c>
      <c r="P1251" s="5">
        <f t="shared" si="76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200.15333333333334</v>
      </c>
      <c r="P1252" s="5">
        <f t="shared" si="76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101.8</v>
      </c>
      <c r="P1253" s="5">
        <f t="shared" si="76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137.65714285714284</v>
      </c>
      <c r="P1254" s="5">
        <f t="shared" si="76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303833.2</v>
      </c>
      <c r="P1255" s="5">
        <f t="shared" si="76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198.85074626865671</v>
      </c>
      <c r="P1256" s="5">
        <f t="shared" si="76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202.36666666666667</v>
      </c>
      <c r="P1257" s="5">
        <f t="shared" si="76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117.96376666666666</v>
      </c>
      <c r="P1258" s="5">
        <f t="shared" si="76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294.72727272727275</v>
      </c>
      <c r="P1259" s="5">
        <f t="shared" si="76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213.14633333333333</v>
      </c>
      <c r="P1260" s="5">
        <f t="shared" si="76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104.24</v>
      </c>
      <c r="P1261" s="5">
        <f t="shared" si="76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113.66666666666667</v>
      </c>
      <c r="P1262" s="5">
        <f t="shared" si="76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101.25</v>
      </c>
      <c r="P1263" s="5">
        <f t="shared" si="76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125.41538461538461</v>
      </c>
      <c r="P1264" s="5">
        <f t="shared" si="76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119</v>
      </c>
      <c r="P1265" s="5">
        <f t="shared" si="76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166.46153846153845</v>
      </c>
      <c r="P1266" s="5">
        <f t="shared" si="76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119.14771428571429</v>
      </c>
      <c r="P1267" s="5">
        <f t="shared" si="76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100.47368421052632</v>
      </c>
      <c r="P1268" s="5">
        <f t="shared" si="76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101.8</v>
      </c>
      <c r="P1269" s="5">
        <f t="shared" si="76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116.66666666666667</v>
      </c>
      <c r="P1270" s="5">
        <f t="shared" si="76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108.64893617021276</v>
      </c>
      <c r="P1271" s="5">
        <f t="shared" si="76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114.72</v>
      </c>
      <c r="P1272" s="5">
        <f t="shared" si="76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101.8</v>
      </c>
      <c r="P1273" s="5">
        <f t="shared" si="76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106</v>
      </c>
      <c r="P1274" s="5">
        <f t="shared" si="76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103.5</v>
      </c>
      <c r="P1275" s="5">
        <f t="shared" si="76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154.97535999999999</v>
      </c>
      <c r="P1276" s="5">
        <f t="shared" si="76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162.14066666666668</v>
      </c>
      <c r="P1277" s="5">
        <f t="shared" si="76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104.42100000000001</v>
      </c>
      <c r="P1278" s="5">
        <f t="shared" si="76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106.12433333333334</v>
      </c>
      <c r="P1279" s="5">
        <f t="shared" si="76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154.93846153846152</v>
      </c>
      <c r="P1280" s="5">
        <f t="shared" si="76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110.77157238734419</v>
      </c>
      <c r="P1281" s="5">
        <f t="shared" si="76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110.91186666666667</v>
      </c>
      <c r="P1282" s="5">
        <f t="shared" ref="P1282:P1345" si="80">IF(L1282&gt;0,E1282/L1282,"NA")</f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100*E1283/D1283</f>
        <v>110.71428571428571</v>
      </c>
      <c r="P1283" s="5">
        <f t="shared" si="80"/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123.61333333333333</v>
      </c>
      <c r="P1284" s="5">
        <f t="shared" si="80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211.05</v>
      </c>
      <c r="P1285" s="5">
        <f t="shared" si="80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101</v>
      </c>
      <c r="P1286" s="5">
        <f t="shared" si="80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101.65</v>
      </c>
      <c r="P1287" s="5">
        <f t="shared" si="80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108.33333333333333</v>
      </c>
      <c r="P1288" s="5">
        <f t="shared" si="80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242</v>
      </c>
      <c r="P1289" s="5">
        <f t="shared" si="80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100.45</v>
      </c>
      <c r="P1290" s="5">
        <f t="shared" si="80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125.06666666666666</v>
      </c>
      <c r="P1291" s="5">
        <f t="shared" si="80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108.57142857142857</v>
      </c>
      <c r="P1292" s="5">
        <f t="shared" si="80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145.69999999999999</v>
      </c>
      <c r="P1293" s="5">
        <f t="shared" si="80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110</v>
      </c>
      <c r="P1294" s="5">
        <f t="shared" si="80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102.23333333333333</v>
      </c>
      <c r="P1295" s="5">
        <f t="shared" si="80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122</v>
      </c>
      <c r="P1296" s="5">
        <f t="shared" si="80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101.96</v>
      </c>
      <c r="P1297" s="5">
        <f t="shared" si="80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141.1764705882353</v>
      </c>
      <c r="P1298" s="5">
        <f t="shared" si="80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109.52500000000001</v>
      </c>
      <c r="P1299" s="5">
        <f t="shared" si="80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104.65</v>
      </c>
      <c r="P1300" s="5">
        <f t="shared" si="80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124</v>
      </c>
      <c r="P1301" s="5">
        <f t="shared" si="80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135</v>
      </c>
      <c r="P1302" s="5">
        <f t="shared" si="80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102.75</v>
      </c>
      <c r="P1303" s="5">
        <f t="shared" si="80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100</v>
      </c>
      <c r="P1304" s="5">
        <f t="shared" si="80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130.26085714285713</v>
      </c>
      <c r="P1305" s="5">
        <f t="shared" si="80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39.627499999999998</v>
      </c>
      <c r="P1306" s="5">
        <f t="shared" si="80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25.976666666666667</v>
      </c>
      <c r="P1307" s="5">
        <f t="shared" si="80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65.24636363636364</v>
      </c>
      <c r="P1308" s="5">
        <f t="shared" si="80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11.513999999999999</v>
      </c>
      <c r="P1309" s="5">
        <f t="shared" si="80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11.36</v>
      </c>
      <c r="P1310" s="5">
        <f t="shared" si="80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111.99130434782609</v>
      </c>
      <c r="P1311" s="5">
        <f t="shared" si="80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15.5</v>
      </c>
      <c r="P1312" s="5">
        <f t="shared" si="80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32.027999999999999</v>
      </c>
      <c r="P1313" s="5">
        <f t="shared" si="80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0.60869565217391308</v>
      </c>
      <c r="P1314" s="5">
        <f t="shared" si="80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31.114999999999998</v>
      </c>
      <c r="P1315" s="5">
        <f t="shared" si="80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1.1266666666666667</v>
      </c>
      <c r="P1316" s="5">
        <f t="shared" si="80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40.404000000000003</v>
      </c>
      <c r="P1317" s="5">
        <f t="shared" si="80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1.3333333333333333E-3</v>
      </c>
      <c r="P1318" s="5">
        <f t="shared" si="80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5.7335000000000003</v>
      </c>
      <c r="P1319" s="5">
        <f t="shared" si="80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15.324999999999999</v>
      </c>
      <c r="P1320" s="5">
        <f t="shared" si="80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15.103448275862069</v>
      </c>
      <c r="P1321" s="5">
        <f t="shared" si="80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0.503</v>
      </c>
      <c r="P1322" s="5">
        <f t="shared" si="80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1.3028138528138529</v>
      </c>
      <c r="P1323" s="5">
        <f t="shared" si="80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0.30285714285714288</v>
      </c>
      <c r="P1324" s="5">
        <f t="shared" si="80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8.8800000000000008</v>
      </c>
      <c r="P1325" s="5">
        <f t="shared" si="80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9.84</v>
      </c>
      <c r="P1326" s="5">
        <f t="shared" si="80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2.4300000000000002</v>
      </c>
      <c r="P1327" s="5">
        <f t="shared" si="80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1.1299999999999999</v>
      </c>
      <c r="P1328" s="5">
        <f t="shared" si="80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3.5520833333333335</v>
      </c>
      <c r="P1329" s="5">
        <f t="shared" si="80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2.3306666666666667</v>
      </c>
      <c r="P1330" s="5">
        <f t="shared" si="80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0.81599999999999995</v>
      </c>
      <c r="P1331" s="5">
        <f t="shared" si="80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22.494285714285713</v>
      </c>
      <c r="P1332" s="5">
        <f t="shared" si="80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1.3668</v>
      </c>
      <c r="P1333" s="5">
        <f t="shared" si="80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s="5" t="str">
        <f t="shared" si="80"/>
        <v>NA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s="5" t="str">
        <f t="shared" si="80"/>
        <v>NA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10.754135338345865</v>
      </c>
      <c r="P1336" s="5">
        <f t="shared" si="80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19.760000000000002</v>
      </c>
      <c r="P1337" s="5">
        <f t="shared" si="80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84.947000000000003</v>
      </c>
      <c r="P1338" s="5">
        <f t="shared" si="80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49.381999999999998</v>
      </c>
      <c r="P1339" s="5">
        <f t="shared" si="80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3.3033333333333332</v>
      </c>
      <c r="P1340" s="5">
        <f t="shared" si="80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6.6340000000000003</v>
      </c>
      <c r="P1341" s="5">
        <f t="shared" si="80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s="5" t="str">
        <f t="shared" si="80"/>
        <v>NA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70.36</v>
      </c>
      <c r="P1343" s="5">
        <f t="shared" si="80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0.2</v>
      </c>
      <c r="P1344" s="5">
        <f t="shared" si="80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102.298</v>
      </c>
      <c r="P1345" s="5">
        <f t="shared" si="80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377.73333333333335</v>
      </c>
      <c r="P1346" s="5">
        <f t="shared" ref="P1346:P1409" si="84">IF(L1346&gt;0,E1346/L1346,"NA")</f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100*E1347/D1347</f>
        <v>125</v>
      </c>
      <c r="P1347" s="5">
        <f t="shared" si="84"/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147.32653061224491</v>
      </c>
      <c r="P1348" s="5">
        <f t="shared" si="84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102.2</v>
      </c>
      <c r="P1349" s="5">
        <f t="shared" si="84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101.87234042553192</v>
      </c>
      <c r="P1350" s="5">
        <f t="shared" si="84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204.2</v>
      </c>
      <c r="P1351" s="5">
        <f t="shared" si="84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104.05</v>
      </c>
      <c r="P1352" s="5">
        <f t="shared" si="84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101.265</v>
      </c>
      <c r="P1353" s="5">
        <f t="shared" si="84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136.13999999999999</v>
      </c>
      <c r="P1354" s="5">
        <f t="shared" si="84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133.6</v>
      </c>
      <c r="P1355" s="5">
        <f t="shared" si="84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130.25</v>
      </c>
      <c r="P1356" s="5">
        <f t="shared" si="84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122.68</v>
      </c>
      <c r="P1357" s="5">
        <f t="shared" si="84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182.81058823529412</v>
      </c>
      <c r="P1358" s="5">
        <f t="shared" si="84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125.3</v>
      </c>
      <c r="P1359" s="5">
        <f t="shared" si="84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111.66666666666667</v>
      </c>
      <c r="P1360" s="5">
        <f t="shared" si="84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115.75757575757575</v>
      </c>
      <c r="P1361" s="5">
        <f t="shared" si="84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173.2</v>
      </c>
      <c r="P1362" s="5">
        <f t="shared" si="84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125.98333333333333</v>
      </c>
      <c r="P1363" s="5">
        <f t="shared" si="84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109.1</v>
      </c>
      <c r="P1364" s="5">
        <f t="shared" si="84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100</v>
      </c>
      <c r="P1365" s="5">
        <f t="shared" si="84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118.64285714285714</v>
      </c>
      <c r="P1366" s="5">
        <f t="shared" si="84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100.26666666666667</v>
      </c>
      <c r="P1367" s="5">
        <f t="shared" si="84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126.4892</v>
      </c>
      <c r="P1368" s="5">
        <f t="shared" si="84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114.26</v>
      </c>
      <c r="P1369" s="5">
        <f t="shared" si="84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110.7</v>
      </c>
      <c r="P1370" s="5">
        <f t="shared" si="84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105.34805315203954</v>
      </c>
      <c r="P1371" s="5">
        <f t="shared" si="84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103.66666666666667</v>
      </c>
      <c r="P1372" s="5">
        <f t="shared" si="84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107.08672667523932</v>
      </c>
      <c r="P1373" s="5">
        <f t="shared" si="84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124</v>
      </c>
      <c r="P1374" s="5">
        <f t="shared" si="84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105.01</v>
      </c>
      <c r="P1375" s="5">
        <f t="shared" si="84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189.46666666666667</v>
      </c>
      <c r="P1376" s="5">
        <f t="shared" si="84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171.32499999999999</v>
      </c>
      <c r="P1377" s="5">
        <f t="shared" si="84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252.48648648648648</v>
      </c>
      <c r="P1378" s="5">
        <f t="shared" si="84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116.15384615384616</v>
      </c>
      <c r="P1379" s="5">
        <f t="shared" si="84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203.35</v>
      </c>
      <c r="P1380" s="5">
        <f t="shared" si="84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111.6</v>
      </c>
      <c r="P1381" s="5">
        <f t="shared" si="84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424</v>
      </c>
      <c r="P1382" s="5">
        <f t="shared" si="84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107.1</v>
      </c>
      <c r="P1383" s="5">
        <f t="shared" si="84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104.3625</v>
      </c>
      <c r="P1384" s="5">
        <f t="shared" si="84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212.40909090909091</v>
      </c>
      <c r="P1385" s="5">
        <f t="shared" si="84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124.08571428571429</v>
      </c>
      <c r="P1386" s="5">
        <f t="shared" si="84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110.406125</v>
      </c>
      <c r="P1387" s="5">
        <f t="shared" si="84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218.75</v>
      </c>
      <c r="P1388" s="5">
        <f t="shared" si="84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136.625</v>
      </c>
      <c r="P1389" s="5">
        <f t="shared" si="84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134.8074</v>
      </c>
      <c r="P1390" s="5">
        <f t="shared" si="84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145.4</v>
      </c>
      <c r="P1391" s="5">
        <f t="shared" si="84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109.10714285714286</v>
      </c>
      <c r="P1392" s="5">
        <f t="shared" si="84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110.2</v>
      </c>
      <c r="P1393" s="5">
        <f t="shared" si="84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113.64</v>
      </c>
      <c r="P1394" s="5">
        <f t="shared" si="84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102.35</v>
      </c>
      <c r="P1395" s="5">
        <f t="shared" si="84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122.13333333333334</v>
      </c>
      <c r="P1396" s="5">
        <f t="shared" si="84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111.88571428571429</v>
      </c>
      <c r="P1397" s="5">
        <f t="shared" si="84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107.3</v>
      </c>
      <c r="P1398" s="5">
        <f t="shared" si="84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113.85</v>
      </c>
      <c r="P1399" s="5">
        <f t="shared" si="84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109.68181818181819</v>
      </c>
      <c r="P1400" s="5">
        <f t="shared" si="84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126.14444444444445</v>
      </c>
      <c r="P1401" s="5">
        <f t="shared" si="84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167.42857142857142</v>
      </c>
      <c r="P1402" s="5">
        <f t="shared" si="84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496.52</v>
      </c>
      <c r="P1403" s="5">
        <f t="shared" si="84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109.16</v>
      </c>
      <c r="P1404" s="5">
        <f t="shared" si="84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102.575</v>
      </c>
      <c r="P1405" s="5">
        <f t="shared" si="84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1.6620689655172414</v>
      </c>
      <c r="P1406" s="5">
        <f t="shared" si="84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0.42</v>
      </c>
      <c r="P1407" s="5">
        <f t="shared" si="84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0.125</v>
      </c>
      <c r="P1408" s="5">
        <f t="shared" si="84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0.5</v>
      </c>
      <c r="P1409" s="5">
        <f t="shared" si="84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7.2</v>
      </c>
      <c r="P1410" s="5">
        <f t="shared" ref="P1410:P1473" si="88">IF(L1410&gt;0,E1410/L1410,"NA")</f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100*E1411/D1411</f>
        <v>0</v>
      </c>
      <c r="P1411" s="5" t="str">
        <f t="shared" si="88"/>
        <v>NA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1.6666666666666666E-2</v>
      </c>
      <c r="P1412" s="5">
        <f t="shared" si="88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0.23333333333333334</v>
      </c>
      <c r="P1413" s="5">
        <f t="shared" si="88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4.5714285714285712</v>
      </c>
      <c r="P1414" s="5">
        <f t="shared" si="88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5</v>
      </c>
      <c r="P1415" s="5">
        <f t="shared" si="88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0.2</v>
      </c>
      <c r="P1416" s="5">
        <f t="shared" si="88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18.181818181818183</v>
      </c>
      <c r="P1417" s="5">
        <f t="shared" si="88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s="5" t="str">
        <f t="shared" si="88"/>
        <v>NA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</v>
      </c>
      <c r="P1419" s="5">
        <f t="shared" si="88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0.2</v>
      </c>
      <c r="P1420" s="5">
        <f t="shared" si="88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7.0634920634920633</v>
      </c>
      <c r="P1421" s="5">
        <f t="shared" si="88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</v>
      </c>
      <c r="P1422" s="5">
        <f t="shared" si="88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0.1</v>
      </c>
      <c r="P1423" s="5">
        <f t="shared" si="88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0.104</v>
      </c>
      <c r="P1424" s="5">
        <f t="shared" si="88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0.33333333333333331</v>
      </c>
      <c r="P1425" s="5">
        <f t="shared" si="88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20.36</v>
      </c>
      <c r="P1426" s="5">
        <f t="shared" si="88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s="5" t="str">
        <f t="shared" si="88"/>
        <v>NA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s="5" t="str">
        <f t="shared" si="88"/>
        <v>NA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8.3800000000000008</v>
      </c>
      <c r="P1429" s="5">
        <f t="shared" si="88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4.5</v>
      </c>
      <c r="P1430" s="5">
        <f t="shared" si="88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s="5" t="str">
        <f t="shared" si="88"/>
        <v>NA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</v>
      </c>
      <c r="P1432" s="5">
        <f t="shared" si="88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31.94705882352941</v>
      </c>
      <c r="P1433" s="5">
        <f t="shared" si="88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s="5" t="str">
        <f t="shared" si="88"/>
        <v>NA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6.708333333333333</v>
      </c>
      <c r="P1435" s="5">
        <f t="shared" si="88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9.9878048780487809</v>
      </c>
      <c r="P1436" s="5">
        <f t="shared" si="88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0.1</v>
      </c>
      <c r="P1437" s="5">
        <f t="shared" si="88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0.77</v>
      </c>
      <c r="P1438" s="5">
        <f t="shared" si="88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26.9</v>
      </c>
      <c r="P1439" s="5">
        <f t="shared" si="88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3</v>
      </c>
      <c r="P1440" s="5">
        <f t="shared" si="88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6.6055045871559637</v>
      </c>
      <c r="P1441" s="5">
        <f t="shared" si="88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7.6923076923076927E-3</v>
      </c>
      <c r="P1442" s="5">
        <f t="shared" si="88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1.1222222222222222</v>
      </c>
      <c r="P1443" s="5">
        <f t="shared" si="88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s="5" t="str">
        <f t="shared" si="88"/>
        <v>NA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s="5" t="str">
        <f t="shared" si="88"/>
        <v>NA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s="5" t="str">
        <f t="shared" si="88"/>
        <v>NA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s="5" t="str">
        <f t="shared" si="88"/>
        <v>NA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s="5" t="str">
        <f t="shared" si="88"/>
        <v>NA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1.4999999999999999E-2</v>
      </c>
      <c r="P1449" s="5">
        <f t="shared" si="88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s="5" t="str">
        <f t="shared" si="88"/>
        <v>NA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s="5" t="str">
        <f t="shared" si="88"/>
        <v>NA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1E-3</v>
      </c>
      <c r="P1452" s="5">
        <f t="shared" si="88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1.0554089709762533E-2</v>
      </c>
      <c r="P1453" s="5">
        <f t="shared" si="88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s="5" t="str">
        <f t="shared" si="88"/>
        <v>NA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s="5" t="str">
        <f t="shared" si="88"/>
        <v>NA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0.8571428571428571</v>
      </c>
      <c r="P1456" s="5">
        <f t="shared" si="88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10.5</v>
      </c>
      <c r="P1457" s="5">
        <f t="shared" si="88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2.9</v>
      </c>
      <c r="P1458" s="5">
        <f t="shared" si="88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s="5" t="str">
        <f t="shared" si="88"/>
        <v>NA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s="5" t="str">
        <f t="shared" si="88"/>
        <v>NA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s="5" t="str">
        <f t="shared" si="88"/>
        <v>NA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s="5" t="str">
        <f t="shared" si="88"/>
        <v>NA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101.24460000000001</v>
      </c>
      <c r="P1463" s="5">
        <f t="shared" si="88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108.5175</v>
      </c>
      <c r="P1464" s="5">
        <f t="shared" si="88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147.66666666666666</v>
      </c>
      <c r="P1465" s="5">
        <f t="shared" si="88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163.19999999999999</v>
      </c>
      <c r="P1466" s="5">
        <f t="shared" si="88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456.41449999999998</v>
      </c>
      <c r="P1467" s="5">
        <f t="shared" si="88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107.8773125</v>
      </c>
      <c r="P1468" s="5">
        <f t="shared" si="88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115.08</v>
      </c>
      <c r="P1469" s="5">
        <f t="shared" si="88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102.36842105263158</v>
      </c>
      <c r="P1470" s="5">
        <f t="shared" si="88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108.42485875706215</v>
      </c>
      <c r="P1471" s="5">
        <f t="shared" si="88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125.13333333333334</v>
      </c>
      <c r="P1472" s="5">
        <f t="shared" si="88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103.840625</v>
      </c>
      <c r="P1473" s="5">
        <f t="shared" si="88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138.70400000000001</v>
      </c>
      <c r="P1474" s="5">
        <f t="shared" ref="P1474:P1537" si="92">IF(L1474&gt;0,E1474/L1474,"NA")</f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100*E1475/D1475</f>
        <v>120.51600000000001</v>
      </c>
      <c r="P1475" s="5">
        <f t="shared" si="92"/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112.26666666666667</v>
      </c>
      <c r="P1476" s="5">
        <f t="shared" si="92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188.66966666666667</v>
      </c>
      <c r="P1477" s="5">
        <f t="shared" si="92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661.55466666666666</v>
      </c>
      <c r="P1478" s="5">
        <f t="shared" si="92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111.31</v>
      </c>
      <c r="P1479" s="5">
        <f t="shared" si="92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1181.6142199999999</v>
      </c>
      <c r="P1480" s="5">
        <f t="shared" si="92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137.375</v>
      </c>
      <c r="P1481" s="5">
        <f t="shared" si="92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117.04040000000001</v>
      </c>
      <c r="P1482" s="5">
        <f t="shared" si="92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</v>
      </c>
      <c r="P1483" s="5">
        <f t="shared" si="92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0.1</v>
      </c>
      <c r="P1484" s="5">
        <f t="shared" si="92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0.7142857142857143</v>
      </c>
      <c r="P1485" s="5">
        <f t="shared" si="92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s="5" t="str">
        <f t="shared" si="92"/>
        <v>NA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2.2388059701492535</v>
      </c>
      <c r="P1487" s="5">
        <f t="shared" si="92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0.24</v>
      </c>
      <c r="P1488" s="5">
        <f t="shared" si="92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s="5" t="str">
        <f t="shared" si="92"/>
        <v>NA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</v>
      </c>
      <c r="P1490" s="5">
        <f t="shared" si="92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s="5" t="str">
        <f t="shared" si="92"/>
        <v>NA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30.862068965517242</v>
      </c>
      <c r="P1492" s="5">
        <f t="shared" si="92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8.3333333333333339</v>
      </c>
      <c r="P1493" s="5">
        <f t="shared" si="92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0.75</v>
      </c>
      <c r="P1494" s="5">
        <f t="shared" si="92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s="5" t="str">
        <f t="shared" si="92"/>
        <v>NA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8.9</v>
      </c>
      <c r="P1496" s="5">
        <f t="shared" si="92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s="5" t="str">
        <f t="shared" si="92"/>
        <v>NA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s="5" t="str">
        <f t="shared" si="92"/>
        <v>NA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6.6666666666666671E-3</v>
      </c>
      <c r="P1499" s="5">
        <f t="shared" si="92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</v>
      </c>
      <c r="P1500" s="5">
        <f t="shared" si="92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0.25</v>
      </c>
      <c r="P1501" s="5">
        <f t="shared" si="92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25.035714285714285</v>
      </c>
      <c r="P1502" s="5">
        <f t="shared" si="92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166.33076923076922</v>
      </c>
      <c r="P1503" s="5">
        <f t="shared" si="92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101.44545454545455</v>
      </c>
      <c r="P1504" s="5">
        <f t="shared" si="92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107.89146666666667</v>
      </c>
      <c r="P1505" s="5">
        <f t="shared" si="92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277.93846153846152</v>
      </c>
      <c r="P1506" s="5">
        <f t="shared" si="92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103.58125</v>
      </c>
      <c r="P1507" s="5">
        <f t="shared" si="92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111.4</v>
      </c>
      <c r="P1508" s="5">
        <f t="shared" si="92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215</v>
      </c>
      <c r="P1509" s="5">
        <f t="shared" si="92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110.76216216216216</v>
      </c>
      <c r="P1510" s="5">
        <f t="shared" si="92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123.64125714285714</v>
      </c>
      <c r="P1511" s="5">
        <f t="shared" si="92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101.035</v>
      </c>
      <c r="P1512" s="5">
        <f t="shared" si="92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111.79285714285714</v>
      </c>
      <c r="P1513" s="5">
        <f t="shared" si="92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558.7714285714286</v>
      </c>
      <c r="P1514" s="5">
        <f t="shared" si="92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150.01875000000001</v>
      </c>
      <c r="P1515" s="5">
        <f t="shared" si="92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106.476</v>
      </c>
      <c r="P1516" s="5">
        <f t="shared" si="92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157.18899999999999</v>
      </c>
      <c r="P1517" s="5">
        <f t="shared" si="92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108.65882352941176</v>
      </c>
      <c r="P1518" s="5">
        <f t="shared" si="92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161.97999999999999</v>
      </c>
      <c r="P1519" s="5">
        <f t="shared" si="92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205.36666666666667</v>
      </c>
      <c r="P1520" s="5">
        <f t="shared" si="92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103.36388888888889</v>
      </c>
      <c r="P1521" s="5">
        <f t="shared" si="92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103.47222222222223</v>
      </c>
      <c r="P1522" s="5">
        <f t="shared" si="92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106.81333333333333</v>
      </c>
      <c r="P1523" s="5">
        <f t="shared" si="92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138.96574712643678</v>
      </c>
      <c r="P1524" s="5">
        <f t="shared" si="92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124.84324324324324</v>
      </c>
      <c r="P1525" s="5">
        <f t="shared" si="92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207</v>
      </c>
      <c r="P1526" s="5">
        <f t="shared" si="92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174.0057692307692</v>
      </c>
      <c r="P1527" s="5">
        <f t="shared" si="92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120.32608695652173</v>
      </c>
      <c r="P1528" s="5">
        <f t="shared" si="92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110.44428571428571</v>
      </c>
      <c r="P1529" s="5">
        <f t="shared" si="92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281.56666666666666</v>
      </c>
      <c r="P1530" s="5">
        <f t="shared" si="92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100.67894736842105</v>
      </c>
      <c r="P1531" s="5">
        <f t="shared" si="92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134.8257142857143</v>
      </c>
      <c r="P1532" s="5">
        <f t="shared" si="92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175.95744680851064</v>
      </c>
      <c r="P1533" s="5">
        <f t="shared" si="92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484.02</v>
      </c>
      <c r="P1534" s="5">
        <f t="shared" si="92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145.13999999999999</v>
      </c>
      <c r="P1535" s="5">
        <f t="shared" si="92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417.73333333333335</v>
      </c>
      <c r="P1536" s="5">
        <f t="shared" si="92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132.42500000000001</v>
      </c>
      <c r="P1537" s="5">
        <f t="shared" si="92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250.30841666666666</v>
      </c>
      <c r="P1538" s="5">
        <f t="shared" ref="P1538:P1601" si="96">IF(L1538&gt;0,E1538/L1538,"NA")</f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100*E1539/D1539</f>
        <v>179.9</v>
      </c>
      <c r="P1539" s="5">
        <f t="shared" si="96"/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102.62857142857143</v>
      </c>
      <c r="P1540" s="5">
        <f t="shared" si="96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135.98609999999999</v>
      </c>
      <c r="P1541" s="5">
        <f t="shared" si="96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117.86666666666666</v>
      </c>
      <c r="P1542" s="5">
        <f t="shared" si="96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3.3333333333333333E-2</v>
      </c>
      <c r="P1543" s="5">
        <f t="shared" si="96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4</v>
      </c>
      <c r="P1544" s="5">
        <f t="shared" si="96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0.44444444444444442</v>
      </c>
      <c r="P1545" s="5">
        <f t="shared" si="96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s="5" t="str">
        <f t="shared" si="96"/>
        <v>NA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3.3333333333333333E-2</v>
      </c>
      <c r="P1547" s="5">
        <f t="shared" si="96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28.9</v>
      </c>
      <c r="P1548" s="5">
        <f t="shared" si="96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s="5" t="str">
        <f t="shared" si="96"/>
        <v>NA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8.5714285714285712</v>
      </c>
      <c r="P1550" s="5">
        <f t="shared" si="96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34</v>
      </c>
      <c r="P1551" s="5">
        <f t="shared" si="96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13.466666666666667</v>
      </c>
      <c r="P1552" s="5">
        <f t="shared" si="96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s="5" t="str">
        <f t="shared" si="96"/>
        <v>NA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49.186046511627907</v>
      </c>
      <c r="P1554" s="5">
        <f t="shared" si="96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s="5" t="str">
        <f t="shared" si="96"/>
        <v>NA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s="5" t="str">
        <f t="shared" si="96"/>
        <v>NA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s="5" t="str">
        <f t="shared" si="96"/>
        <v>NA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45.133333333333333</v>
      </c>
      <c r="P1558" s="5">
        <f t="shared" si="96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4</v>
      </c>
      <c r="P1559" s="5">
        <f t="shared" si="96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4.666666666666667</v>
      </c>
      <c r="P1560" s="5">
        <f t="shared" si="96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0.33333333333333331</v>
      </c>
      <c r="P1561" s="5">
        <f t="shared" si="96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</v>
      </c>
      <c r="P1562" s="5">
        <f t="shared" si="96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0.67</v>
      </c>
      <c r="P1563" s="5">
        <f t="shared" si="96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s="5" t="str">
        <f t="shared" si="96"/>
        <v>NA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1.4166666666666667</v>
      </c>
      <c r="P1565" s="5">
        <f t="shared" si="96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0.1</v>
      </c>
      <c r="P1566" s="5">
        <f t="shared" si="96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2.5</v>
      </c>
      <c r="P1567" s="5">
        <f t="shared" si="96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21.25</v>
      </c>
      <c r="P1568" s="5">
        <f t="shared" si="96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4.117647058823529</v>
      </c>
      <c r="P1569" s="5">
        <f t="shared" si="96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13.64</v>
      </c>
      <c r="P1570" s="5">
        <f t="shared" si="96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s="5" t="str">
        <f t="shared" si="96"/>
        <v>NA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41.4</v>
      </c>
      <c r="P1572" s="5">
        <f t="shared" si="96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0.66115702479338845</v>
      </c>
      <c r="P1573" s="5">
        <f t="shared" si="96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5</v>
      </c>
      <c r="P1574" s="5">
        <f t="shared" si="96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2.4777777777777779</v>
      </c>
      <c r="P1575" s="5">
        <f t="shared" si="96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5.0599999999999996</v>
      </c>
      <c r="P1576" s="5">
        <f t="shared" si="96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22.91</v>
      </c>
      <c r="P1577" s="5">
        <f t="shared" si="96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13</v>
      </c>
      <c r="P1578" s="5">
        <f t="shared" si="96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0.55000000000000004</v>
      </c>
      <c r="P1579" s="5">
        <f t="shared" si="96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10.80653663679494</v>
      </c>
      <c r="P1580" s="5">
        <f t="shared" si="96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0.84008400840084008</v>
      </c>
      <c r="P1581" s="5">
        <f t="shared" si="96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s="5" t="str">
        <f t="shared" si="96"/>
        <v>NA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0.5</v>
      </c>
      <c r="P1583" s="5">
        <f t="shared" si="96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9.3000000000000007</v>
      </c>
      <c r="P1584" s="5">
        <f t="shared" si="96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7.4999999999999997E-2</v>
      </c>
      <c r="P1585" s="5">
        <f t="shared" si="96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s="5" t="str">
        <f t="shared" si="96"/>
        <v>NA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79</v>
      </c>
      <c r="P1587" s="5">
        <f t="shared" si="96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s="5" t="str">
        <f t="shared" si="96"/>
        <v>NA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1.3333333333333334E-2</v>
      </c>
      <c r="P1589" s="5">
        <f t="shared" si="96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s="5" t="str">
        <f t="shared" si="96"/>
        <v>NA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s="5" t="str">
        <f t="shared" si="96"/>
        <v>NA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1.7</v>
      </c>
      <c r="P1592" s="5">
        <f t="shared" si="96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29.228571428571428</v>
      </c>
      <c r="P1593" s="5">
        <f t="shared" si="96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s="5" t="str">
        <f t="shared" si="96"/>
        <v>NA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1.3636363636363636E-2</v>
      </c>
      <c r="P1595" s="5">
        <f t="shared" si="96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20.5</v>
      </c>
      <c r="P1596" s="5">
        <f t="shared" si="96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0.28000000000000003</v>
      </c>
      <c r="P1597" s="5">
        <f t="shared" si="96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2.3076923076923075</v>
      </c>
      <c r="P1598" s="5">
        <f t="shared" si="96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s="5" t="str">
        <f t="shared" si="96"/>
        <v>NA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0.125</v>
      </c>
      <c r="P1600" s="5">
        <f t="shared" si="96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s="5" t="str">
        <f t="shared" si="96"/>
        <v>NA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7.34</v>
      </c>
      <c r="P1602" s="5">
        <f t="shared" ref="P1602:P1665" si="100">IF(L1602&gt;0,E1602/L1602,"NA")</f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100*E1603/D1603</f>
        <v>108.2492</v>
      </c>
      <c r="P1603" s="5">
        <f t="shared" si="100"/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100.16666666666667</v>
      </c>
      <c r="P1604" s="5">
        <f t="shared" si="100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100.033</v>
      </c>
      <c r="P1605" s="5">
        <f t="shared" si="100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122.10714285714286</v>
      </c>
      <c r="P1606" s="5">
        <f t="shared" si="100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100.69333333333333</v>
      </c>
      <c r="P1607" s="5">
        <f t="shared" si="100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101.004125</v>
      </c>
      <c r="P1608" s="5">
        <f t="shared" si="100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145.11000000000001</v>
      </c>
      <c r="P1609" s="5">
        <f t="shared" si="100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101.25</v>
      </c>
      <c r="P1610" s="5">
        <f t="shared" si="100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118.33333333333333</v>
      </c>
      <c r="P1611" s="5">
        <f t="shared" si="100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271.85000000000002</v>
      </c>
      <c r="P1612" s="5">
        <f t="shared" si="100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125.125</v>
      </c>
      <c r="P1613" s="5">
        <f t="shared" si="100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110</v>
      </c>
      <c r="P1614" s="5">
        <f t="shared" si="100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101.5</v>
      </c>
      <c r="P1615" s="5">
        <f t="shared" si="100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102.7</v>
      </c>
      <c r="P1616" s="5">
        <f t="shared" si="100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114.125</v>
      </c>
      <c r="P1617" s="5">
        <f t="shared" si="100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104.2</v>
      </c>
      <c r="P1618" s="5">
        <f t="shared" si="100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145.85714285714286</v>
      </c>
      <c r="P1619" s="5">
        <f t="shared" si="100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105.06666666666666</v>
      </c>
      <c r="P1620" s="5">
        <f t="shared" si="100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133.33333333333334</v>
      </c>
      <c r="P1621" s="5">
        <f t="shared" si="100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113</v>
      </c>
      <c r="P1622" s="5">
        <f t="shared" si="100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121.2</v>
      </c>
      <c r="P1623" s="5">
        <f t="shared" si="100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101.72463768115942</v>
      </c>
      <c r="P1624" s="5">
        <f t="shared" si="100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101.06666666666666</v>
      </c>
      <c r="P1625" s="5">
        <f t="shared" si="100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118</v>
      </c>
      <c r="P1626" s="5">
        <f t="shared" si="100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155.33333333333334</v>
      </c>
      <c r="P1627" s="5">
        <f t="shared" si="100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101.1875</v>
      </c>
      <c r="P1628" s="5">
        <f t="shared" si="100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117</v>
      </c>
      <c r="P1629" s="5">
        <f t="shared" si="100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100.925</v>
      </c>
      <c r="P1630" s="5">
        <f t="shared" si="100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103.66666666666667</v>
      </c>
      <c r="P1631" s="5">
        <f t="shared" si="100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265.25</v>
      </c>
      <c r="P1632" s="5">
        <f t="shared" si="100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155.91</v>
      </c>
      <c r="P1633" s="5">
        <f t="shared" si="100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101.625</v>
      </c>
      <c r="P1634" s="5">
        <f t="shared" si="100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100</v>
      </c>
      <c r="P1635" s="5">
        <f t="shared" si="100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100.5</v>
      </c>
      <c r="P1636" s="5">
        <f t="shared" si="100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125.3</v>
      </c>
      <c r="P1637" s="5">
        <f t="shared" si="100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103.55555555555556</v>
      </c>
      <c r="P1638" s="5">
        <f t="shared" si="100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103.8</v>
      </c>
      <c r="P1639" s="5">
        <f t="shared" si="100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105</v>
      </c>
      <c r="P1640" s="5">
        <f t="shared" si="100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100</v>
      </c>
      <c r="P1641" s="5">
        <f t="shared" si="100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169.86</v>
      </c>
      <c r="P1642" s="5">
        <f t="shared" si="100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101.4</v>
      </c>
      <c r="P1643" s="5">
        <f t="shared" si="100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100</v>
      </c>
      <c r="P1644" s="5">
        <f t="shared" si="100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124.7</v>
      </c>
      <c r="P1645" s="5">
        <f t="shared" si="100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109.5</v>
      </c>
      <c r="P1646" s="5">
        <f t="shared" si="100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110.8</v>
      </c>
      <c r="P1647" s="5">
        <f t="shared" si="100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110.2</v>
      </c>
      <c r="P1648" s="5">
        <f t="shared" si="100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104.72</v>
      </c>
      <c r="P1649" s="5">
        <f t="shared" si="100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125.26086956521739</v>
      </c>
      <c r="P1650" s="5">
        <f t="shared" si="100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100.58763157894737</v>
      </c>
      <c r="P1651" s="5">
        <f t="shared" si="100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141.55000000000001</v>
      </c>
      <c r="P1652" s="5">
        <f t="shared" si="100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100.75</v>
      </c>
      <c r="P1653" s="5">
        <f t="shared" si="100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100.66666666666667</v>
      </c>
      <c r="P1654" s="5">
        <f t="shared" si="100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174.2304</v>
      </c>
      <c r="P1655" s="5">
        <f t="shared" si="100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119.90909090909091</v>
      </c>
      <c r="P1656" s="5">
        <f t="shared" si="100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142.86666666666667</v>
      </c>
      <c r="P1657" s="5">
        <f t="shared" si="100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100.33493333333334</v>
      </c>
      <c r="P1658" s="5">
        <f t="shared" si="100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104.93380000000001</v>
      </c>
      <c r="P1659" s="5">
        <f t="shared" si="100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132.23333333333332</v>
      </c>
      <c r="P1660" s="5">
        <f t="shared" si="100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112.8</v>
      </c>
      <c r="P1661" s="5">
        <f t="shared" si="100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1253.75</v>
      </c>
      <c r="P1662" s="5">
        <f t="shared" si="100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102.50632911392405</v>
      </c>
      <c r="P1663" s="5">
        <f t="shared" si="100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102.6375</v>
      </c>
      <c r="P1664" s="5">
        <f t="shared" si="100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108</v>
      </c>
      <c r="P1665" s="5">
        <f t="shared" si="100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122.4088</v>
      </c>
      <c r="P1666" s="5">
        <f t="shared" ref="P1666:P1729" si="104">IF(L1666&gt;0,E1666/L1666,"NA")</f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100*E1667/D1667</f>
        <v>119.45714285714286</v>
      </c>
      <c r="P1667" s="5">
        <f t="shared" si="104"/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160.88</v>
      </c>
      <c r="P1668" s="5">
        <f t="shared" si="104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126.85294117647059</v>
      </c>
      <c r="P1669" s="5">
        <f t="shared" si="104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102.6375</v>
      </c>
      <c r="P1670" s="5">
        <f t="shared" si="104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139.75</v>
      </c>
      <c r="P1671" s="5">
        <f t="shared" si="104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102.6</v>
      </c>
      <c r="P1672" s="5">
        <f t="shared" si="104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100.6735</v>
      </c>
      <c r="P1673" s="5">
        <f t="shared" si="104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112.94117647058823</v>
      </c>
      <c r="P1674" s="5">
        <f t="shared" si="104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128.0952380952381</v>
      </c>
      <c r="P1675" s="5">
        <f t="shared" si="104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201.7</v>
      </c>
      <c r="P1676" s="5">
        <f t="shared" si="104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137.416</v>
      </c>
      <c r="P1677" s="5">
        <f t="shared" si="104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115.33333333333333</v>
      </c>
      <c r="P1678" s="5">
        <f t="shared" si="104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111.66666666666667</v>
      </c>
      <c r="P1679" s="5">
        <f t="shared" si="104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118.4</v>
      </c>
      <c r="P1680" s="5">
        <f t="shared" si="104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175</v>
      </c>
      <c r="P1681" s="5">
        <f t="shared" si="104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117.5</v>
      </c>
      <c r="P1682" s="5">
        <f t="shared" si="104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101.42212307692307</v>
      </c>
      <c r="P1683" s="5">
        <f t="shared" si="104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s="5" t="str">
        <f t="shared" si="104"/>
        <v>NA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21.714285714285715</v>
      </c>
      <c r="P1685" s="5">
        <f t="shared" si="104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109.125</v>
      </c>
      <c r="P1686" s="5">
        <f t="shared" si="104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102.85714285714286</v>
      </c>
      <c r="P1687" s="5">
        <f t="shared" si="104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0.36</v>
      </c>
      <c r="P1688" s="5">
        <f t="shared" si="104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31.25</v>
      </c>
      <c r="P1689" s="5">
        <f t="shared" si="104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44.3</v>
      </c>
      <c r="P1690" s="5">
        <f t="shared" si="104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100</v>
      </c>
      <c r="P1691" s="5">
        <f t="shared" si="104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25.4</v>
      </c>
      <c r="P1692" s="5">
        <f t="shared" si="104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33.473333333333336</v>
      </c>
      <c r="P1693" s="5">
        <f t="shared" si="104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47.8</v>
      </c>
      <c r="P1694" s="5">
        <f t="shared" si="104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9.3333333333333339</v>
      </c>
      <c r="P1695" s="5">
        <f t="shared" si="104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0.05</v>
      </c>
      <c r="P1696" s="5">
        <f t="shared" si="104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11.708333333333334</v>
      </c>
      <c r="P1697" s="5">
        <f t="shared" si="104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s="5" t="str">
        <f t="shared" si="104"/>
        <v>NA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20.207999999999998</v>
      </c>
      <c r="P1699" s="5">
        <f t="shared" si="104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s="5" t="str">
        <f t="shared" si="104"/>
        <v>NA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4.2311459353574925</v>
      </c>
      <c r="P1701" s="5">
        <f t="shared" si="104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26.06</v>
      </c>
      <c r="P1702" s="5">
        <f t="shared" si="104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0.19801980198019803</v>
      </c>
      <c r="P1703" s="5">
        <f t="shared" si="104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6.0606060606060606E-3</v>
      </c>
      <c r="P1704" s="5">
        <f t="shared" si="104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1.02</v>
      </c>
      <c r="P1705" s="5">
        <f t="shared" si="104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65.099999999999994</v>
      </c>
      <c r="P1706" s="5">
        <f t="shared" si="104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s="5" t="str">
        <f t="shared" si="104"/>
        <v>NA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s="5" t="str">
        <f t="shared" si="104"/>
        <v>NA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9.74</v>
      </c>
      <c r="P1709" s="5">
        <f t="shared" si="104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s="5" t="str">
        <f t="shared" si="104"/>
        <v>NA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4.8571428571428568</v>
      </c>
      <c r="P1711" s="5">
        <f t="shared" si="104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0.68</v>
      </c>
      <c r="P1712" s="5">
        <f t="shared" si="104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10.5</v>
      </c>
      <c r="P1713" s="5">
        <f t="shared" si="104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s="5" t="str">
        <f t="shared" si="104"/>
        <v>NA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1.6666666666666667</v>
      </c>
      <c r="P1715" s="5">
        <f t="shared" si="104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7.8680000000000003</v>
      </c>
      <c r="P1716" s="5">
        <f t="shared" si="104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0.22</v>
      </c>
      <c r="P1717" s="5">
        <f t="shared" si="104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7.5</v>
      </c>
      <c r="P1718" s="5">
        <f t="shared" si="104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42.725880551301685</v>
      </c>
      <c r="P1719" s="5">
        <f t="shared" si="104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0.21428571428571427</v>
      </c>
      <c r="P1720" s="5">
        <f t="shared" si="104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0.875</v>
      </c>
      <c r="P1721" s="5">
        <f t="shared" si="104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5.625</v>
      </c>
      <c r="P1722" s="5">
        <f t="shared" si="104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s="5" t="str">
        <f t="shared" si="104"/>
        <v>NA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3.4722222222222224E-2</v>
      </c>
      <c r="P1724" s="5">
        <f t="shared" si="104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6.5</v>
      </c>
      <c r="P1725" s="5">
        <f t="shared" si="104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0.58333333333333337</v>
      </c>
      <c r="P1726" s="5">
        <f t="shared" si="104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10.181818181818182</v>
      </c>
      <c r="P1727" s="5">
        <f t="shared" si="104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33.784615384615385</v>
      </c>
      <c r="P1728" s="5">
        <f t="shared" si="104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3.3333333333333333E-2</v>
      </c>
      <c r="P1729" s="5">
        <f t="shared" si="104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68.400000000000006</v>
      </c>
      <c r="P1730" s="5">
        <f t="shared" ref="P1730:P1793" si="108">IF(L1730&gt;0,E1730/L1730,"NA")</f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100*E1731/D1731</f>
        <v>0</v>
      </c>
      <c r="P1731" s="5" t="str">
        <f t="shared" si="108"/>
        <v>NA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s="5" t="str">
        <f t="shared" si="108"/>
        <v>NA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s="5" t="str">
        <f t="shared" si="108"/>
        <v>NA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s="5" t="str">
        <f t="shared" si="108"/>
        <v>NA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s="5" t="str">
        <f t="shared" si="108"/>
        <v>NA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2.2222222222222223E-2</v>
      </c>
      <c r="P1736" s="5">
        <f t="shared" si="108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11</v>
      </c>
      <c r="P1737" s="5">
        <f t="shared" si="108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0.73333333333333328</v>
      </c>
      <c r="P1738" s="5">
        <f t="shared" si="108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21.25</v>
      </c>
      <c r="P1739" s="5">
        <f t="shared" si="108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0.4</v>
      </c>
      <c r="P1740" s="5">
        <f t="shared" si="108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0.1</v>
      </c>
      <c r="P1741" s="5">
        <f t="shared" si="108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s="5" t="str">
        <f t="shared" si="108"/>
        <v>NA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110.83333333333333</v>
      </c>
      <c r="P1743" s="5">
        <f t="shared" si="108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108.75</v>
      </c>
      <c r="P1744" s="5">
        <f t="shared" si="108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100.41666666666667</v>
      </c>
      <c r="P1745" s="5">
        <f t="shared" si="108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118.45454545454545</v>
      </c>
      <c r="P1746" s="5">
        <f t="shared" si="108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114.01428571428572</v>
      </c>
      <c r="P1747" s="5">
        <f t="shared" si="108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148.1</v>
      </c>
      <c r="P1748" s="5">
        <f t="shared" si="108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104.95555555555555</v>
      </c>
      <c r="P1749" s="5">
        <f t="shared" si="108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129.94800000000001</v>
      </c>
      <c r="P1750" s="5">
        <f t="shared" si="108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123.48756218905473</v>
      </c>
      <c r="P1751" s="5">
        <f t="shared" si="108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201.62</v>
      </c>
      <c r="P1752" s="5">
        <f t="shared" si="108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102.9</v>
      </c>
      <c r="P1753" s="5">
        <f t="shared" si="108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260.16666666666669</v>
      </c>
      <c r="P1754" s="5">
        <f t="shared" si="108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108</v>
      </c>
      <c r="P1755" s="5">
        <f t="shared" si="108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110.52941176470588</v>
      </c>
      <c r="P1756" s="5">
        <f t="shared" si="108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120</v>
      </c>
      <c r="P1757" s="5">
        <f t="shared" si="108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102.82909090909091</v>
      </c>
      <c r="P1758" s="5">
        <f t="shared" si="108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116</v>
      </c>
      <c r="P1759" s="5">
        <f t="shared" si="108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114.7</v>
      </c>
      <c r="P1760" s="5">
        <f t="shared" si="108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106.6</v>
      </c>
      <c r="P1761" s="5">
        <f t="shared" si="108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165.44</v>
      </c>
      <c r="P1762" s="5">
        <f t="shared" si="108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155</v>
      </c>
      <c r="P1763" s="5">
        <f t="shared" si="108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885</v>
      </c>
      <c r="P1764" s="5">
        <f t="shared" si="108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101.90833333333333</v>
      </c>
      <c r="P1765" s="5">
        <f t="shared" si="108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19.600000000000001</v>
      </c>
      <c r="P1766" s="5">
        <f t="shared" si="108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59.467840000000002</v>
      </c>
      <c r="P1767" s="5">
        <f t="shared" si="108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s="5" t="str">
        <f t="shared" si="108"/>
        <v>NA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45.72</v>
      </c>
      <c r="P1769" s="5">
        <f t="shared" si="108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3.74</v>
      </c>
      <c r="P1770" s="5">
        <f t="shared" si="108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2.7025000000000001</v>
      </c>
      <c r="P1771" s="5">
        <f t="shared" si="108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56.514285714285712</v>
      </c>
      <c r="P1772" s="5">
        <f t="shared" si="108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21.30952380952381</v>
      </c>
      <c r="P1773" s="5">
        <f t="shared" si="108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15.6</v>
      </c>
      <c r="P1774" s="5">
        <f t="shared" si="108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6.2566666666666668</v>
      </c>
      <c r="P1775" s="5">
        <f t="shared" si="108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45.92</v>
      </c>
      <c r="P1776" s="5">
        <f t="shared" si="108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65.101538461538468</v>
      </c>
      <c r="P1777" s="5">
        <f t="shared" si="108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6.7</v>
      </c>
      <c r="P1778" s="5">
        <f t="shared" si="108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13.5625</v>
      </c>
      <c r="P1779" s="5">
        <f t="shared" si="108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1.99</v>
      </c>
      <c r="P1780" s="5">
        <f t="shared" si="108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36.236363636363635</v>
      </c>
      <c r="P1781" s="5">
        <f t="shared" si="108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39.743333333333332</v>
      </c>
      <c r="P1782" s="5">
        <f t="shared" si="108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25.763636363636362</v>
      </c>
      <c r="P1783" s="5">
        <f t="shared" si="108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15.491428571428571</v>
      </c>
      <c r="P1784" s="5">
        <f t="shared" si="108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23.692499999999999</v>
      </c>
      <c r="P1785" s="5">
        <f t="shared" si="108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39.76</v>
      </c>
      <c r="P1786" s="5">
        <f t="shared" si="108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20.220833333333335</v>
      </c>
      <c r="P1787" s="5">
        <f t="shared" si="108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47.631578947368418</v>
      </c>
      <c r="P1788" s="5">
        <f t="shared" si="108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15.33</v>
      </c>
      <c r="P1789" s="5">
        <f t="shared" si="108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1.3818181818181818</v>
      </c>
      <c r="P1790" s="5">
        <f t="shared" si="108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0.5</v>
      </c>
      <c r="P1791" s="5">
        <f t="shared" si="108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4.957575757575758</v>
      </c>
      <c r="P1792" s="5">
        <f t="shared" si="108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3.5666666666666669</v>
      </c>
      <c r="P1793" s="5">
        <f t="shared" si="108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61.124000000000002</v>
      </c>
      <c r="P1794" s="5">
        <f t="shared" ref="P1794:P1857" si="112">IF(L1794&gt;0,E1794/L1794,"NA")</f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100*E1795/D1795</f>
        <v>1.3333333333333333</v>
      </c>
      <c r="P1795" s="5">
        <f t="shared" si="112"/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11.077777777777778</v>
      </c>
      <c r="P1796" s="5">
        <f t="shared" si="112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38.735714285714288</v>
      </c>
      <c r="P1797" s="5">
        <f t="shared" si="112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22.05263157894737</v>
      </c>
      <c r="P1798" s="5">
        <f t="shared" si="112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67.55</v>
      </c>
      <c r="P1799" s="5">
        <f t="shared" si="112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13.637499999999999</v>
      </c>
      <c r="P1800" s="5">
        <f t="shared" si="112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1.7457499999999999</v>
      </c>
      <c r="P1801" s="5">
        <f t="shared" si="112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20.44963251188932</v>
      </c>
      <c r="P1802" s="5">
        <f t="shared" si="112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13.852941176470589</v>
      </c>
      <c r="P1803" s="5">
        <f t="shared" si="112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48.485714285714288</v>
      </c>
      <c r="P1804" s="5">
        <f t="shared" si="112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30.8</v>
      </c>
      <c r="P1805" s="5">
        <f t="shared" si="112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35.174193548387095</v>
      </c>
      <c r="P1806" s="5">
        <f t="shared" si="112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36.404444444444444</v>
      </c>
      <c r="P1807" s="5">
        <f t="shared" si="112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2.9550000000000001</v>
      </c>
      <c r="P1808" s="5">
        <f t="shared" si="112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11.06</v>
      </c>
      <c r="P1809" s="5">
        <f t="shared" si="112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41.407142857142858</v>
      </c>
      <c r="P1810" s="5">
        <f t="shared" si="112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10.857142857142858</v>
      </c>
      <c r="P1811" s="5">
        <f t="shared" si="112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3.3333333333333335</v>
      </c>
      <c r="P1812" s="5">
        <f t="shared" si="112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7.407407407407407E-2</v>
      </c>
      <c r="P1813" s="5">
        <f t="shared" si="112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13.307692307692308</v>
      </c>
      <c r="P1814" s="5">
        <f t="shared" si="112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s="5" t="str">
        <f t="shared" si="112"/>
        <v>NA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49.18333333333333</v>
      </c>
      <c r="P1816" s="5">
        <f t="shared" si="112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s="5" t="str">
        <f t="shared" si="112"/>
        <v>NA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</v>
      </c>
      <c r="P1818" s="5">
        <f t="shared" si="112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52.327777777777776</v>
      </c>
      <c r="P1819" s="5">
        <f t="shared" si="112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s="5" t="str">
        <f t="shared" si="112"/>
        <v>NA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2.0833333333333335</v>
      </c>
      <c r="P1821" s="5">
        <f t="shared" si="112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6.5653846153846152</v>
      </c>
      <c r="P1822" s="5">
        <f t="shared" si="112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134.88999999999999</v>
      </c>
      <c r="P1823" s="5">
        <f t="shared" si="112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100</v>
      </c>
      <c r="P1824" s="5">
        <f t="shared" si="112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115.85714285714286</v>
      </c>
      <c r="P1825" s="5">
        <f t="shared" si="112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100.06666666666666</v>
      </c>
      <c r="P1826" s="5">
        <f t="shared" si="112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105.05</v>
      </c>
      <c r="P1827" s="5">
        <f t="shared" si="112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101</v>
      </c>
      <c r="P1828" s="5">
        <f t="shared" si="112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100.66249999999999</v>
      </c>
      <c r="P1829" s="5">
        <f t="shared" si="112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100.16</v>
      </c>
      <c r="P1830" s="5">
        <f t="shared" si="112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166.68333333333334</v>
      </c>
      <c r="P1831" s="5">
        <f t="shared" si="112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101.53333333333333</v>
      </c>
      <c r="P1832" s="5">
        <f t="shared" si="112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103</v>
      </c>
      <c r="P1833" s="5">
        <f t="shared" si="112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142.85714285714286</v>
      </c>
      <c r="P1834" s="5">
        <f t="shared" si="112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262.5</v>
      </c>
      <c r="P1835" s="5">
        <f t="shared" si="112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118.05</v>
      </c>
      <c r="P1836" s="5">
        <f t="shared" si="112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104</v>
      </c>
      <c r="P1837" s="5">
        <f t="shared" si="112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200.34</v>
      </c>
      <c r="P1838" s="5">
        <f t="shared" si="112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306.83333333333331</v>
      </c>
      <c r="P1839" s="5">
        <f t="shared" si="112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100.149</v>
      </c>
      <c r="P1840" s="5">
        <f t="shared" si="112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205.3</v>
      </c>
      <c r="P1841" s="5">
        <f t="shared" si="112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108.88888888888889</v>
      </c>
      <c r="P1842" s="5">
        <f t="shared" si="112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101.75</v>
      </c>
      <c r="P1843" s="5">
        <f t="shared" si="112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125.25</v>
      </c>
      <c r="P1844" s="5">
        <f t="shared" si="112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124.0061</v>
      </c>
      <c r="P1845" s="5">
        <f t="shared" si="112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101.4</v>
      </c>
      <c r="P1846" s="5">
        <f t="shared" si="112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100</v>
      </c>
      <c r="P1847" s="5">
        <f t="shared" si="112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137.92666666666668</v>
      </c>
      <c r="P1848" s="5">
        <f t="shared" si="112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120.88</v>
      </c>
      <c r="P1849" s="5">
        <f t="shared" si="112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107.36666666666666</v>
      </c>
      <c r="P1850" s="5">
        <f t="shared" si="112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100.33333333333333</v>
      </c>
      <c r="P1851" s="5">
        <f t="shared" si="112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101.52222222222223</v>
      </c>
      <c r="P1852" s="5">
        <f t="shared" si="112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100.07692307692308</v>
      </c>
      <c r="P1853" s="5">
        <f t="shared" si="112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116.96666666666667</v>
      </c>
      <c r="P1854" s="5">
        <f t="shared" si="112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101.875</v>
      </c>
      <c r="P1855" s="5">
        <f t="shared" si="112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102.12366666666667</v>
      </c>
      <c r="P1856" s="5">
        <f t="shared" si="112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154.05897142857143</v>
      </c>
      <c r="P1857" s="5">
        <f t="shared" si="112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101.25</v>
      </c>
      <c r="P1858" s="5">
        <f t="shared" ref="P1858:P1921" si="116">IF(L1858&gt;0,E1858/L1858,"NA")</f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100*E1859/D1859</f>
        <v>100</v>
      </c>
      <c r="P1859" s="5">
        <f t="shared" si="116"/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108.74800874800874</v>
      </c>
      <c r="P1860" s="5">
        <f t="shared" si="116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131.83333333333334</v>
      </c>
      <c r="P1861" s="5">
        <f t="shared" si="116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133.46666666666667</v>
      </c>
      <c r="P1862" s="5">
        <f t="shared" si="116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s="5" t="str">
        <f t="shared" si="116"/>
        <v>NA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8.0833333333333339</v>
      </c>
      <c r="P1864" s="5">
        <f t="shared" si="116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0.4</v>
      </c>
      <c r="P1865" s="5">
        <f t="shared" si="116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42.892307692307689</v>
      </c>
      <c r="P1866" s="5">
        <f t="shared" si="116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3.6363636363636364E-3</v>
      </c>
      <c r="P1867" s="5">
        <f t="shared" si="116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0.5</v>
      </c>
      <c r="P1868" s="5">
        <f t="shared" si="116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0.05</v>
      </c>
      <c r="P1869" s="5">
        <f t="shared" si="116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4.8680000000000003</v>
      </c>
      <c r="P1870" s="5">
        <f t="shared" si="116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s="5" t="str">
        <f t="shared" si="116"/>
        <v>NA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10.314285714285715</v>
      </c>
      <c r="P1872" s="5">
        <f t="shared" si="116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71.784615384615378</v>
      </c>
      <c r="P1873" s="5">
        <f t="shared" si="116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</v>
      </c>
      <c r="P1874" s="5">
        <f t="shared" si="116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0.45</v>
      </c>
      <c r="P1875" s="5">
        <f t="shared" si="116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1.6250000000000001E-2</v>
      </c>
      <c r="P1876" s="5">
        <f t="shared" si="116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0.51</v>
      </c>
      <c r="P1877" s="5">
        <f t="shared" si="116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s="5" t="str">
        <f t="shared" si="116"/>
        <v>NA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s="5" t="str">
        <f t="shared" si="116"/>
        <v>NA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s="5" t="str">
        <f t="shared" si="116"/>
        <v>NA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0.12</v>
      </c>
      <c r="P1881" s="5">
        <f t="shared" si="116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20.079999999999998</v>
      </c>
      <c r="P1882" s="5">
        <f t="shared" si="116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172.68450000000001</v>
      </c>
      <c r="P1883" s="5">
        <f t="shared" si="116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100.8955223880597</v>
      </c>
      <c r="P1884" s="5">
        <f t="shared" si="116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104.8048048048048</v>
      </c>
      <c r="P1885" s="5">
        <f t="shared" si="116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135.1</v>
      </c>
      <c r="P1886" s="5">
        <f t="shared" si="116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116.32786885245902</v>
      </c>
      <c r="P1887" s="5">
        <f t="shared" si="116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102.08333333333333</v>
      </c>
      <c r="P1888" s="5">
        <f t="shared" si="116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111.16666666666667</v>
      </c>
      <c r="P1889" s="5">
        <f t="shared" si="116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166.08</v>
      </c>
      <c r="P1890" s="5">
        <f t="shared" si="116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106.6</v>
      </c>
      <c r="P1891" s="5">
        <f t="shared" si="116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144.58441666666667</v>
      </c>
      <c r="P1892" s="5">
        <f t="shared" si="116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105.55</v>
      </c>
      <c r="P1893" s="5">
        <f t="shared" si="116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136.6</v>
      </c>
      <c r="P1894" s="5">
        <f t="shared" si="116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104</v>
      </c>
      <c r="P1895" s="5">
        <f t="shared" si="116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114.5</v>
      </c>
      <c r="P1896" s="5">
        <f t="shared" si="116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101.71957671957672</v>
      </c>
      <c r="P1897" s="5">
        <f t="shared" si="116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123.94678492239468</v>
      </c>
      <c r="P1898" s="5">
        <f t="shared" si="116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102.45669291338582</v>
      </c>
      <c r="P1899" s="5">
        <f t="shared" si="116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144.5</v>
      </c>
      <c r="P1900" s="5">
        <f t="shared" si="116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133.33333333333334</v>
      </c>
      <c r="P1901" s="5">
        <f t="shared" si="116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109.3644</v>
      </c>
      <c r="P1902" s="5">
        <f t="shared" si="116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2.6969696969696968</v>
      </c>
      <c r="P1903" s="5">
        <f t="shared" si="116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1.2</v>
      </c>
      <c r="P1904" s="5">
        <f t="shared" si="116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46.6</v>
      </c>
      <c r="P1905" s="5">
        <f t="shared" si="116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0.1</v>
      </c>
      <c r="P1906" s="5">
        <f t="shared" si="116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0.16800000000000001</v>
      </c>
      <c r="P1907" s="5">
        <f t="shared" si="116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42.76</v>
      </c>
      <c r="P1908" s="5">
        <f t="shared" si="116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0.28333333333333333</v>
      </c>
      <c r="P1909" s="5">
        <f t="shared" si="116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1.732</v>
      </c>
      <c r="P1910" s="5">
        <f t="shared" si="116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14.111428571428572</v>
      </c>
      <c r="P1911" s="5">
        <f t="shared" si="116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39.395294117647062</v>
      </c>
      <c r="P1912" s="5">
        <f t="shared" si="116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2.3529411764705882E-2</v>
      </c>
      <c r="P1913" s="5">
        <f t="shared" si="116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59.3</v>
      </c>
      <c r="P1914" s="5">
        <f t="shared" si="116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1.3270833333333334</v>
      </c>
      <c r="P1915" s="5">
        <f t="shared" si="116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9.0090090090090094</v>
      </c>
      <c r="P1916" s="5">
        <f t="shared" si="116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1.6</v>
      </c>
      <c r="P1917" s="5">
        <f t="shared" si="116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0.51</v>
      </c>
      <c r="P1918" s="5">
        <f t="shared" si="116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52.570512820512818</v>
      </c>
      <c r="P1919" s="5">
        <f t="shared" si="116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1.04</v>
      </c>
      <c r="P1920" s="5">
        <f t="shared" si="116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47.4</v>
      </c>
      <c r="P1921" s="5">
        <f t="shared" si="116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43.03</v>
      </c>
      <c r="P1922" s="5">
        <f t="shared" ref="P1922:P1985" si="120">IF(L1922&gt;0,E1922/L1922,"NA")</f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100*E1923/D1923</f>
        <v>136.80000000000001</v>
      </c>
      <c r="P1923" s="5">
        <f t="shared" si="120"/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115.55</v>
      </c>
      <c r="P1924" s="5">
        <f t="shared" si="120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240.8</v>
      </c>
      <c r="P1925" s="5">
        <f t="shared" si="120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114.4</v>
      </c>
      <c r="P1926" s="5">
        <f t="shared" si="120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110.33333333333333</v>
      </c>
      <c r="P1927" s="5">
        <f t="shared" si="120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195.37933333333334</v>
      </c>
      <c r="P1928" s="5">
        <f t="shared" si="120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103.33333333333333</v>
      </c>
      <c r="P1929" s="5">
        <f t="shared" si="120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103.13725490196079</v>
      </c>
      <c r="P1930" s="5">
        <f t="shared" si="120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100.3125</v>
      </c>
      <c r="P1931" s="5">
        <f t="shared" si="120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127</v>
      </c>
      <c r="P1932" s="5">
        <f t="shared" si="120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120.601</v>
      </c>
      <c r="P1933" s="5">
        <f t="shared" si="120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106.99047619047619</v>
      </c>
      <c r="P1934" s="5">
        <f t="shared" si="120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172.43333333333334</v>
      </c>
      <c r="P1935" s="5">
        <f t="shared" si="120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123.62</v>
      </c>
      <c r="P1936" s="5">
        <f t="shared" si="120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108.4</v>
      </c>
      <c r="P1937" s="5">
        <f t="shared" si="120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116.52013333333333</v>
      </c>
      <c r="P1938" s="5">
        <f t="shared" si="120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187.245</v>
      </c>
      <c r="P1939" s="5">
        <f t="shared" si="120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115.93333333333334</v>
      </c>
      <c r="P1940" s="5">
        <f t="shared" si="120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110.7</v>
      </c>
      <c r="P1941" s="5">
        <f t="shared" si="120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170.92307692307693</v>
      </c>
      <c r="P1942" s="5">
        <f t="shared" si="120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126.11835600000001</v>
      </c>
      <c r="P1943" s="5">
        <f t="shared" si="120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138.44033333333334</v>
      </c>
      <c r="P1944" s="5">
        <f t="shared" si="120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1705.25</v>
      </c>
      <c r="P1945" s="5">
        <f t="shared" si="120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788.05550000000005</v>
      </c>
      <c r="P1946" s="5">
        <f t="shared" si="120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348.01799999999997</v>
      </c>
      <c r="P1947" s="5">
        <f t="shared" si="120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149.74666666666667</v>
      </c>
      <c r="P1948" s="5">
        <f t="shared" si="120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100.63375000000001</v>
      </c>
      <c r="P1949" s="5">
        <f t="shared" si="120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800.21100000000001</v>
      </c>
      <c r="P1950" s="5">
        <f t="shared" si="120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106.0026</v>
      </c>
      <c r="P1951" s="5">
        <f t="shared" si="120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200.51866666666666</v>
      </c>
      <c r="P1952" s="5">
        <f t="shared" si="120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212.44399999999999</v>
      </c>
      <c r="P1953" s="5">
        <f t="shared" si="120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198.47237142857142</v>
      </c>
      <c r="P1954" s="5">
        <f t="shared" si="120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225.94666666666666</v>
      </c>
      <c r="P1955" s="5">
        <f t="shared" si="120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698.94799999999998</v>
      </c>
      <c r="P1956" s="5">
        <f t="shared" si="120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398.59528571428569</v>
      </c>
      <c r="P1957" s="5">
        <f t="shared" si="120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294.03333333333336</v>
      </c>
      <c r="P1958" s="5">
        <f t="shared" si="120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167.50470000000001</v>
      </c>
      <c r="P1959" s="5">
        <f t="shared" si="120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1435.5717142857143</v>
      </c>
      <c r="P1960" s="5">
        <f t="shared" si="120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156.73439999999999</v>
      </c>
      <c r="P1961" s="5">
        <f t="shared" si="120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117.90285714285714</v>
      </c>
      <c r="P1962" s="5">
        <f t="shared" si="120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1105.3812</v>
      </c>
      <c r="P1963" s="5">
        <f t="shared" si="120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192.92500000000001</v>
      </c>
      <c r="P1964" s="5">
        <f t="shared" si="120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126.88421052631578</v>
      </c>
      <c r="P1965" s="5">
        <f t="shared" si="120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259.57748878923769</v>
      </c>
      <c r="P1966" s="5">
        <f t="shared" si="120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262.27999999999997</v>
      </c>
      <c r="P1967" s="5">
        <f t="shared" si="120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206.74309</v>
      </c>
      <c r="P1968" s="5">
        <f t="shared" si="120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370.13</v>
      </c>
      <c r="P1969" s="5">
        <f t="shared" si="120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284.96600000000001</v>
      </c>
      <c r="P1970" s="5">
        <f t="shared" si="120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579.08000000000004</v>
      </c>
      <c r="P1971" s="5">
        <f t="shared" si="120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1131.8</v>
      </c>
      <c r="P1972" s="5">
        <f t="shared" si="120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263.02771750000005</v>
      </c>
      <c r="P1973" s="5">
        <f t="shared" si="120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674.48</v>
      </c>
      <c r="P1974" s="5">
        <f t="shared" si="120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256.83081313131311</v>
      </c>
      <c r="P1975" s="5">
        <f t="shared" si="120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375.49599999999998</v>
      </c>
      <c r="P1976" s="5">
        <f t="shared" si="120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208.70837499999996</v>
      </c>
      <c r="P1977" s="5">
        <f t="shared" si="120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346.6</v>
      </c>
      <c r="P1978" s="5">
        <f t="shared" si="120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402.33</v>
      </c>
      <c r="P1979" s="5">
        <f t="shared" si="120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1026.8451399999999</v>
      </c>
      <c r="P1980" s="5">
        <f t="shared" si="120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114.901155</v>
      </c>
      <c r="P1981" s="5">
        <f t="shared" si="120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354.82402000000002</v>
      </c>
      <c r="P1982" s="5">
        <f t="shared" si="120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5.08</v>
      </c>
      <c r="P1983" s="5">
        <f t="shared" si="120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s="5" t="str">
        <f t="shared" si="120"/>
        <v>NA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4.3</v>
      </c>
      <c r="P1985" s="5">
        <f t="shared" si="120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21.146666666666668</v>
      </c>
      <c r="P1986" s="5">
        <f t="shared" ref="P1986:P2049" si="124">IF(L1986&gt;0,E1986/L1986,"NA")</f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100*E1987/D1987</f>
        <v>3.1875</v>
      </c>
      <c r="P1987" s="5">
        <f t="shared" si="124"/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0.05</v>
      </c>
      <c r="P1988" s="5">
        <f t="shared" si="124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42.472727272727276</v>
      </c>
      <c r="P1989" s="5">
        <f t="shared" si="124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0.41666666666666669</v>
      </c>
      <c r="P1990" s="5">
        <f t="shared" si="124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1</v>
      </c>
      <c r="P1991" s="5">
        <f t="shared" si="124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16.966666666666665</v>
      </c>
      <c r="P1992" s="5">
        <f t="shared" si="124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</v>
      </c>
      <c r="P1993" s="5">
        <f t="shared" si="124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0.13333333333333333</v>
      </c>
      <c r="P1994" s="5">
        <f t="shared" si="124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s="5" t="str">
        <f t="shared" si="124"/>
        <v>NA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s="5" t="str">
        <f t="shared" si="124"/>
        <v>NA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</v>
      </c>
      <c r="P1997" s="5">
        <f t="shared" si="124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s="5" t="str">
        <f t="shared" si="124"/>
        <v>NA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s="5" t="str">
        <f t="shared" si="124"/>
        <v>NA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26.2</v>
      </c>
      <c r="P2000" s="5">
        <f t="shared" si="124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0.76129032258064511</v>
      </c>
      <c r="P2001" s="5">
        <f t="shared" si="124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12.5</v>
      </c>
      <c r="P2002" s="5">
        <f t="shared" si="124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382.12909090909091</v>
      </c>
      <c r="P2003" s="5">
        <f t="shared" si="124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216.79422</v>
      </c>
      <c r="P2004" s="5">
        <f t="shared" si="124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312</v>
      </c>
      <c r="P2005" s="5">
        <f t="shared" si="124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234.42048</v>
      </c>
      <c r="P2006" s="5">
        <f t="shared" si="124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123.6801</v>
      </c>
      <c r="P2007" s="5">
        <f t="shared" si="124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247.84</v>
      </c>
      <c r="P2008" s="5">
        <f t="shared" si="124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115.7092</v>
      </c>
      <c r="P2009" s="5">
        <f t="shared" si="124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117.07484768810599</v>
      </c>
      <c r="P2010" s="5">
        <f t="shared" si="124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305.15800000000002</v>
      </c>
      <c r="P2011" s="5">
        <f t="shared" si="124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320.053</v>
      </c>
      <c r="P2012" s="5">
        <f t="shared" si="124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819.56399999999996</v>
      </c>
      <c r="P2013" s="5">
        <f t="shared" si="124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234.9</v>
      </c>
      <c r="P2014" s="5">
        <f t="shared" si="124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494.91374999999999</v>
      </c>
      <c r="P2015" s="5">
        <f t="shared" si="124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7813.7822333333334</v>
      </c>
      <c r="P2016" s="5">
        <f t="shared" si="124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113.00013888888888</v>
      </c>
      <c r="P2017" s="5">
        <f t="shared" si="124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921.54219999999998</v>
      </c>
      <c r="P2018" s="5">
        <f t="shared" si="124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125.1024</v>
      </c>
      <c r="P2019" s="5">
        <f t="shared" si="124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102.24343076923077</v>
      </c>
      <c r="P2020" s="5">
        <f t="shared" si="124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484.90974999999997</v>
      </c>
      <c r="P2021" s="5">
        <f t="shared" si="124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192.33333333333334</v>
      </c>
      <c r="P2022" s="5">
        <f t="shared" si="124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281.10000000000002</v>
      </c>
      <c r="P2023" s="5">
        <f t="shared" si="124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125.137</v>
      </c>
      <c r="P2024" s="5">
        <f t="shared" si="124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161.459</v>
      </c>
      <c r="P2025" s="5">
        <f t="shared" si="124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585.35</v>
      </c>
      <c r="P2026" s="5">
        <f t="shared" si="124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201.15</v>
      </c>
      <c r="P2027" s="5">
        <f t="shared" si="124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133.48307999999997</v>
      </c>
      <c r="P2028" s="5">
        <f t="shared" si="124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120.249</v>
      </c>
      <c r="P2029" s="5">
        <f t="shared" si="124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126.16666666666667</v>
      </c>
      <c r="P2030" s="5">
        <f t="shared" si="124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361.2</v>
      </c>
      <c r="P2031" s="5">
        <f t="shared" si="124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226.239013671875</v>
      </c>
      <c r="P2032" s="5">
        <f t="shared" si="124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120.35</v>
      </c>
      <c r="P2033" s="5">
        <f t="shared" si="124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304.18799999999999</v>
      </c>
      <c r="P2034" s="5">
        <f t="shared" si="124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178.67599999999999</v>
      </c>
      <c r="P2035" s="5">
        <f t="shared" si="124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386.81998717948721</v>
      </c>
      <c r="P2036" s="5">
        <f t="shared" si="124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211.03642500000001</v>
      </c>
      <c r="P2037" s="5">
        <f t="shared" si="124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131.66833333333332</v>
      </c>
      <c r="P2038" s="5">
        <f t="shared" si="124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300.47640000000001</v>
      </c>
      <c r="P2039" s="5">
        <f t="shared" si="124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420.51249999999999</v>
      </c>
      <c r="P2040" s="5">
        <f t="shared" si="124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136.21680000000001</v>
      </c>
      <c r="P2041" s="5">
        <f t="shared" si="124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248.17133333333334</v>
      </c>
      <c r="P2042" s="5">
        <f t="shared" si="124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181.86315789473684</v>
      </c>
      <c r="P2043" s="5">
        <f t="shared" si="124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123.53</v>
      </c>
      <c r="P2044" s="5">
        <f t="shared" si="124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506.20938628158842</v>
      </c>
      <c r="P2045" s="5">
        <f t="shared" si="124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108.21333333333334</v>
      </c>
      <c r="P2046" s="5">
        <f t="shared" si="124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819.18387755102037</v>
      </c>
      <c r="P2047" s="5">
        <f t="shared" si="124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121.1</v>
      </c>
      <c r="P2048" s="5">
        <f t="shared" si="124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102.99897959183673</v>
      </c>
      <c r="P2049" s="5">
        <f t="shared" si="124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148.33229411764705</v>
      </c>
      <c r="P2050" s="5">
        <f t="shared" ref="P2050:P2113" si="128">IF(L2050&gt;0,E2050/L2050,"NA")</f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100*E2051/D2051</f>
        <v>120.19070000000001</v>
      </c>
      <c r="P2051" s="5">
        <f t="shared" si="128"/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473.27</v>
      </c>
      <c r="P2052" s="5">
        <f t="shared" si="128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130.36250000000001</v>
      </c>
      <c r="P2053" s="5">
        <f t="shared" si="128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353.048</v>
      </c>
      <c r="P2054" s="5">
        <f t="shared" si="128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101.02</v>
      </c>
      <c r="P2055" s="5">
        <f t="shared" si="128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113.59142857142857</v>
      </c>
      <c r="P2056" s="5">
        <f t="shared" si="128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167.41666666666666</v>
      </c>
      <c r="P2057" s="5">
        <f t="shared" si="128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153.452</v>
      </c>
      <c r="P2058" s="5">
        <f t="shared" si="128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202.23220000000001</v>
      </c>
      <c r="P2059" s="5">
        <f t="shared" si="128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168.28125</v>
      </c>
      <c r="P2060" s="5">
        <f t="shared" si="128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143.45666666666668</v>
      </c>
      <c r="P2061" s="5">
        <f t="shared" si="128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196.4</v>
      </c>
      <c r="P2062" s="5">
        <f t="shared" si="128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107.92</v>
      </c>
      <c r="P2063" s="5">
        <f t="shared" si="128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114.977</v>
      </c>
      <c r="P2064" s="5">
        <f t="shared" si="128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148.05000000000001</v>
      </c>
      <c r="P2065" s="5">
        <f t="shared" si="128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191.16676082790633</v>
      </c>
      <c r="P2066" s="5">
        <f t="shared" si="128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199.215125</v>
      </c>
      <c r="P2067" s="5">
        <f t="shared" si="128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218.6</v>
      </c>
      <c r="P2068" s="5">
        <f t="shared" si="128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126.86868686868686</v>
      </c>
      <c r="P2069" s="5">
        <f t="shared" si="128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105.22387999999999</v>
      </c>
      <c r="P2070" s="5">
        <f t="shared" si="128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128.40665999999999</v>
      </c>
      <c r="P2071" s="5">
        <f t="shared" si="128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317.3272</v>
      </c>
      <c r="P2072" s="5">
        <f t="shared" si="128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280.73</v>
      </c>
      <c r="P2073" s="5">
        <f t="shared" si="128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110.73146853146854</v>
      </c>
      <c r="P2074" s="5">
        <f t="shared" si="128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152.60429999999999</v>
      </c>
      <c r="P2075" s="5">
        <f t="shared" si="128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102.5</v>
      </c>
      <c r="P2076" s="5">
        <f t="shared" si="128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1678.3738373837384</v>
      </c>
      <c r="P2077" s="5">
        <f t="shared" si="128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543.349156424581</v>
      </c>
      <c r="P2078" s="5">
        <f t="shared" si="128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115.508</v>
      </c>
      <c r="P2079" s="5">
        <f t="shared" si="128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131.20500000000001</v>
      </c>
      <c r="P2080" s="5">
        <f t="shared" si="128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288.17</v>
      </c>
      <c r="P2081" s="5">
        <f t="shared" si="128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507.8</v>
      </c>
      <c r="P2082" s="5">
        <f t="shared" si="128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114.57142857142857</v>
      </c>
      <c r="P2083" s="5">
        <f t="shared" si="128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110.73333333333333</v>
      </c>
      <c r="P2084" s="5">
        <f t="shared" si="128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113.33333333333333</v>
      </c>
      <c r="P2085" s="5">
        <f t="shared" si="128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108.33333333333333</v>
      </c>
      <c r="P2086" s="5">
        <f t="shared" si="128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123.53333333333333</v>
      </c>
      <c r="P2087" s="5">
        <f t="shared" si="128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100.7</v>
      </c>
      <c r="P2088" s="5">
        <f t="shared" si="128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103.53333333333333</v>
      </c>
      <c r="P2089" s="5">
        <f t="shared" si="128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115.51066666666667</v>
      </c>
      <c r="P2090" s="5">
        <f t="shared" si="128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120.4004</v>
      </c>
      <c r="P2091" s="5">
        <f t="shared" si="128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115.040375</v>
      </c>
      <c r="P2092" s="5">
        <f t="shared" si="128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120.46777777777778</v>
      </c>
      <c r="P2093" s="5">
        <f t="shared" si="128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101.28333333333333</v>
      </c>
      <c r="P2094" s="5">
        <f t="shared" si="128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102.46666666666667</v>
      </c>
      <c r="P2095" s="5">
        <f t="shared" si="128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120.54285714285714</v>
      </c>
      <c r="P2096" s="5">
        <f t="shared" si="128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100</v>
      </c>
      <c r="P2097" s="5">
        <f t="shared" si="128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101.66666666666667</v>
      </c>
      <c r="P2098" s="5">
        <f t="shared" si="128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100</v>
      </c>
      <c r="P2099" s="5">
        <f t="shared" si="128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100.33333333333333</v>
      </c>
      <c r="P2100" s="5">
        <f t="shared" si="128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132.36666666666667</v>
      </c>
      <c r="P2101" s="5">
        <f t="shared" si="128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136.66666666666666</v>
      </c>
      <c r="P2102" s="5">
        <f t="shared" si="128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113.25</v>
      </c>
      <c r="P2103" s="5">
        <f t="shared" si="128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136</v>
      </c>
      <c r="P2104" s="5">
        <f t="shared" si="128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146.12318374694613</v>
      </c>
      <c r="P2105" s="5">
        <f t="shared" si="128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129.5</v>
      </c>
      <c r="P2106" s="5">
        <f t="shared" si="128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254</v>
      </c>
      <c r="P2107" s="5">
        <f t="shared" si="128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107.04545454545455</v>
      </c>
      <c r="P2108" s="5">
        <f t="shared" si="128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107.733</v>
      </c>
      <c r="P2109" s="5">
        <f t="shared" si="128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107.3125</v>
      </c>
      <c r="P2110" s="5">
        <f t="shared" si="128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106.52500000000001</v>
      </c>
      <c r="P2111" s="5">
        <f t="shared" si="128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100.35</v>
      </c>
      <c r="P2112" s="5">
        <f t="shared" si="128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106.5</v>
      </c>
      <c r="P2113" s="5">
        <f t="shared" si="128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100</v>
      </c>
      <c r="P2114" s="5">
        <f t="shared" ref="P2114:P2177" si="132">IF(L2114&gt;0,E2114/L2114,"NA")</f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100*E2115/D2115</f>
        <v>104.85714285714286</v>
      </c>
      <c r="P2115" s="5">
        <f t="shared" si="132"/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104.7</v>
      </c>
      <c r="P2116" s="5">
        <f t="shared" si="132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225.66666666666666</v>
      </c>
      <c r="P2117" s="5">
        <f t="shared" si="132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100.90416666666667</v>
      </c>
      <c r="P2118" s="5">
        <f t="shared" si="132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147.75</v>
      </c>
      <c r="P2119" s="5">
        <f t="shared" si="132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134.61099999999999</v>
      </c>
      <c r="P2120" s="5">
        <f t="shared" si="132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100.75</v>
      </c>
      <c r="P2121" s="5">
        <f t="shared" si="132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100.880375</v>
      </c>
      <c r="P2122" s="5">
        <f t="shared" si="132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0.56799999999999995</v>
      </c>
      <c r="P2123" s="5">
        <f t="shared" si="132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0.38750000000000001</v>
      </c>
      <c r="P2124" s="5">
        <f t="shared" si="132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10</v>
      </c>
      <c r="P2125" s="5">
        <f t="shared" si="132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10.454545454545455</v>
      </c>
      <c r="P2126" s="5">
        <f t="shared" si="132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</v>
      </c>
      <c r="P2127" s="5">
        <f t="shared" si="132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0.05</v>
      </c>
      <c r="P2128" s="5">
        <f t="shared" si="132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28.842857142857142</v>
      </c>
      <c r="P2129" s="5">
        <f t="shared" si="132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0.16666666666666666</v>
      </c>
      <c r="P2130" s="5">
        <f t="shared" si="132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11.8</v>
      </c>
      <c r="P2131" s="5">
        <f t="shared" si="132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0.20238095238095238</v>
      </c>
      <c r="P2132" s="5">
        <f t="shared" si="132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5</v>
      </c>
      <c r="P2133" s="5">
        <f t="shared" si="132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2.1129899999999999</v>
      </c>
      <c r="P2134" s="5">
        <f t="shared" si="132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</v>
      </c>
      <c r="P2135" s="5">
        <f t="shared" si="132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1.7333333333333334</v>
      </c>
      <c r="P2136" s="5">
        <f t="shared" si="132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</v>
      </c>
      <c r="P2137" s="5">
        <f t="shared" si="132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5.9612499999999999E-2</v>
      </c>
      <c r="P2138" s="5">
        <f t="shared" si="132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28.405999999999999</v>
      </c>
      <c r="P2139" s="5">
        <f t="shared" si="132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12.8</v>
      </c>
      <c r="P2140" s="5">
        <f t="shared" si="132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5.42</v>
      </c>
      <c r="P2141" s="5">
        <f t="shared" si="132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0.112</v>
      </c>
      <c r="P2142" s="5">
        <f t="shared" si="132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s="5" t="str">
        <f t="shared" si="132"/>
        <v>NA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5.7238095238095239</v>
      </c>
      <c r="P2144" s="5">
        <f t="shared" si="132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11.25</v>
      </c>
      <c r="P2145" s="5">
        <f t="shared" si="132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1.7098591549295774</v>
      </c>
      <c r="P2146" s="5">
        <f t="shared" si="132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30.433333333333334</v>
      </c>
      <c r="P2147" s="5">
        <f t="shared" si="132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0.02</v>
      </c>
      <c r="P2148" s="5">
        <f t="shared" si="132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0.69641025641025645</v>
      </c>
      <c r="P2149" s="5">
        <f t="shared" si="132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2</v>
      </c>
      <c r="P2150" s="5">
        <f t="shared" si="132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s="5" t="str">
        <f t="shared" si="132"/>
        <v>NA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0.81</v>
      </c>
      <c r="P2152" s="5">
        <f t="shared" si="132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0.26222222222222225</v>
      </c>
      <c r="P2153" s="5">
        <f t="shared" si="132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0.16666666666666666</v>
      </c>
      <c r="P2154" s="5">
        <f t="shared" si="132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9.124454880912446E-3</v>
      </c>
      <c r="P2155" s="5">
        <f t="shared" si="132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0.8</v>
      </c>
      <c r="P2156" s="5">
        <f t="shared" si="132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2.2999999999999998</v>
      </c>
      <c r="P2157" s="5">
        <f t="shared" si="132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2.6660714285714286</v>
      </c>
      <c r="P2158" s="5">
        <f t="shared" si="132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28.192</v>
      </c>
      <c r="P2159" s="5">
        <f t="shared" si="132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6.5900366666666663</v>
      </c>
      <c r="P2160" s="5">
        <f t="shared" si="132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0.72222222222222221</v>
      </c>
      <c r="P2161" s="5">
        <f t="shared" si="132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0.85</v>
      </c>
      <c r="P2162" s="5">
        <f t="shared" si="132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115.75</v>
      </c>
      <c r="P2163" s="5">
        <f t="shared" si="132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112.26666666666667</v>
      </c>
      <c r="P2164" s="5">
        <f t="shared" si="132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132.19999999999999</v>
      </c>
      <c r="P2165" s="5">
        <f t="shared" si="132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102.63636363636364</v>
      </c>
      <c r="P2166" s="5">
        <f t="shared" si="132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138.63999999999999</v>
      </c>
      <c r="P2167" s="5">
        <f t="shared" si="132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146.6</v>
      </c>
      <c r="P2168" s="5">
        <f t="shared" si="132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120</v>
      </c>
      <c r="P2169" s="5">
        <f t="shared" si="132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121.58161111111112</v>
      </c>
      <c r="P2170" s="5">
        <f t="shared" si="132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100</v>
      </c>
      <c r="P2171" s="5">
        <f t="shared" si="132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180.85714285714286</v>
      </c>
      <c r="P2172" s="5">
        <f t="shared" si="132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106.075</v>
      </c>
      <c r="P2173" s="5">
        <f t="shared" si="132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100</v>
      </c>
      <c r="P2174" s="5">
        <f t="shared" si="132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126.92857142857143</v>
      </c>
      <c r="P2175" s="5">
        <f t="shared" si="132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102.97499999999999</v>
      </c>
      <c r="P2176" s="5">
        <f t="shared" si="132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250</v>
      </c>
      <c r="P2177" s="5">
        <f t="shared" si="132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126.02</v>
      </c>
      <c r="P2178" s="5">
        <f t="shared" ref="P2178:P2241" si="136">IF(L2178&gt;0,E2178/L2178,"NA")</f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100*E2179/D2179</f>
        <v>100.12</v>
      </c>
      <c r="P2179" s="5">
        <f t="shared" si="136"/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138.63999999999999</v>
      </c>
      <c r="P2180" s="5">
        <f t="shared" si="136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161.4</v>
      </c>
      <c r="P2181" s="5">
        <f t="shared" si="136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107.1842</v>
      </c>
      <c r="P2182" s="5">
        <f t="shared" si="136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153.1</v>
      </c>
      <c r="P2183" s="5">
        <f t="shared" si="136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524.16666666666663</v>
      </c>
      <c r="P2184" s="5">
        <f t="shared" si="136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489.27777777777777</v>
      </c>
      <c r="P2185" s="5">
        <f t="shared" si="136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284.74</v>
      </c>
      <c r="P2186" s="5">
        <f t="shared" si="136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1856.97</v>
      </c>
      <c r="P2187" s="5">
        <f t="shared" si="136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109.675</v>
      </c>
      <c r="P2188" s="5">
        <f t="shared" si="136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1014.6425</v>
      </c>
      <c r="P2189" s="5">
        <f t="shared" si="136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412.17692027666544</v>
      </c>
      <c r="P2190" s="5">
        <f t="shared" si="136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503.25</v>
      </c>
      <c r="P2191" s="5">
        <f t="shared" si="136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184.61052631578949</v>
      </c>
      <c r="P2192" s="5">
        <f t="shared" si="136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119.73333333333333</v>
      </c>
      <c r="P2193" s="5">
        <f t="shared" si="136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1081.2401666666667</v>
      </c>
      <c r="P2194" s="5">
        <f t="shared" si="136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452.37333333333333</v>
      </c>
      <c r="P2195" s="5">
        <f t="shared" si="136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537.37</v>
      </c>
      <c r="P2196" s="5">
        <f t="shared" si="136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120.32608695652173</v>
      </c>
      <c r="P2197" s="5">
        <f t="shared" si="136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113.83571428571429</v>
      </c>
      <c r="P2198" s="5">
        <f t="shared" si="136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951.03110000000004</v>
      </c>
      <c r="P2199" s="5">
        <f t="shared" si="136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132.89250000000001</v>
      </c>
      <c r="P2200" s="5">
        <f t="shared" si="136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146.97777777777779</v>
      </c>
      <c r="P2201" s="5">
        <f t="shared" si="136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542.15</v>
      </c>
      <c r="P2202" s="5">
        <f t="shared" si="136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382.71818181818179</v>
      </c>
      <c r="P2203" s="5">
        <f t="shared" si="136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704.18124999999998</v>
      </c>
      <c r="P2204" s="5">
        <f t="shared" si="136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109.55</v>
      </c>
      <c r="P2205" s="5">
        <f t="shared" si="136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132.86666666666667</v>
      </c>
      <c r="P2206" s="5">
        <f t="shared" si="136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152</v>
      </c>
      <c r="P2207" s="5">
        <f t="shared" si="136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102.72727272727273</v>
      </c>
      <c r="P2208" s="5">
        <f t="shared" si="136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100</v>
      </c>
      <c r="P2209" s="5">
        <f t="shared" si="136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101.6</v>
      </c>
      <c r="P2210" s="5">
        <f t="shared" si="136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150.80000000000001</v>
      </c>
      <c r="P2211" s="5">
        <f t="shared" si="136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111.425</v>
      </c>
      <c r="P2212" s="5">
        <f t="shared" si="136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195.6</v>
      </c>
      <c r="P2213" s="5">
        <f t="shared" si="136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114.38333333333334</v>
      </c>
      <c r="P2214" s="5">
        <f t="shared" si="136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200</v>
      </c>
      <c r="P2215" s="5">
        <f t="shared" si="136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292.50166666666667</v>
      </c>
      <c r="P2216" s="5">
        <f t="shared" si="136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156.36363636363637</v>
      </c>
      <c r="P2217" s="5">
        <f t="shared" si="136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105.66666666666667</v>
      </c>
      <c r="P2218" s="5">
        <f t="shared" si="136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101.19047619047619</v>
      </c>
      <c r="P2219" s="5">
        <f t="shared" si="136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122.833</v>
      </c>
      <c r="P2220" s="5">
        <f t="shared" si="136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101.5</v>
      </c>
      <c r="P2221" s="5">
        <f t="shared" si="136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101.14285714285714</v>
      </c>
      <c r="P2222" s="5">
        <f t="shared" si="136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108.12</v>
      </c>
      <c r="P2223" s="5">
        <f t="shared" si="136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162.6</v>
      </c>
      <c r="P2224" s="5">
        <f t="shared" si="136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105.8</v>
      </c>
      <c r="P2225" s="5">
        <f t="shared" si="136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243.15</v>
      </c>
      <c r="P2226" s="5">
        <f t="shared" si="136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944.83338095238094</v>
      </c>
      <c r="P2227" s="5">
        <f t="shared" si="136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108.46283333333335</v>
      </c>
      <c r="P2228" s="5">
        <f t="shared" si="136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157.37692307692308</v>
      </c>
      <c r="P2229" s="5">
        <f t="shared" si="136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1174.49</v>
      </c>
      <c r="P2230" s="5">
        <f t="shared" si="136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171.04755366949576</v>
      </c>
      <c r="P2231" s="5">
        <f t="shared" si="136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125.95294117647059</v>
      </c>
      <c r="P2232" s="5">
        <f t="shared" si="136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1212.1296</v>
      </c>
      <c r="P2233" s="5">
        <f t="shared" si="136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495.8</v>
      </c>
      <c r="P2234" s="5">
        <f t="shared" si="136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332.04</v>
      </c>
      <c r="P2235" s="5">
        <f t="shared" si="136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1165</v>
      </c>
      <c r="P2236" s="5">
        <f t="shared" si="136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153.3153846153846</v>
      </c>
      <c r="P2237" s="5">
        <f t="shared" si="136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537.10714285714289</v>
      </c>
      <c r="P2238" s="5">
        <f t="shared" si="136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352.92777777777781</v>
      </c>
      <c r="P2239" s="5">
        <f t="shared" si="136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137.4</v>
      </c>
      <c r="P2240" s="5">
        <f t="shared" si="136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128.02668</v>
      </c>
      <c r="P2241" s="5">
        <f t="shared" si="136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270.68</v>
      </c>
      <c r="P2242" s="5">
        <f t="shared" ref="P2242:P2305" si="140">IF(L2242&gt;0,E2242/L2242,"NA")</f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100*E2243/D2243</f>
        <v>806.4</v>
      </c>
      <c r="P2243" s="5">
        <f t="shared" si="140"/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1360.0976000000001</v>
      </c>
      <c r="P2244" s="5">
        <f t="shared" si="140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930250</v>
      </c>
      <c r="P2245" s="5">
        <f t="shared" si="140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377.02</v>
      </c>
      <c r="P2246" s="5">
        <f t="shared" si="140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2647.0250000000001</v>
      </c>
      <c r="P2247" s="5">
        <f t="shared" si="140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100.12</v>
      </c>
      <c r="P2248" s="5">
        <f t="shared" si="140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104.45405405405405</v>
      </c>
      <c r="P2249" s="5">
        <f t="shared" si="140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107.21428571428571</v>
      </c>
      <c r="P2250" s="5">
        <f t="shared" si="140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168.77142857142857</v>
      </c>
      <c r="P2251" s="5">
        <f t="shared" si="140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975.11199999999997</v>
      </c>
      <c r="P2252" s="5">
        <f t="shared" si="140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134.44929411764707</v>
      </c>
      <c r="P2253" s="5">
        <f t="shared" si="140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272.27777777777777</v>
      </c>
      <c r="P2254" s="5">
        <f t="shared" si="140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112.6875</v>
      </c>
      <c r="P2255" s="5">
        <f t="shared" si="140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459.8</v>
      </c>
      <c r="P2256" s="5">
        <f t="shared" si="140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286.65822784810126</v>
      </c>
      <c r="P2257" s="5">
        <f t="shared" si="140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222.70833333333334</v>
      </c>
      <c r="P2258" s="5">
        <f t="shared" si="140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636.14</v>
      </c>
      <c r="P2259" s="5">
        <f t="shared" si="140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146.5</v>
      </c>
      <c r="P2260" s="5">
        <f t="shared" si="140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1867.1</v>
      </c>
      <c r="P2261" s="5">
        <f t="shared" si="140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326.92</v>
      </c>
      <c r="P2262" s="5">
        <f t="shared" si="140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779.5</v>
      </c>
      <c r="P2263" s="5">
        <f t="shared" si="140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154.15151515151516</v>
      </c>
      <c r="P2264" s="5">
        <f t="shared" si="140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115.54666666666667</v>
      </c>
      <c r="P2265" s="5">
        <f t="shared" si="140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180.03333333333333</v>
      </c>
      <c r="P2266" s="5">
        <f t="shared" si="140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298.5</v>
      </c>
      <c r="P2267" s="5">
        <f t="shared" si="140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320.26666666666665</v>
      </c>
      <c r="P2268" s="5">
        <f t="shared" si="140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380.52499999999998</v>
      </c>
      <c r="P2269" s="5">
        <f t="shared" si="140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102.6</v>
      </c>
      <c r="P2270" s="5">
        <f t="shared" si="140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1801.64</v>
      </c>
      <c r="P2271" s="5">
        <f t="shared" si="140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720.24800000000005</v>
      </c>
      <c r="P2272" s="5">
        <f t="shared" si="140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283.08999999999997</v>
      </c>
      <c r="P2273" s="5">
        <f t="shared" si="140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1356.6</v>
      </c>
      <c r="P2274" s="5">
        <f t="shared" si="140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220.36</v>
      </c>
      <c r="P2275" s="5">
        <f t="shared" si="140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119.6</v>
      </c>
      <c r="P2276" s="5">
        <f t="shared" si="140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407.76923076923077</v>
      </c>
      <c r="P2277" s="5">
        <f t="shared" si="140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105.81826105905427</v>
      </c>
      <c r="P2278" s="5">
        <f t="shared" si="140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141.08235294117648</v>
      </c>
      <c r="P2279" s="5">
        <f t="shared" si="140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270.7</v>
      </c>
      <c r="P2280" s="5">
        <f t="shared" si="140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153.80000000000001</v>
      </c>
      <c r="P2281" s="5">
        <f t="shared" si="140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403.57653061224488</v>
      </c>
      <c r="P2282" s="5">
        <f t="shared" si="140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185</v>
      </c>
      <c r="P2283" s="5">
        <f t="shared" si="140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185.33333333333334</v>
      </c>
      <c r="P2284" s="5">
        <f t="shared" si="140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100.85533333333333</v>
      </c>
      <c r="P2285" s="5">
        <f t="shared" si="140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106.22116666666666</v>
      </c>
      <c r="P2286" s="5">
        <f t="shared" si="140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121.36666666666666</v>
      </c>
      <c r="P2287" s="5">
        <f t="shared" si="140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100.06666666666666</v>
      </c>
      <c r="P2288" s="5">
        <f t="shared" si="140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119.97755555555555</v>
      </c>
      <c r="P2289" s="5">
        <f t="shared" si="140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100.1</v>
      </c>
      <c r="P2290" s="5">
        <f t="shared" si="140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107.4</v>
      </c>
      <c r="P2291" s="5">
        <f t="shared" si="140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104.06666666666666</v>
      </c>
      <c r="P2292" s="5">
        <f t="shared" si="140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172.8</v>
      </c>
      <c r="P2293" s="5">
        <f t="shared" si="140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107.25050000000002</v>
      </c>
      <c r="P2294" s="5">
        <f t="shared" si="140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108.23529411764706</v>
      </c>
      <c r="P2295" s="5">
        <f t="shared" si="140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146.08080000000001</v>
      </c>
      <c r="P2296" s="5">
        <f t="shared" si="140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125.25</v>
      </c>
      <c r="P2297" s="5">
        <f t="shared" si="140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149.07142857142858</v>
      </c>
      <c r="P2298" s="5">
        <f t="shared" si="140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100.6</v>
      </c>
      <c r="P2299" s="5">
        <f t="shared" si="140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105.07333333333334</v>
      </c>
      <c r="P2300" s="5">
        <f t="shared" si="140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350.16666666666669</v>
      </c>
      <c r="P2301" s="5">
        <f t="shared" si="140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101.25</v>
      </c>
      <c r="P2302" s="5">
        <f t="shared" si="140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133.6044</v>
      </c>
      <c r="P2303" s="5">
        <f t="shared" si="140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170.65217391304347</v>
      </c>
      <c r="P2304" s="5">
        <f t="shared" si="140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109.35829457364341</v>
      </c>
      <c r="P2305" s="5">
        <f t="shared" si="140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100.70033333333333</v>
      </c>
      <c r="P2306" s="5">
        <f t="shared" ref="P2306:P2369" si="144">IF(L2306&gt;0,E2306/L2306,"NA")</f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100*E2307/D2307</f>
        <v>101.22777777777777</v>
      </c>
      <c r="P2307" s="5">
        <f t="shared" si="144"/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106.75857142857143</v>
      </c>
      <c r="P2308" s="5">
        <f t="shared" si="144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106.65777537961894</v>
      </c>
      <c r="P2309" s="5">
        <f t="shared" si="144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101.30622</v>
      </c>
      <c r="P2310" s="5">
        <f t="shared" si="144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106.67449999999999</v>
      </c>
      <c r="P2311" s="5">
        <f t="shared" si="144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428.83978378378379</v>
      </c>
      <c r="P2312" s="5">
        <f t="shared" si="144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104.11111111111111</v>
      </c>
      <c r="P2313" s="5">
        <f t="shared" si="144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107.86666666666666</v>
      </c>
      <c r="P2314" s="5">
        <f t="shared" si="144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175.84039999999999</v>
      </c>
      <c r="P2315" s="5">
        <f t="shared" si="144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156.97</v>
      </c>
      <c r="P2316" s="5">
        <f t="shared" si="144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102.6</v>
      </c>
      <c r="P2317" s="5">
        <f t="shared" si="144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104.04266666666666</v>
      </c>
      <c r="P2318" s="5">
        <f t="shared" si="144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104</v>
      </c>
      <c r="P2319" s="5">
        <f t="shared" si="144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121.06</v>
      </c>
      <c r="P2320" s="5">
        <f t="shared" si="144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107.7</v>
      </c>
      <c r="P2321" s="5">
        <f t="shared" si="144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108.66</v>
      </c>
      <c r="P2322" s="5">
        <f t="shared" si="144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39.120962394619681</v>
      </c>
      <c r="P2323" s="5">
        <f t="shared" si="144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3.1481481481481484</v>
      </c>
      <c r="P2324" s="5">
        <f t="shared" si="144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48</v>
      </c>
      <c r="P2325" s="5">
        <f t="shared" si="144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20.733333333333334</v>
      </c>
      <c r="P2326" s="5">
        <f t="shared" si="144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8</v>
      </c>
      <c r="P2327" s="5">
        <f t="shared" si="144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0.72</v>
      </c>
      <c r="P2328" s="5">
        <f t="shared" si="144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526.09431428571429</v>
      </c>
      <c r="P2329" s="5">
        <f t="shared" si="144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254.45</v>
      </c>
      <c r="P2330" s="5">
        <f t="shared" si="144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105.92</v>
      </c>
      <c r="P2331" s="5">
        <f t="shared" si="144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102.42285714285714</v>
      </c>
      <c r="P2332" s="5">
        <f t="shared" si="144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144.31375</v>
      </c>
      <c r="P2333" s="5">
        <f t="shared" si="144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106.30800000000001</v>
      </c>
      <c r="P2334" s="5">
        <f t="shared" si="144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212.16666666666666</v>
      </c>
      <c r="P2335" s="5">
        <f t="shared" si="144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101.95</v>
      </c>
      <c r="P2336" s="5">
        <f t="shared" si="144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102.27200000000001</v>
      </c>
      <c r="P2337" s="5">
        <f t="shared" si="144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520.73254999999995</v>
      </c>
      <c r="P2338" s="5">
        <f t="shared" si="144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110.65833333333333</v>
      </c>
      <c r="P2339" s="5">
        <f t="shared" si="144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101.14333333333333</v>
      </c>
      <c r="P2340" s="5">
        <f t="shared" si="144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294.20800000000003</v>
      </c>
      <c r="P2341" s="5">
        <f t="shared" si="144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105.7775</v>
      </c>
      <c r="P2342" s="5">
        <f t="shared" si="144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s="5" t="str">
        <f t="shared" si="144"/>
        <v>NA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s="5" t="str">
        <f t="shared" si="144"/>
        <v>NA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3</v>
      </c>
      <c r="P2345" s="5">
        <f t="shared" si="144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0.1</v>
      </c>
      <c r="P2346" s="5">
        <f t="shared" si="144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s="5" t="str">
        <f t="shared" si="144"/>
        <v>NA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6.5000000000000002E-2</v>
      </c>
      <c r="P2348" s="5">
        <f t="shared" si="144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1.5</v>
      </c>
      <c r="P2349" s="5">
        <f t="shared" si="144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0.38571428571428573</v>
      </c>
      <c r="P2350" s="5">
        <f t="shared" si="144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s="5" t="str">
        <f t="shared" si="144"/>
        <v>NA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s="5" t="str">
        <f t="shared" si="144"/>
        <v>NA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0.5714285714285714</v>
      </c>
      <c r="P2353" s="5">
        <f t="shared" si="144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s="5" t="str">
        <f t="shared" si="144"/>
        <v>NA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s="5" t="str">
        <f t="shared" si="144"/>
        <v>NA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7.1428571428571425E-2</v>
      </c>
      <c r="P2356" s="5">
        <f t="shared" si="144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0.6875</v>
      </c>
      <c r="P2357" s="5">
        <f t="shared" si="144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s="5" t="str">
        <f t="shared" si="144"/>
        <v>NA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s="5" t="str">
        <f t="shared" si="144"/>
        <v>NA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s="5" t="str">
        <f t="shared" si="144"/>
        <v>NA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14.68</v>
      </c>
      <c r="P2361" s="5">
        <f t="shared" si="144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0.04</v>
      </c>
      <c r="P2362" s="5">
        <f t="shared" si="144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s="5" t="str">
        <f t="shared" si="144"/>
        <v>NA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28.571428571428573</v>
      </c>
      <c r="P2364" s="5">
        <f t="shared" si="144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s="5" t="str">
        <f t="shared" si="144"/>
        <v>NA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s="5" t="str">
        <f t="shared" si="144"/>
        <v>NA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s="5" t="str">
        <f t="shared" si="144"/>
        <v>NA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10.52</v>
      </c>
      <c r="P2368" s="5">
        <f t="shared" si="144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1.34</v>
      </c>
      <c r="P2369" s="5">
        <f t="shared" si="144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0.25</v>
      </c>
      <c r="P2370" s="5">
        <f t="shared" ref="P2370:P2433" si="148">IF(L2370&gt;0,E2370/L2370,"NA")</f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100*E2371/D2371</f>
        <v>0</v>
      </c>
      <c r="P2371" s="5" t="str">
        <f t="shared" si="148"/>
        <v>NA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0.32800000000000001</v>
      </c>
      <c r="P2372" s="5">
        <f t="shared" si="148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s="5" t="str">
        <f t="shared" si="148"/>
        <v>NA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3.2727272727272729</v>
      </c>
      <c r="P2374" s="5">
        <f t="shared" si="148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5.8823529411764705E-3</v>
      </c>
      <c r="P2375" s="5">
        <f t="shared" si="148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4.5454545454545456E-2</v>
      </c>
      <c r="P2376" s="5">
        <f t="shared" si="148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s="5" t="str">
        <f t="shared" si="148"/>
        <v>NA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10.877666666666666</v>
      </c>
      <c r="P2378" s="5">
        <f t="shared" si="148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s="5" t="str">
        <f t="shared" si="148"/>
        <v>NA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s="5" t="str">
        <f t="shared" si="148"/>
        <v>NA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s="5" t="str">
        <f t="shared" si="148"/>
        <v>NA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0.36666666666666664</v>
      </c>
      <c r="P2382" s="5">
        <f t="shared" si="148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1.8193398957730167</v>
      </c>
      <c r="P2383" s="5">
        <f t="shared" si="148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</v>
      </c>
      <c r="P2384" s="5">
        <f t="shared" si="148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4.3499999999999996</v>
      </c>
      <c r="P2385" s="5">
        <f t="shared" si="148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0.8</v>
      </c>
      <c r="P2386" s="5">
        <f t="shared" si="148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1.2123076923076923</v>
      </c>
      <c r="P2387" s="5">
        <f t="shared" si="148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s="5" t="str">
        <f t="shared" si="148"/>
        <v>NA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0.68400000000000005</v>
      </c>
      <c r="P2389" s="5">
        <f t="shared" si="148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1.2513513513513514</v>
      </c>
      <c r="P2390" s="5">
        <f t="shared" si="148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0.1875</v>
      </c>
      <c r="P2391" s="5">
        <f t="shared" si="148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s="5" t="str">
        <f t="shared" si="148"/>
        <v>NA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0.125</v>
      </c>
      <c r="P2393" s="5">
        <f t="shared" si="148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s="5" t="str">
        <f t="shared" si="148"/>
        <v>NA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0.05</v>
      </c>
      <c r="P2395" s="5">
        <f t="shared" si="148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0.06</v>
      </c>
      <c r="P2396" s="5">
        <f t="shared" si="148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s="5" t="str">
        <f t="shared" si="148"/>
        <v>NA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0.2</v>
      </c>
      <c r="P2398" s="5">
        <f t="shared" si="148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s="5" t="str">
        <f t="shared" si="148"/>
        <v>NA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s="5" t="str">
        <f t="shared" si="148"/>
        <v>NA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s="5" t="str">
        <f t="shared" si="148"/>
        <v>NA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s="5" t="str">
        <f t="shared" si="148"/>
        <v>NA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0.71785714285714286</v>
      </c>
      <c r="P2403" s="5">
        <f t="shared" si="148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0.43333333333333335</v>
      </c>
      <c r="P2404" s="5">
        <f t="shared" si="148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16.833333333333332</v>
      </c>
      <c r="P2405" s="5">
        <f t="shared" si="148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s="5" t="str">
        <f t="shared" si="148"/>
        <v>NA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22.52</v>
      </c>
      <c r="P2407" s="5">
        <f t="shared" si="148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41.384615384615387</v>
      </c>
      <c r="P2408" s="5">
        <f t="shared" si="148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25.259090909090908</v>
      </c>
      <c r="P2409" s="5">
        <f t="shared" si="148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0.2</v>
      </c>
      <c r="P2410" s="5">
        <f t="shared" si="148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1.84</v>
      </c>
      <c r="P2411" s="5">
        <f t="shared" si="148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s="5" t="str">
        <f t="shared" si="148"/>
        <v>NA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0.60399999999999998</v>
      </c>
      <c r="P2413" s="5">
        <f t="shared" si="148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s="5" t="str">
        <f t="shared" si="148"/>
        <v>NA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0.83333333333333337</v>
      </c>
      <c r="P2415" s="5">
        <f t="shared" si="148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3.0666666666666669</v>
      </c>
      <c r="P2416" s="5">
        <f t="shared" si="148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0.55833333333333335</v>
      </c>
      <c r="P2417" s="5">
        <f t="shared" si="148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2.5000000000000001E-2</v>
      </c>
      <c r="P2418" s="5">
        <f t="shared" si="148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s="5" t="str">
        <f t="shared" si="148"/>
        <v>NA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0.02</v>
      </c>
      <c r="P2420" s="5">
        <f t="shared" si="148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s="5" t="str">
        <f t="shared" si="148"/>
        <v>NA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14.825133372851216</v>
      </c>
      <c r="P2422" s="5">
        <f t="shared" si="148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1.6666666666666666E-2</v>
      </c>
      <c r="P2423" s="5">
        <f t="shared" si="148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0.2</v>
      </c>
      <c r="P2424" s="5">
        <f t="shared" si="148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1.3333333333333334E-2</v>
      </c>
      <c r="P2425" s="5">
        <f t="shared" si="148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1.24</v>
      </c>
      <c r="P2426" s="5">
        <f t="shared" si="148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2.8571428571428571E-2</v>
      </c>
      <c r="P2427" s="5">
        <f t="shared" si="148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s="5" t="str">
        <f t="shared" si="148"/>
        <v>NA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2E-3</v>
      </c>
      <c r="P2429" s="5">
        <f t="shared" si="148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2.8571428571428571E-3</v>
      </c>
      <c r="P2430" s="5">
        <f t="shared" si="148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1.4321428571428572</v>
      </c>
      <c r="P2431" s="5">
        <f t="shared" si="148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0.7</v>
      </c>
      <c r="P2432" s="5">
        <f t="shared" si="148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2E-3</v>
      </c>
      <c r="P2433" s="5">
        <f t="shared" si="148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1.4285714285714285E-2</v>
      </c>
      <c r="P2434" s="5">
        <f t="shared" ref="P2434:P2497" si="152">IF(L2434&gt;0,E2434/L2434,"NA")</f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100*E2435/D2435</f>
        <v>0</v>
      </c>
      <c r="P2435" s="5" t="str">
        <f t="shared" si="152"/>
        <v>NA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0.13</v>
      </c>
      <c r="P2436" s="5">
        <f t="shared" si="152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0.48959999999999998</v>
      </c>
      <c r="P2437" s="5">
        <f t="shared" si="152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3.8461538461538464E-2</v>
      </c>
      <c r="P2438" s="5">
        <f t="shared" si="152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s="5" t="str">
        <f t="shared" si="152"/>
        <v>NA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0.33333333333333331</v>
      </c>
      <c r="P2440" s="5">
        <f t="shared" si="152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s="5" t="str">
        <f t="shared" si="152"/>
        <v>NA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0.2</v>
      </c>
      <c r="P2442" s="5">
        <f t="shared" si="152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107.88</v>
      </c>
      <c r="P2443" s="5">
        <f t="shared" si="152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125.94166666666666</v>
      </c>
      <c r="P2444" s="5">
        <f t="shared" si="152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202.51495</v>
      </c>
      <c r="P2445" s="5">
        <f t="shared" si="152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108.6</v>
      </c>
      <c r="P2446" s="5">
        <f t="shared" si="152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172.8</v>
      </c>
      <c r="P2447" s="5">
        <f t="shared" si="152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167.98</v>
      </c>
      <c r="P2448" s="5">
        <f t="shared" si="152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427.2</v>
      </c>
      <c r="P2449" s="5">
        <f t="shared" si="152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107.5</v>
      </c>
      <c r="P2450" s="5">
        <f t="shared" si="152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108</v>
      </c>
      <c r="P2451" s="5">
        <f t="shared" si="152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101.53353333333334</v>
      </c>
      <c r="P2452" s="5">
        <f t="shared" si="152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115.45</v>
      </c>
      <c r="P2453" s="5">
        <f t="shared" si="152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133.5</v>
      </c>
      <c r="P2454" s="5">
        <f t="shared" si="152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154.69999999999999</v>
      </c>
      <c r="P2455" s="5">
        <f t="shared" si="152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100.84571428571428</v>
      </c>
      <c r="P2456" s="5">
        <f t="shared" si="152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182</v>
      </c>
      <c r="P2457" s="5">
        <f t="shared" si="152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180.86666666666667</v>
      </c>
      <c r="P2458" s="5">
        <f t="shared" si="152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102.30434782608695</v>
      </c>
      <c r="P2459" s="5">
        <f t="shared" si="152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110.18</v>
      </c>
      <c r="P2460" s="5">
        <f t="shared" si="152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102.25</v>
      </c>
      <c r="P2461" s="5">
        <f t="shared" si="152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100.78823529411764</v>
      </c>
      <c r="P2462" s="5">
        <f t="shared" si="152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103.8</v>
      </c>
      <c r="P2463" s="5">
        <f t="shared" si="152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110.70833333333333</v>
      </c>
      <c r="P2464" s="5">
        <f t="shared" si="152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116.25</v>
      </c>
      <c r="P2465" s="5">
        <f t="shared" si="152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111.1</v>
      </c>
      <c r="P2466" s="5">
        <f t="shared" si="152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180.14285714285714</v>
      </c>
      <c r="P2467" s="5">
        <f t="shared" si="152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100</v>
      </c>
      <c r="P2468" s="5">
        <f t="shared" si="152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118.5</v>
      </c>
      <c r="P2469" s="5">
        <f t="shared" si="152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107.217</v>
      </c>
      <c r="P2470" s="5">
        <f t="shared" si="152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113.66666666666667</v>
      </c>
      <c r="P2471" s="5">
        <f t="shared" si="152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103.16400000000002</v>
      </c>
      <c r="P2472" s="5">
        <f t="shared" si="152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128</v>
      </c>
      <c r="P2473" s="5">
        <f t="shared" si="152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135.76026666666667</v>
      </c>
      <c r="P2474" s="5">
        <f t="shared" si="152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100</v>
      </c>
      <c r="P2475" s="5">
        <f t="shared" si="152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100.00360000000001</v>
      </c>
      <c r="P2476" s="5">
        <f t="shared" si="152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104.72</v>
      </c>
      <c r="P2477" s="5">
        <f t="shared" si="152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105.02249999999999</v>
      </c>
      <c r="P2478" s="5">
        <f t="shared" si="152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171.33333333333334</v>
      </c>
      <c r="P2479" s="5">
        <f t="shared" si="152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127.5</v>
      </c>
      <c r="P2480" s="5">
        <f t="shared" si="152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133.44333333333333</v>
      </c>
      <c r="P2481" s="5">
        <f t="shared" si="152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100</v>
      </c>
      <c r="P2482" s="5">
        <f t="shared" si="152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112.91099999999999</v>
      </c>
      <c r="P2483" s="5">
        <f t="shared" si="152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100.1</v>
      </c>
      <c r="P2484" s="5">
        <f t="shared" si="152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113.72727272727273</v>
      </c>
      <c r="P2485" s="5">
        <f t="shared" si="152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119.31742857142855</v>
      </c>
      <c r="P2486" s="5">
        <f t="shared" si="152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103.25</v>
      </c>
      <c r="P2487" s="5">
        <f t="shared" si="152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265.66666666666669</v>
      </c>
      <c r="P2488" s="5">
        <f t="shared" si="152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100.05066666666667</v>
      </c>
      <c r="P2489" s="5">
        <f t="shared" si="152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106.7</v>
      </c>
      <c r="P2490" s="5">
        <f t="shared" si="152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133.67142857142858</v>
      </c>
      <c r="P2491" s="5">
        <f t="shared" si="152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121.4</v>
      </c>
      <c r="P2492" s="5">
        <f t="shared" si="152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103.2</v>
      </c>
      <c r="P2493" s="5">
        <f t="shared" si="152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125</v>
      </c>
      <c r="P2494" s="5">
        <f t="shared" si="152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128.69999999999999</v>
      </c>
      <c r="P2495" s="5">
        <f t="shared" si="152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101.00533333333334</v>
      </c>
      <c r="P2496" s="5">
        <f t="shared" si="152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127.53666666666666</v>
      </c>
      <c r="P2497" s="5">
        <f t="shared" si="152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100</v>
      </c>
      <c r="P2498" s="5">
        <f t="shared" ref="P2498:P2561" si="156">IF(L2498&gt;0,E2498/L2498,"NA")</f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100*E2499/D2499</f>
        <v>112.77149999999999</v>
      </c>
      <c r="P2499" s="5">
        <f t="shared" si="156"/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105.6</v>
      </c>
      <c r="P2500" s="5">
        <f t="shared" si="156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202.625</v>
      </c>
      <c r="P2501" s="5">
        <f t="shared" si="156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113.33333333333333</v>
      </c>
      <c r="P2502" s="5">
        <f t="shared" si="156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2.5545454545454547</v>
      </c>
      <c r="P2503" s="5">
        <f t="shared" si="156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7.8181818181818186E-2</v>
      </c>
      <c r="P2504" s="5">
        <f t="shared" si="156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s="5" t="str">
        <f t="shared" si="156"/>
        <v>NA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s="5" t="str">
        <f t="shared" si="156"/>
        <v>NA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s="5" t="str">
        <f t="shared" si="156"/>
        <v>NA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0.6</v>
      </c>
      <c r="P2508" s="5">
        <f t="shared" si="156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s="5" t="str">
        <f t="shared" si="156"/>
        <v>NA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s="5" t="str">
        <f t="shared" si="156"/>
        <v>NA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</v>
      </c>
      <c r="P2511" s="5">
        <f t="shared" si="156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0.15</v>
      </c>
      <c r="P2512" s="5">
        <f t="shared" si="156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s="5" t="str">
        <f t="shared" si="156"/>
        <v>NA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s="5" t="str">
        <f t="shared" si="156"/>
        <v>NA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s="5" t="str">
        <f t="shared" si="156"/>
        <v>NA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</v>
      </c>
      <c r="P2516" s="5">
        <f t="shared" si="156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18.600000000000001</v>
      </c>
      <c r="P2517" s="5">
        <f t="shared" si="156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s="5" t="str">
        <f t="shared" si="156"/>
        <v>NA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9.8166666666666664</v>
      </c>
      <c r="P2519" s="5">
        <f t="shared" si="156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s="5" t="str">
        <f t="shared" si="156"/>
        <v>NA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4.3333333333333335E-2</v>
      </c>
      <c r="P2521" s="5">
        <f t="shared" si="156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s="5" t="str">
        <f t="shared" si="156"/>
        <v>NA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109.48792</v>
      </c>
      <c r="P2523" s="5">
        <f t="shared" si="156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100</v>
      </c>
      <c r="P2524" s="5">
        <f t="shared" si="156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156.44444444444446</v>
      </c>
      <c r="P2525" s="5">
        <f t="shared" si="156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101.6</v>
      </c>
      <c r="P2526" s="5">
        <f t="shared" si="156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100.325</v>
      </c>
      <c r="P2527" s="5">
        <f t="shared" si="156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112.95</v>
      </c>
      <c r="P2528" s="5">
        <f t="shared" si="156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102.125</v>
      </c>
      <c r="P2529" s="5">
        <f t="shared" si="156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107.24975000000001</v>
      </c>
      <c r="P2530" s="5">
        <f t="shared" si="156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104.28333333333333</v>
      </c>
      <c r="P2531" s="5">
        <f t="shared" si="156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100</v>
      </c>
      <c r="P2532" s="5">
        <f t="shared" si="156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100.4</v>
      </c>
      <c r="P2533" s="5">
        <f t="shared" si="156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126.125</v>
      </c>
      <c r="P2534" s="5">
        <f t="shared" si="156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110.66666666666667</v>
      </c>
      <c r="P2535" s="5">
        <f t="shared" si="156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105</v>
      </c>
      <c r="P2536" s="5">
        <f t="shared" si="156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103.77500000000001</v>
      </c>
      <c r="P2537" s="5">
        <f t="shared" si="156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116</v>
      </c>
      <c r="P2538" s="5">
        <f t="shared" si="156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110</v>
      </c>
      <c r="P2539" s="5">
        <f t="shared" si="156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113.01761111111109</v>
      </c>
      <c r="P2540" s="5">
        <f t="shared" si="156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100.25</v>
      </c>
      <c r="P2541" s="5">
        <f t="shared" si="156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103.4</v>
      </c>
      <c r="P2542" s="5">
        <f t="shared" si="156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107.02857142857142</v>
      </c>
      <c r="P2543" s="5">
        <f t="shared" si="156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103.57142857142857</v>
      </c>
      <c r="P2544" s="5">
        <f t="shared" si="156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156.4</v>
      </c>
      <c r="P2545" s="5">
        <f t="shared" si="156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100.82</v>
      </c>
      <c r="P2546" s="5">
        <f t="shared" si="156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195.3</v>
      </c>
      <c r="P2547" s="5">
        <f t="shared" si="156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111.71428571428571</v>
      </c>
      <c r="P2548" s="5">
        <f t="shared" si="156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119.85454545454546</v>
      </c>
      <c r="P2549" s="5">
        <f t="shared" si="156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101.85</v>
      </c>
      <c r="P2550" s="5">
        <f t="shared" si="156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102.80254777070064</v>
      </c>
      <c r="P2551" s="5">
        <f t="shared" si="156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100.84615384615384</v>
      </c>
      <c r="P2552" s="5">
        <f t="shared" si="156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102.73469387755102</v>
      </c>
      <c r="P2553" s="5">
        <f t="shared" si="156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106.5</v>
      </c>
      <c r="P2554" s="5">
        <f t="shared" si="156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155.53333333333333</v>
      </c>
      <c r="P2555" s="5">
        <f t="shared" si="156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122.8</v>
      </c>
      <c r="P2556" s="5">
        <f t="shared" si="156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107.35</v>
      </c>
      <c r="P2557" s="5">
        <f t="shared" si="156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105.50335570469798</v>
      </c>
      <c r="P2558" s="5">
        <f t="shared" si="156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118.44444444444444</v>
      </c>
      <c r="P2559" s="5">
        <f t="shared" si="156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108.88</v>
      </c>
      <c r="P2560" s="5">
        <f t="shared" si="156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111.25</v>
      </c>
      <c r="P2561" s="5">
        <f t="shared" si="156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100.1</v>
      </c>
      <c r="P2562" s="5">
        <f t="shared" ref="P2562:P2625" si="160">IF(L2562&gt;0,E2562/L2562,"NA")</f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100*E2563/D2563</f>
        <v>0</v>
      </c>
      <c r="P2563" s="5" t="str">
        <f t="shared" si="160"/>
        <v>NA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0.75</v>
      </c>
      <c r="P2564" s="5">
        <f t="shared" si="160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s="5" t="str">
        <f t="shared" si="160"/>
        <v>NA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s="5" t="str">
        <f t="shared" si="160"/>
        <v>NA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1</v>
      </c>
      <c r="P2567" s="5">
        <f t="shared" si="160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s="5" t="str">
        <f t="shared" si="160"/>
        <v>NA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0.26666666666666666</v>
      </c>
      <c r="P2569" s="5">
        <f t="shared" si="160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0.5</v>
      </c>
      <c r="P2570" s="5">
        <f t="shared" si="160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2.2307692307692308</v>
      </c>
      <c r="P2571" s="5">
        <f t="shared" si="160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0.84285714285714286</v>
      </c>
      <c r="P2572" s="5">
        <f t="shared" si="160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0.25</v>
      </c>
      <c r="P2573" s="5">
        <f t="shared" si="160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s="5" t="str">
        <f t="shared" si="160"/>
        <v>NA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s="5" t="str">
        <f t="shared" si="160"/>
        <v>NA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s="5" t="str">
        <f t="shared" si="160"/>
        <v>NA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s="5" t="str">
        <f t="shared" si="160"/>
        <v>NA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s="5" t="str">
        <f t="shared" si="160"/>
        <v>NA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s="5" t="str">
        <f t="shared" si="160"/>
        <v>NA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s="5" t="str">
        <f t="shared" si="160"/>
        <v>NA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0.13850000000000001</v>
      </c>
      <c r="P2581" s="5">
        <f t="shared" si="160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0.6</v>
      </c>
      <c r="P2582" s="5">
        <f t="shared" si="160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10.6</v>
      </c>
      <c r="P2583" s="5">
        <f t="shared" si="160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1.1111111111111111E-3</v>
      </c>
      <c r="P2584" s="5">
        <f t="shared" si="160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0.5</v>
      </c>
      <c r="P2585" s="5">
        <f t="shared" si="160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s="5" t="str">
        <f t="shared" si="160"/>
        <v>NA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0.16666666666666666</v>
      </c>
      <c r="P2587" s="5">
        <f t="shared" si="160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0.16666666666666666</v>
      </c>
      <c r="P2588" s="5">
        <f t="shared" si="160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2.4340000000000002</v>
      </c>
      <c r="P2589" s="5">
        <f t="shared" si="160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3.8833333333333333</v>
      </c>
      <c r="P2590" s="5">
        <f t="shared" si="160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0.01</v>
      </c>
      <c r="P2591" s="5">
        <f t="shared" si="160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s="5" t="str">
        <f t="shared" si="160"/>
        <v>NA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1.7333333333333334</v>
      </c>
      <c r="P2593" s="5">
        <f t="shared" si="160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0.16666666666666666</v>
      </c>
      <c r="P2594" s="5">
        <f t="shared" si="160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s="5" t="str">
        <f t="shared" si="160"/>
        <v>NA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1.25E-3</v>
      </c>
      <c r="P2596" s="5">
        <f t="shared" si="160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12.166666666666666</v>
      </c>
      <c r="P2597" s="5">
        <f t="shared" si="160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23.588571428571427</v>
      </c>
      <c r="P2598" s="5">
        <f t="shared" si="160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5.666666666666667</v>
      </c>
      <c r="P2599" s="5">
        <f t="shared" si="160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39</v>
      </c>
      <c r="P2600" s="5">
        <f t="shared" si="160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0.99546510341776351</v>
      </c>
      <c r="P2601" s="5">
        <f t="shared" si="160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6.9320000000000004</v>
      </c>
      <c r="P2602" s="5">
        <f t="shared" si="160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661.4</v>
      </c>
      <c r="P2603" s="5">
        <f t="shared" si="160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326.09166666666664</v>
      </c>
      <c r="P2604" s="5">
        <f t="shared" si="160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101.48571428571428</v>
      </c>
      <c r="P2605" s="5">
        <f t="shared" si="160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104.21799999999999</v>
      </c>
      <c r="P2606" s="5">
        <f t="shared" si="160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107.42157</v>
      </c>
      <c r="P2607" s="5">
        <f t="shared" si="160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110.05454545454545</v>
      </c>
      <c r="P2608" s="5">
        <f t="shared" si="160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407.7</v>
      </c>
      <c r="P2609" s="5">
        <f t="shared" si="160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223.92500000000001</v>
      </c>
      <c r="P2610" s="5">
        <f t="shared" si="160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303.80111428571428</v>
      </c>
      <c r="P2611" s="5">
        <f t="shared" si="160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141.3251043268175</v>
      </c>
      <c r="P2612" s="5">
        <f t="shared" si="160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2790.6363636363635</v>
      </c>
      <c r="P2613" s="5">
        <f t="shared" si="160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171.76130000000001</v>
      </c>
      <c r="P2614" s="5">
        <f t="shared" si="160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101.01333333333334</v>
      </c>
      <c r="P2615" s="5">
        <f t="shared" si="160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102</v>
      </c>
      <c r="P2616" s="5">
        <f t="shared" si="160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169.76511744127936</v>
      </c>
      <c r="P2617" s="5">
        <f t="shared" si="160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114.53400000000001</v>
      </c>
      <c r="P2618" s="5">
        <f t="shared" si="160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877.6</v>
      </c>
      <c r="P2619" s="5">
        <f t="shared" si="160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105.38666666666667</v>
      </c>
      <c r="P2620" s="5">
        <f t="shared" si="160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188.4</v>
      </c>
      <c r="P2621" s="5">
        <f t="shared" si="160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143.65230769230769</v>
      </c>
      <c r="P2622" s="5">
        <f t="shared" si="160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145.88</v>
      </c>
      <c r="P2623" s="5">
        <f t="shared" si="160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131.184</v>
      </c>
      <c r="P2624" s="5">
        <f t="shared" si="160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114</v>
      </c>
      <c r="P2625" s="5">
        <f t="shared" si="160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1379.420625</v>
      </c>
      <c r="P2626" s="5">
        <f t="shared" ref="P2626:P2689" si="164">IF(L2626&gt;0,E2626/L2626,"NA")</f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100*E2627/D2627</f>
        <v>956</v>
      </c>
      <c r="P2627" s="5">
        <f t="shared" si="164"/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112</v>
      </c>
      <c r="P2628" s="5">
        <f t="shared" si="164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646.66666666666663</v>
      </c>
      <c r="P2629" s="5">
        <f t="shared" si="164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110.36948748510132</v>
      </c>
      <c r="P2630" s="5">
        <f t="shared" si="164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127.74</v>
      </c>
      <c r="P2631" s="5">
        <f t="shared" si="164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157.9</v>
      </c>
      <c r="P2632" s="5">
        <f t="shared" si="164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114.66525</v>
      </c>
      <c r="P2633" s="5">
        <f t="shared" si="164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137.00934579439252</v>
      </c>
      <c r="P2634" s="5">
        <f t="shared" si="164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354.62</v>
      </c>
      <c r="P2635" s="5">
        <f t="shared" si="164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106.02150537634408</v>
      </c>
      <c r="P2636" s="5">
        <f t="shared" si="164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100</v>
      </c>
      <c r="P2637" s="5">
        <f t="shared" si="164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187.3</v>
      </c>
      <c r="P2638" s="5">
        <f t="shared" si="164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166.2</v>
      </c>
      <c r="P2639" s="5">
        <f t="shared" si="164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101.72910662824208</v>
      </c>
      <c r="P2640" s="5">
        <f t="shared" si="164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164</v>
      </c>
      <c r="P2641" s="5">
        <f t="shared" si="164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105.66666666666667</v>
      </c>
      <c r="P2642" s="5">
        <f t="shared" si="164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1</v>
      </c>
      <c r="P2643" s="5">
        <f t="shared" si="164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s="5" t="str">
        <f t="shared" si="164"/>
        <v>NA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33.559730999999999</v>
      </c>
      <c r="P2645" s="5">
        <f t="shared" si="164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2.0529999999999999</v>
      </c>
      <c r="P2646" s="5">
        <f t="shared" si="164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10.5</v>
      </c>
      <c r="P2647" s="5">
        <f t="shared" si="164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8.4172840000000004</v>
      </c>
      <c r="P2648" s="5">
        <f t="shared" si="164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</v>
      </c>
      <c r="P2649" s="5">
        <f t="shared" si="164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0.8833333333333333</v>
      </c>
      <c r="P2650" s="5">
        <f t="shared" si="164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9.9199999999999997E-2</v>
      </c>
      <c r="P2651" s="5">
        <f t="shared" si="164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0.59666666666666668</v>
      </c>
      <c r="P2652" s="5">
        <f t="shared" si="164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1.8689285714285715</v>
      </c>
      <c r="P2653" s="5">
        <f t="shared" si="164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0.88500000000000001</v>
      </c>
      <c r="P2654" s="5">
        <f t="shared" si="164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11.52156862745098</v>
      </c>
      <c r="P2655" s="5">
        <f t="shared" si="164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5.0999999999999997E-2</v>
      </c>
      <c r="P2656" s="5">
        <f t="shared" si="164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21.033333333333335</v>
      </c>
      <c r="P2657" s="5">
        <f t="shared" si="164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11.436666666666667</v>
      </c>
      <c r="P2658" s="5">
        <f t="shared" si="164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18.737933333333334</v>
      </c>
      <c r="P2659" s="5">
        <f t="shared" si="164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9.285714285714286E-2</v>
      </c>
      <c r="P2660" s="5">
        <f t="shared" si="164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2.7204081632653061</v>
      </c>
      <c r="P2661" s="5">
        <f t="shared" si="164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9.5000000000000001E-2</v>
      </c>
      <c r="P2662" s="5">
        <f t="shared" si="164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102.9</v>
      </c>
      <c r="P2663" s="5">
        <f t="shared" si="164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106.8</v>
      </c>
      <c r="P2664" s="5">
        <f t="shared" si="164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104.59625</v>
      </c>
      <c r="P2665" s="5">
        <f t="shared" si="164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103.42857142857143</v>
      </c>
      <c r="P2666" s="5">
        <f t="shared" si="164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123.14285714285714</v>
      </c>
      <c r="P2667" s="5">
        <f t="shared" si="164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159.29509999999999</v>
      </c>
      <c r="P2668" s="5">
        <f t="shared" si="164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110.66666666666667</v>
      </c>
      <c r="P2669" s="5">
        <f t="shared" si="164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170.7</v>
      </c>
      <c r="P2670" s="5">
        <f t="shared" si="164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125.125</v>
      </c>
      <c r="P2671" s="5">
        <f t="shared" si="164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6.415860933964205</v>
      </c>
      <c r="P2672" s="5">
        <f t="shared" si="164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11.343999999999999</v>
      </c>
      <c r="P2673" s="5">
        <f t="shared" si="164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33.19</v>
      </c>
      <c r="P2674" s="5">
        <f t="shared" si="164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27.58</v>
      </c>
      <c r="P2675" s="5">
        <f t="shared" si="164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62.84</v>
      </c>
      <c r="P2676" s="5">
        <f t="shared" si="164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7.5880000000000001</v>
      </c>
      <c r="P2677" s="5">
        <f t="shared" si="164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50.38095238095238</v>
      </c>
      <c r="P2678" s="5">
        <f t="shared" si="164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17.512820512820515</v>
      </c>
      <c r="P2679" s="5">
        <f t="shared" si="164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1.375E-2</v>
      </c>
      <c r="P2680" s="5">
        <f t="shared" si="164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0.33</v>
      </c>
      <c r="P2681" s="5">
        <f t="shared" si="164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0.86250000000000004</v>
      </c>
      <c r="P2682" s="5">
        <f t="shared" si="164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0.6875</v>
      </c>
      <c r="P2683" s="5">
        <f t="shared" si="164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28.3</v>
      </c>
      <c r="P2684" s="5">
        <f t="shared" si="164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0.24</v>
      </c>
      <c r="P2685" s="5">
        <f t="shared" si="164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1.1428571428571428</v>
      </c>
      <c r="P2686" s="5">
        <f t="shared" si="164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0.02</v>
      </c>
      <c r="P2687" s="5">
        <f t="shared" si="164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s="5" t="str">
        <f t="shared" si="164"/>
        <v>NA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s="5" t="str">
        <f t="shared" si="164"/>
        <v>NA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0.14799999999999999</v>
      </c>
      <c r="P2690" s="5">
        <f t="shared" ref="P2690:P2753" si="168">IF(L2690&gt;0,E2690/L2690,"NA")</f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100*E2691/D2691</f>
        <v>2.8571428571428571E-3</v>
      </c>
      <c r="P2691" s="5">
        <f t="shared" si="168"/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10.7325</v>
      </c>
      <c r="P2692" s="5">
        <f t="shared" si="168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5.3846153846153849E-2</v>
      </c>
      <c r="P2693" s="5">
        <f t="shared" si="168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0.7142857142857143</v>
      </c>
      <c r="P2694" s="5">
        <f t="shared" si="168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0.8</v>
      </c>
      <c r="P2695" s="5">
        <f t="shared" si="168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3.3333333333333335E-3</v>
      </c>
      <c r="P2696" s="5">
        <f t="shared" si="168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0.47333333333333333</v>
      </c>
      <c r="P2697" s="5">
        <f t="shared" si="168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</v>
      </c>
      <c r="P2698" s="5">
        <f t="shared" si="168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26.35217391304348</v>
      </c>
      <c r="P2699" s="5">
        <f t="shared" si="168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0.325125</v>
      </c>
      <c r="P2700" s="5">
        <f t="shared" si="168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s="5" t="str">
        <f t="shared" si="168"/>
        <v>NA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0.7000700070007001</v>
      </c>
      <c r="P2702" s="5">
        <f t="shared" si="168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46.176470588235297</v>
      </c>
      <c r="P2703" s="5">
        <f t="shared" si="168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34.409999999999997</v>
      </c>
      <c r="P2704" s="5">
        <f t="shared" si="168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103.75</v>
      </c>
      <c r="P2705" s="5">
        <f t="shared" si="168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6.0263157894736841</v>
      </c>
      <c r="P2706" s="5">
        <f t="shared" si="168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10.539393939393939</v>
      </c>
      <c r="P2707" s="5">
        <f t="shared" si="168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112.29714285714286</v>
      </c>
      <c r="P2708" s="5">
        <f t="shared" si="168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350.84462500000001</v>
      </c>
      <c r="P2709" s="5">
        <f t="shared" si="168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233.21535</v>
      </c>
      <c r="P2710" s="5">
        <f t="shared" si="168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101.60599999999999</v>
      </c>
      <c r="P2711" s="5">
        <f t="shared" si="168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153.90035</v>
      </c>
      <c r="P2712" s="5">
        <f t="shared" si="168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100.71611253196932</v>
      </c>
      <c r="P2713" s="5">
        <f t="shared" si="168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131.38181818181818</v>
      </c>
      <c r="P2714" s="5">
        <f t="shared" si="168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102.24133333333333</v>
      </c>
      <c r="P2715" s="5">
        <f t="shared" si="168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116.35599999999999</v>
      </c>
      <c r="P2716" s="5">
        <f t="shared" si="168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264.62241666666665</v>
      </c>
      <c r="P2717" s="5">
        <f t="shared" si="168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119.98009999999999</v>
      </c>
      <c r="P2718" s="5">
        <f t="shared" si="168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120.104</v>
      </c>
      <c r="P2719" s="5">
        <f t="shared" si="168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103.58333333333333</v>
      </c>
      <c r="P2720" s="5">
        <f t="shared" si="168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108.83333333333333</v>
      </c>
      <c r="P2721" s="5">
        <f t="shared" si="168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118.124</v>
      </c>
      <c r="P2722" s="5">
        <f t="shared" si="168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1462</v>
      </c>
      <c r="P2723" s="5">
        <f t="shared" si="168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252.54</v>
      </c>
      <c r="P2724" s="5">
        <f t="shared" si="168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140.05000000000001</v>
      </c>
      <c r="P2725" s="5">
        <f t="shared" si="168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296.87520259319285</v>
      </c>
      <c r="P2726" s="5">
        <f t="shared" si="168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144.54249999999999</v>
      </c>
      <c r="P2727" s="5">
        <f t="shared" si="168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105.745</v>
      </c>
      <c r="P2728" s="5">
        <f t="shared" si="168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493.21</v>
      </c>
      <c r="P2729" s="5">
        <f t="shared" si="168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201.82666666666665</v>
      </c>
      <c r="P2730" s="5">
        <f t="shared" si="168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104.44</v>
      </c>
      <c r="P2731" s="5">
        <f t="shared" si="168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170.29262962962963</v>
      </c>
      <c r="P2732" s="5">
        <f t="shared" si="168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104.30333333333333</v>
      </c>
      <c r="P2733" s="5">
        <f t="shared" si="168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118.25</v>
      </c>
      <c r="P2734" s="5">
        <f t="shared" si="168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107.538</v>
      </c>
      <c r="P2735" s="5">
        <f t="shared" si="168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2260300</v>
      </c>
      <c r="P2736" s="5">
        <f t="shared" si="168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978.1346666666667</v>
      </c>
      <c r="P2737" s="5">
        <f t="shared" si="168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122.9</v>
      </c>
      <c r="P2738" s="5">
        <f t="shared" si="168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246.06080000000003</v>
      </c>
      <c r="P2739" s="5">
        <f t="shared" si="168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147.94</v>
      </c>
      <c r="P2740" s="5">
        <f t="shared" si="168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384.09090909090907</v>
      </c>
      <c r="P2741" s="5">
        <f t="shared" si="168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103.33333333333333</v>
      </c>
      <c r="P2742" s="5">
        <f t="shared" si="168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0.4375</v>
      </c>
      <c r="P2743" s="5">
        <f t="shared" si="168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29.24</v>
      </c>
      <c r="P2744" s="5">
        <f t="shared" si="168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s="5" t="str">
        <f t="shared" si="168"/>
        <v>NA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5.21875</v>
      </c>
      <c r="P2746" s="5">
        <f t="shared" si="168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21.887499999999999</v>
      </c>
      <c r="P2747" s="5">
        <f t="shared" si="168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26.7</v>
      </c>
      <c r="P2748" s="5">
        <f t="shared" si="168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28</v>
      </c>
      <c r="P2749" s="5">
        <f t="shared" si="168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</v>
      </c>
      <c r="P2750" s="5">
        <f t="shared" si="168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1.1000000000000001</v>
      </c>
      <c r="P2751" s="5">
        <f t="shared" si="168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s="5" t="str">
        <f t="shared" si="168"/>
        <v>NA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s="5" t="str">
        <f t="shared" si="168"/>
        <v>NA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11.458333333333334</v>
      </c>
      <c r="P2754" s="5">
        <f t="shared" ref="P2754:P2817" si="172">IF(L2754&gt;0,E2754/L2754,"NA")</f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100*E2755/D2755</f>
        <v>19</v>
      </c>
      <c r="P2755" s="5">
        <f t="shared" si="172"/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s="5" t="str">
        <f t="shared" si="172"/>
        <v>NA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52</v>
      </c>
      <c r="P2757" s="5">
        <f t="shared" si="172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10.48</v>
      </c>
      <c r="P2758" s="5">
        <f t="shared" si="172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0.66666666666666663</v>
      </c>
      <c r="P2759" s="5">
        <f t="shared" si="172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11.7</v>
      </c>
      <c r="P2760" s="5">
        <f t="shared" si="172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10.5</v>
      </c>
      <c r="P2761" s="5">
        <f t="shared" si="172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s="5" t="str">
        <f t="shared" si="172"/>
        <v>NA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0.72</v>
      </c>
      <c r="P2763" s="5">
        <f t="shared" si="172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0.76923076923076927</v>
      </c>
      <c r="P2764" s="5">
        <f t="shared" si="172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0.22842639593908629</v>
      </c>
      <c r="P2765" s="5">
        <f t="shared" si="172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</v>
      </c>
      <c r="P2766" s="5">
        <f t="shared" si="172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s="5" t="str">
        <f t="shared" si="172"/>
        <v>NA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2</v>
      </c>
      <c r="P2768" s="5">
        <f t="shared" si="172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0.85</v>
      </c>
      <c r="P2769" s="5">
        <f t="shared" si="172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14.314285714285715</v>
      </c>
      <c r="P2770" s="5">
        <f t="shared" si="172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0.25</v>
      </c>
      <c r="P2771" s="5">
        <f t="shared" si="172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10.411250000000001</v>
      </c>
      <c r="P2772" s="5">
        <f t="shared" si="172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s="5" t="str">
        <f t="shared" si="172"/>
        <v>NA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s="5" t="str">
        <f t="shared" si="172"/>
        <v>NA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0.18867924528301888</v>
      </c>
      <c r="P2775" s="5">
        <f t="shared" si="172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14.25</v>
      </c>
      <c r="P2776" s="5">
        <f t="shared" si="172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3</v>
      </c>
      <c r="P2777" s="5">
        <f t="shared" si="172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7.8809523809523814</v>
      </c>
      <c r="P2778" s="5">
        <f t="shared" si="172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0.33333333333333331</v>
      </c>
      <c r="P2779" s="5">
        <f t="shared" si="172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25.545454545454547</v>
      </c>
      <c r="P2780" s="5">
        <f t="shared" si="172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</v>
      </c>
      <c r="P2781" s="5">
        <f t="shared" si="172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s="5" t="str">
        <f t="shared" si="172"/>
        <v>NA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105.28</v>
      </c>
      <c r="P2783" s="5">
        <f t="shared" si="172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120</v>
      </c>
      <c r="P2784" s="5">
        <f t="shared" si="172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114.5</v>
      </c>
      <c r="P2785" s="5">
        <f t="shared" si="172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119</v>
      </c>
      <c r="P2786" s="5">
        <f t="shared" si="172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104.68</v>
      </c>
      <c r="P2787" s="5">
        <f t="shared" si="172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117.84</v>
      </c>
      <c r="P2788" s="5">
        <f t="shared" si="172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119.7</v>
      </c>
      <c r="P2789" s="5">
        <f t="shared" si="172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102.5</v>
      </c>
      <c r="P2790" s="5">
        <f t="shared" si="172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101.16666666666667</v>
      </c>
      <c r="P2791" s="5">
        <f t="shared" si="172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105.33333333333333</v>
      </c>
      <c r="P2792" s="5">
        <f t="shared" si="172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102.5</v>
      </c>
      <c r="P2793" s="5">
        <f t="shared" si="172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107.6</v>
      </c>
      <c r="P2794" s="5">
        <f t="shared" si="172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110.5675</v>
      </c>
      <c r="P2795" s="5">
        <f t="shared" si="172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150</v>
      </c>
      <c r="P2796" s="5">
        <f t="shared" si="172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104.28571428571429</v>
      </c>
      <c r="P2797" s="5">
        <f t="shared" si="172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115.5</v>
      </c>
      <c r="P2798" s="5">
        <f t="shared" si="172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102.64512499999999</v>
      </c>
      <c r="P2799" s="5">
        <f t="shared" si="172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101.4</v>
      </c>
      <c r="P2800" s="5">
        <f t="shared" si="172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116.6348</v>
      </c>
      <c r="P2801" s="5">
        <f t="shared" si="172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133</v>
      </c>
      <c r="P2802" s="5">
        <f t="shared" si="172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133.19999999999999</v>
      </c>
      <c r="P2803" s="5">
        <f t="shared" si="172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101.83333333333333</v>
      </c>
      <c r="P2804" s="5">
        <f t="shared" si="172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127.95</v>
      </c>
      <c r="P2805" s="5">
        <f t="shared" si="172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115</v>
      </c>
      <c r="P2806" s="5">
        <f t="shared" si="172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110</v>
      </c>
      <c r="P2807" s="5">
        <f t="shared" si="172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112.1</v>
      </c>
      <c r="P2808" s="5">
        <f t="shared" si="172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126</v>
      </c>
      <c r="P2809" s="5">
        <f t="shared" si="172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100.24444444444444</v>
      </c>
      <c r="P2810" s="5">
        <f t="shared" si="172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102.4</v>
      </c>
      <c r="P2811" s="5">
        <f t="shared" si="172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108.2</v>
      </c>
      <c r="P2812" s="5">
        <f t="shared" si="172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100.27</v>
      </c>
      <c r="P2813" s="5">
        <f t="shared" si="172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113.3</v>
      </c>
      <c r="P2814" s="5">
        <f t="shared" si="172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127.57571428571428</v>
      </c>
      <c r="P2815" s="5">
        <f t="shared" si="172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107.73333333333333</v>
      </c>
      <c r="P2816" s="5">
        <f t="shared" si="172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242</v>
      </c>
      <c r="P2817" s="5">
        <f t="shared" si="172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141.56666666666666</v>
      </c>
      <c r="P2818" s="5">
        <f t="shared" ref="P2818:P2881" si="176">IF(L2818&gt;0,E2818/L2818,"NA")</f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100*E2819/D2819</f>
        <v>130</v>
      </c>
      <c r="P2819" s="5">
        <f t="shared" si="176"/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106.03</v>
      </c>
      <c r="P2820" s="5">
        <f t="shared" si="176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104.8</v>
      </c>
      <c r="P2821" s="5">
        <f t="shared" si="176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136</v>
      </c>
      <c r="P2822" s="5">
        <f t="shared" si="176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100</v>
      </c>
      <c r="P2823" s="5">
        <f t="shared" si="176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100</v>
      </c>
      <c r="P2824" s="5">
        <f t="shared" si="176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124</v>
      </c>
      <c r="P2825" s="5">
        <f t="shared" si="176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116.92307692307692</v>
      </c>
      <c r="P2826" s="5">
        <f t="shared" si="176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103.33333333333333</v>
      </c>
      <c r="P2827" s="5">
        <f t="shared" si="176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107.75</v>
      </c>
      <c r="P2828" s="5">
        <f t="shared" si="176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120.25</v>
      </c>
      <c r="P2829" s="5">
        <f t="shared" si="176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100.37894736842105</v>
      </c>
      <c r="P2830" s="5">
        <f t="shared" si="176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106.52</v>
      </c>
      <c r="P2831" s="5">
        <f t="shared" si="176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100</v>
      </c>
      <c r="P2832" s="5">
        <f t="shared" si="176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110.66666666666667</v>
      </c>
      <c r="P2833" s="5">
        <f t="shared" si="176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114.7196</v>
      </c>
      <c r="P2834" s="5">
        <f t="shared" si="176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108.25925925925925</v>
      </c>
      <c r="P2835" s="5">
        <f t="shared" si="176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170</v>
      </c>
      <c r="P2836" s="5">
        <f t="shared" si="176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187.09899999999999</v>
      </c>
      <c r="P2837" s="5">
        <f t="shared" si="176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107.77777777777777</v>
      </c>
      <c r="P2838" s="5">
        <f t="shared" si="176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100</v>
      </c>
      <c r="P2839" s="5">
        <f t="shared" si="176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120.25</v>
      </c>
      <c r="P2840" s="5">
        <f t="shared" si="176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111.42857142857143</v>
      </c>
      <c r="P2841" s="5">
        <f t="shared" si="176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104</v>
      </c>
      <c r="P2842" s="5">
        <f t="shared" si="176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1</v>
      </c>
      <c r="P2843" s="5">
        <f t="shared" si="176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s="5" t="str">
        <f t="shared" si="176"/>
        <v>NA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s="5" t="str">
        <f t="shared" si="176"/>
        <v>NA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5.4545454545454541</v>
      </c>
      <c r="P2846" s="5">
        <f t="shared" si="176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31.546666666666667</v>
      </c>
      <c r="P2847" s="5">
        <f t="shared" si="176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s="5" t="str">
        <f t="shared" si="176"/>
        <v>NA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s="5" t="str">
        <f t="shared" si="176"/>
        <v>NA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0.2</v>
      </c>
      <c r="P2850" s="5">
        <f t="shared" si="176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1</v>
      </c>
      <c r="P2851" s="5">
        <f t="shared" si="176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3.8875000000000002</v>
      </c>
      <c r="P2852" s="5">
        <f t="shared" si="176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s="5" t="str">
        <f t="shared" si="176"/>
        <v>NA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</v>
      </c>
      <c r="P2854" s="5">
        <f t="shared" si="176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s="5" t="str">
        <f t="shared" si="176"/>
        <v>NA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41.7</v>
      </c>
      <c r="P2856" s="5">
        <f t="shared" si="176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50</v>
      </c>
      <c r="P2857" s="5">
        <f t="shared" si="176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4.8666666666666663</v>
      </c>
      <c r="P2858" s="5">
        <f t="shared" si="176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19.736842105263158</v>
      </c>
      <c r="P2859" s="5">
        <f t="shared" si="176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s="5" t="str">
        <f t="shared" si="176"/>
        <v>NA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</v>
      </c>
      <c r="P2861" s="5">
        <f t="shared" si="176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</v>
      </c>
      <c r="P2862" s="5">
        <f t="shared" si="176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32</v>
      </c>
      <c r="P2863" s="5">
        <f t="shared" si="176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0.43307086614173229</v>
      </c>
      <c r="P2864" s="5">
        <f t="shared" si="176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0.04</v>
      </c>
      <c r="P2865" s="5">
        <f t="shared" si="176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</v>
      </c>
      <c r="P2866" s="5">
        <f t="shared" si="176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s="5" t="str">
        <f t="shared" si="176"/>
        <v>NA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0.9</v>
      </c>
      <c r="P2868" s="5">
        <f t="shared" si="176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20.16</v>
      </c>
      <c r="P2869" s="5">
        <f t="shared" si="176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42.011733333333332</v>
      </c>
      <c r="P2870" s="5">
        <f t="shared" si="176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0.88500000000000001</v>
      </c>
      <c r="P2871" s="5">
        <f t="shared" si="176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15</v>
      </c>
      <c r="P2872" s="5">
        <f t="shared" si="176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4.67</v>
      </c>
      <c r="P2873" s="5">
        <f t="shared" si="176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s="5" t="str">
        <f t="shared" si="176"/>
        <v>NA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38.119999999999997</v>
      </c>
      <c r="P2875" s="5">
        <f t="shared" si="176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5.42</v>
      </c>
      <c r="P2876" s="5">
        <f t="shared" si="176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3.5000000000000003E-2</v>
      </c>
      <c r="P2877" s="5">
        <f t="shared" si="176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s="5" t="str">
        <f t="shared" si="176"/>
        <v>NA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10.833333333333334</v>
      </c>
      <c r="P2879" s="5">
        <f t="shared" si="176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</v>
      </c>
      <c r="P2880" s="5">
        <f t="shared" si="176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0.25892857142857145</v>
      </c>
      <c r="P2881" s="5">
        <f t="shared" si="176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23.333333333333332</v>
      </c>
      <c r="P2882" s="5">
        <f t="shared" ref="P2882:P2945" si="180">IF(L2882&gt;0,E2882/L2882,"NA")</f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100*E2883/D2883</f>
        <v>0</v>
      </c>
      <c r="P2883" s="5" t="str">
        <f t="shared" si="180"/>
        <v>NA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33.6</v>
      </c>
      <c r="P2884" s="5">
        <f t="shared" si="180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19.079999999999998</v>
      </c>
      <c r="P2885" s="5">
        <f t="shared" si="180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0.41111111111111109</v>
      </c>
      <c r="P2886" s="5">
        <f t="shared" si="180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32.5</v>
      </c>
      <c r="P2887" s="5">
        <f t="shared" si="180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5</v>
      </c>
      <c r="P2888" s="5">
        <f t="shared" si="180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0.16666666666666666</v>
      </c>
      <c r="P2889" s="5">
        <f t="shared" si="180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s="5" t="str">
        <f t="shared" si="180"/>
        <v>NA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38.06666666666667</v>
      </c>
      <c r="P2891" s="5">
        <f t="shared" si="180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</v>
      </c>
      <c r="P2892" s="5">
        <f t="shared" si="180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</v>
      </c>
      <c r="P2893" s="5">
        <f t="shared" si="180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9.0909090909090917</v>
      </c>
      <c r="P2894" s="5">
        <f t="shared" si="180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0.5</v>
      </c>
      <c r="P2895" s="5">
        <f t="shared" si="180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s="5" t="str">
        <f t="shared" si="180"/>
        <v>NA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4.5999999999999996</v>
      </c>
      <c r="P2897" s="5">
        <f t="shared" si="180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20.833333333333332</v>
      </c>
      <c r="P2898" s="5">
        <f t="shared" si="180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</v>
      </c>
      <c r="P2899" s="5">
        <f t="shared" si="180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4.2133333333333329</v>
      </c>
      <c r="P2900" s="5">
        <f t="shared" si="180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s="5" t="str">
        <f t="shared" si="180"/>
        <v>NA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61.909090909090907</v>
      </c>
      <c r="P2902" s="5">
        <f t="shared" si="180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0.8</v>
      </c>
      <c r="P2903" s="5">
        <f t="shared" si="180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1.6666666666666666E-2</v>
      </c>
      <c r="P2904" s="5">
        <f t="shared" si="180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0.78</v>
      </c>
      <c r="P2905" s="5">
        <f t="shared" si="180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5</v>
      </c>
      <c r="P2906" s="5">
        <f t="shared" si="180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17.771428571428572</v>
      </c>
      <c r="P2907" s="5">
        <f t="shared" si="180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9.4166666666666661</v>
      </c>
      <c r="P2908" s="5">
        <f t="shared" si="180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0.08</v>
      </c>
      <c r="P2909" s="5">
        <f t="shared" si="180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</v>
      </c>
      <c r="P2910" s="5">
        <f t="shared" si="180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1.1111111111111112E-2</v>
      </c>
      <c r="P2911" s="5">
        <f t="shared" si="180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3.3333333333333335E-3</v>
      </c>
      <c r="P2912" s="5">
        <f t="shared" si="180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36.5</v>
      </c>
      <c r="P2913" s="5">
        <f t="shared" si="180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14.058171745152354</v>
      </c>
      <c r="P2914" s="5">
        <f t="shared" si="180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0.02</v>
      </c>
      <c r="P2915" s="5">
        <f t="shared" si="180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4.0000000000000001E-3</v>
      </c>
      <c r="P2916" s="5">
        <f t="shared" si="180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61.1</v>
      </c>
      <c r="P2917" s="5">
        <f t="shared" si="180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7.8378378378378377</v>
      </c>
      <c r="P2918" s="5">
        <f t="shared" si="180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21.85</v>
      </c>
      <c r="P2919" s="5">
        <f t="shared" si="180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27.24</v>
      </c>
      <c r="P2920" s="5">
        <f t="shared" si="180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</v>
      </c>
      <c r="P2921" s="5">
        <f t="shared" si="180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26.84</v>
      </c>
      <c r="P2922" s="5">
        <f t="shared" si="180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129</v>
      </c>
      <c r="P2923" s="5">
        <f t="shared" si="180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100</v>
      </c>
      <c r="P2924" s="5">
        <f t="shared" si="180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100</v>
      </c>
      <c r="P2925" s="5">
        <f t="shared" si="180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103.2</v>
      </c>
      <c r="P2926" s="5">
        <f t="shared" si="180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102.44597777777778</v>
      </c>
      <c r="P2927" s="5">
        <f t="shared" si="180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125</v>
      </c>
      <c r="P2928" s="5">
        <f t="shared" si="180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130.83333333333334</v>
      </c>
      <c r="P2929" s="5">
        <f t="shared" si="180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100</v>
      </c>
      <c r="P2930" s="5">
        <f t="shared" si="180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102.06937499999999</v>
      </c>
      <c r="P2931" s="5">
        <f t="shared" si="180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100.92</v>
      </c>
      <c r="P2932" s="5">
        <f t="shared" si="180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106</v>
      </c>
      <c r="P2933" s="5">
        <f t="shared" si="180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105.09677419354838</v>
      </c>
      <c r="P2934" s="5">
        <f t="shared" si="180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102.76</v>
      </c>
      <c r="P2935" s="5">
        <f t="shared" si="180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108</v>
      </c>
      <c r="P2936" s="5">
        <f t="shared" si="180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100.88571428571429</v>
      </c>
      <c r="P2937" s="5">
        <f t="shared" si="180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128</v>
      </c>
      <c r="P2938" s="5">
        <f t="shared" si="180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133.33333333333334</v>
      </c>
      <c r="P2939" s="5">
        <f t="shared" si="180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101.375</v>
      </c>
      <c r="P2940" s="5">
        <f t="shared" si="180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102.875</v>
      </c>
      <c r="P2941" s="5">
        <f t="shared" si="180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107.24</v>
      </c>
      <c r="P2942" s="5">
        <f t="shared" si="180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4.0000000000000001E-3</v>
      </c>
      <c r="P2943" s="5">
        <f t="shared" si="180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20.425000000000001</v>
      </c>
      <c r="P2944" s="5">
        <f t="shared" si="180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 s="5" t="str">
        <f t="shared" si="180"/>
        <v>NA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1</v>
      </c>
      <c r="P2946" s="5">
        <f t="shared" ref="P2946:P3009" si="184">IF(L2946&gt;0,E2946/L2946,"NA")</f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100*E2947/D2947</f>
        <v>0</v>
      </c>
      <c r="P2947" s="5" t="str">
        <f t="shared" si="184"/>
        <v>NA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0.1</v>
      </c>
      <c r="P2948" s="5">
        <f t="shared" si="184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4.2880000000000003</v>
      </c>
      <c r="P2949" s="5">
        <f t="shared" si="184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4.7999999999999996E-3</v>
      </c>
      <c r="P2950" s="5">
        <f t="shared" si="184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</v>
      </c>
      <c r="P2951" s="5">
        <f t="shared" si="184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s="5" t="str">
        <f t="shared" si="184"/>
        <v>NA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2.1920000000000002</v>
      </c>
      <c r="P2953" s="5">
        <f t="shared" si="184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8.0250000000000004</v>
      </c>
      <c r="P2954" s="5">
        <f t="shared" si="184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0.15125</v>
      </c>
      <c r="P2955" s="5">
        <f t="shared" si="184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s="5" t="str">
        <f t="shared" si="184"/>
        <v>NA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59.583333333333336</v>
      </c>
      <c r="P2957" s="5">
        <f t="shared" si="184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16.734177215189874</v>
      </c>
      <c r="P2958" s="5">
        <f t="shared" si="184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1.8666666666666667</v>
      </c>
      <c r="P2959" s="5">
        <f t="shared" si="184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s="5" t="str">
        <f t="shared" si="184"/>
        <v>NA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s="5" t="str">
        <f t="shared" si="184"/>
        <v>NA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s="5" t="str">
        <f t="shared" si="184"/>
        <v>NA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109.62</v>
      </c>
      <c r="P2963" s="5">
        <f t="shared" si="184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121.8</v>
      </c>
      <c r="P2964" s="5">
        <f t="shared" si="184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106.85</v>
      </c>
      <c r="P2965" s="5">
        <f t="shared" si="184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100.71379999999999</v>
      </c>
      <c r="P2966" s="5">
        <f t="shared" si="184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109</v>
      </c>
      <c r="P2967" s="5">
        <f t="shared" si="184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113.63</v>
      </c>
      <c r="P2968" s="5">
        <f t="shared" si="184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113.92</v>
      </c>
      <c r="P2969" s="5">
        <f t="shared" si="184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106</v>
      </c>
      <c r="P2970" s="5">
        <f t="shared" si="184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162.5</v>
      </c>
      <c r="P2971" s="5">
        <f t="shared" si="184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106</v>
      </c>
      <c r="P2972" s="5">
        <f t="shared" si="184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100.15625</v>
      </c>
      <c r="P2973" s="5">
        <f t="shared" si="184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105.35</v>
      </c>
      <c r="P2974" s="5">
        <f t="shared" si="184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174.8</v>
      </c>
      <c r="P2975" s="5">
        <f t="shared" si="184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102</v>
      </c>
      <c r="P2976" s="5">
        <f t="shared" si="184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100.125</v>
      </c>
      <c r="P2977" s="5">
        <f t="shared" si="184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171.42857142857142</v>
      </c>
      <c r="P2978" s="5">
        <f t="shared" si="184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113.56666666666666</v>
      </c>
      <c r="P2979" s="5">
        <f t="shared" si="184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129.46666666666667</v>
      </c>
      <c r="P2980" s="5">
        <f t="shared" si="184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101.4</v>
      </c>
      <c r="P2981" s="5">
        <f t="shared" si="184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109.16666666666667</v>
      </c>
      <c r="P2982" s="5">
        <f t="shared" si="184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128.92500000000001</v>
      </c>
      <c r="P2983" s="5">
        <f t="shared" si="184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102.06</v>
      </c>
      <c r="P2984" s="5">
        <f t="shared" si="184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146.53957758620689</v>
      </c>
      <c r="P2985" s="5">
        <f t="shared" si="184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100.352</v>
      </c>
      <c r="P2986" s="5">
        <f t="shared" si="184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121.65</v>
      </c>
      <c r="P2987" s="5">
        <f t="shared" si="184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105.5</v>
      </c>
      <c r="P2988" s="5">
        <f t="shared" si="184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110.4008</v>
      </c>
      <c r="P2989" s="5">
        <f t="shared" si="184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100</v>
      </c>
      <c r="P2990" s="5">
        <f t="shared" si="184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176.535</v>
      </c>
      <c r="P2991" s="5">
        <f t="shared" si="184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100</v>
      </c>
      <c r="P2992" s="5">
        <f t="shared" si="184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103.29411764705883</v>
      </c>
      <c r="P2993" s="5">
        <f t="shared" si="184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104.5</v>
      </c>
      <c r="P2994" s="5">
        <f t="shared" si="184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100.3</v>
      </c>
      <c r="P2995" s="5">
        <f t="shared" si="184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457.74666666666667</v>
      </c>
      <c r="P2996" s="5">
        <f t="shared" si="184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104.96</v>
      </c>
      <c r="P2997" s="5">
        <f t="shared" si="184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171.94285714285715</v>
      </c>
      <c r="P2998" s="5">
        <f t="shared" si="184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103.73</v>
      </c>
      <c r="P2999" s="5">
        <f t="shared" si="184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103.029</v>
      </c>
      <c r="P3000" s="5">
        <f t="shared" si="184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118.88888888888889</v>
      </c>
      <c r="P3001" s="5">
        <f t="shared" si="184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100</v>
      </c>
      <c r="P3002" s="5">
        <f t="shared" si="184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318.699889104519</v>
      </c>
      <c r="P3003" s="5">
        <f t="shared" si="184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108.50614285714286</v>
      </c>
      <c r="P3004" s="5">
        <f t="shared" si="184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101.16666666666667</v>
      </c>
      <c r="P3005" s="5">
        <f t="shared" si="184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112.815</v>
      </c>
      <c r="P3006" s="5">
        <f t="shared" si="184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120.49622641509434</v>
      </c>
      <c r="P3007" s="5">
        <f t="shared" si="184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107.75</v>
      </c>
      <c r="P3008" s="5">
        <f t="shared" si="184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180</v>
      </c>
      <c r="P3009" s="5">
        <f t="shared" si="184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101.16666666666667</v>
      </c>
      <c r="P3010" s="5">
        <f t="shared" ref="P3010:P3073" si="188">IF(L3010&gt;0,E3010/L3010,"NA")</f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100*E3011/D3011</f>
        <v>119.756</v>
      </c>
      <c r="P3011" s="5">
        <f t="shared" si="188"/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158</v>
      </c>
      <c r="P3012" s="5">
        <f t="shared" si="188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123.66666666666667</v>
      </c>
      <c r="P3013" s="5">
        <f t="shared" si="188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117.125</v>
      </c>
      <c r="P3014" s="5">
        <f t="shared" si="188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156.96</v>
      </c>
      <c r="P3015" s="5">
        <f t="shared" si="188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113.104</v>
      </c>
      <c r="P3016" s="5">
        <f t="shared" si="188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103.17647058823529</v>
      </c>
      <c r="P3017" s="5">
        <f t="shared" si="188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102.61176470588235</v>
      </c>
      <c r="P3018" s="5">
        <f t="shared" si="188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105.84090909090909</v>
      </c>
      <c r="P3019" s="5">
        <f t="shared" si="188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100.71428571428571</v>
      </c>
      <c r="P3020" s="5">
        <f t="shared" si="188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121.23333333333333</v>
      </c>
      <c r="P3021" s="5">
        <f t="shared" si="188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100.57142857142857</v>
      </c>
      <c r="P3022" s="5">
        <f t="shared" si="188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116.02222222222223</v>
      </c>
      <c r="P3023" s="5">
        <f t="shared" si="188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100.88</v>
      </c>
      <c r="P3024" s="5">
        <f t="shared" si="188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103</v>
      </c>
      <c r="P3025" s="5">
        <f t="shared" si="188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246.42</v>
      </c>
      <c r="P3026" s="5">
        <f t="shared" si="188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302.2</v>
      </c>
      <c r="P3027" s="5">
        <f t="shared" si="188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143.33333333333334</v>
      </c>
      <c r="P3028" s="5">
        <f t="shared" si="188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131.44</v>
      </c>
      <c r="P3029" s="5">
        <f t="shared" si="188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168.02</v>
      </c>
      <c r="P3030" s="5">
        <f t="shared" si="188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109.67666666666666</v>
      </c>
      <c r="P3031" s="5">
        <f t="shared" si="188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106.68571428571428</v>
      </c>
      <c r="P3032" s="5">
        <f t="shared" si="188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100</v>
      </c>
      <c r="P3033" s="5">
        <f t="shared" si="188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127.2</v>
      </c>
      <c r="P3034" s="5">
        <f t="shared" si="188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146.53333333333333</v>
      </c>
      <c r="P3035" s="5">
        <f t="shared" si="188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112.536</v>
      </c>
      <c r="P3036" s="5">
        <f t="shared" si="188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108.78684</v>
      </c>
      <c r="P3037" s="5">
        <f t="shared" si="188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126.732</v>
      </c>
      <c r="P3038" s="5">
        <f t="shared" si="188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213.2</v>
      </c>
      <c r="P3039" s="5">
        <f t="shared" si="188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100.5</v>
      </c>
      <c r="P3040" s="5">
        <f t="shared" si="188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108.7139</v>
      </c>
      <c r="P3041" s="5">
        <f t="shared" si="188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107.5</v>
      </c>
      <c r="P3042" s="5">
        <f t="shared" si="188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110.48192771084338</v>
      </c>
      <c r="P3043" s="5">
        <f t="shared" si="188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128</v>
      </c>
      <c r="P3044" s="5">
        <f t="shared" si="188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110.00666666666666</v>
      </c>
      <c r="P3045" s="5">
        <f t="shared" si="188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109.34166666666667</v>
      </c>
      <c r="P3046" s="5">
        <f t="shared" si="188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132.70650000000001</v>
      </c>
      <c r="P3047" s="5">
        <f t="shared" si="188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190.84810126582278</v>
      </c>
      <c r="P3048" s="5">
        <f t="shared" si="188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149</v>
      </c>
      <c r="P3049" s="5">
        <f t="shared" si="188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166.4</v>
      </c>
      <c r="P3050" s="5">
        <f t="shared" si="188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106.66666666666667</v>
      </c>
      <c r="P3051" s="5">
        <f t="shared" si="188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106</v>
      </c>
      <c r="P3052" s="5">
        <f t="shared" si="188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23.62857142857143</v>
      </c>
      <c r="P3053" s="5">
        <f t="shared" si="188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0.15</v>
      </c>
      <c r="P3054" s="5">
        <f t="shared" si="188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0.4</v>
      </c>
      <c r="P3055" s="5">
        <f t="shared" si="188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 s="5" t="str">
        <f t="shared" si="188"/>
        <v>NA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5.0000000000000001E-3</v>
      </c>
      <c r="P3057" s="5">
        <f t="shared" si="188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 s="5" t="str">
        <f t="shared" si="188"/>
        <v>NA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 s="5" t="str">
        <f t="shared" si="188"/>
        <v>NA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1.6666666666666666E-2</v>
      </c>
      <c r="P3060" s="5">
        <f t="shared" si="188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3.0066666666666668</v>
      </c>
      <c r="P3061" s="5">
        <f t="shared" si="188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0.15227272727272728</v>
      </c>
      <c r="P3062" s="5">
        <f t="shared" si="188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 s="5" t="str">
        <f t="shared" si="188"/>
        <v>NA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66.84</v>
      </c>
      <c r="P3064" s="5">
        <f t="shared" si="188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19.566666666666666</v>
      </c>
      <c r="P3065" s="5">
        <f t="shared" si="188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11.294666666666666</v>
      </c>
      <c r="P3066" s="5">
        <f t="shared" si="188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0.04</v>
      </c>
      <c r="P3067" s="5">
        <f t="shared" si="188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11.985714285714286</v>
      </c>
      <c r="P3068" s="5">
        <f t="shared" si="188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</v>
      </c>
      <c r="P3069" s="5">
        <f t="shared" si="188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7.0000000000000007E-2</v>
      </c>
      <c r="P3070" s="5">
        <f t="shared" si="188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14.1</v>
      </c>
      <c r="P3071" s="5">
        <f t="shared" si="188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3.34</v>
      </c>
      <c r="P3072" s="5">
        <f t="shared" si="188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59.774999999999999</v>
      </c>
      <c r="P3073" s="5">
        <f t="shared" si="188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1.6666666666666666E-2</v>
      </c>
      <c r="P3074" s="5">
        <f t="shared" ref="P3074:P3137" si="192">IF(L3074&gt;0,E3074/L3074,"NA")</f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100*E3075/D3075</f>
        <v>2.3035714285714284E-2</v>
      </c>
      <c r="P3075" s="5">
        <f t="shared" si="192"/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8.7999999999999995E-2</v>
      </c>
      <c r="P3076" s="5">
        <f t="shared" si="192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</v>
      </c>
      <c r="P3077" s="5">
        <f t="shared" si="192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15.06</v>
      </c>
      <c r="P3078" s="5">
        <f t="shared" si="192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0.47727272727272729</v>
      </c>
      <c r="P3079" s="5">
        <f t="shared" si="192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0.11833333333333333</v>
      </c>
      <c r="P3080" s="5">
        <f t="shared" si="192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0.84173998587352461</v>
      </c>
      <c r="P3081" s="5">
        <f t="shared" si="192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1.8800000000000001E-2</v>
      </c>
      <c r="P3082" s="5">
        <f t="shared" si="192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0.21029999999999999</v>
      </c>
      <c r="P3083" s="5">
        <f t="shared" si="192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s="5" t="str">
        <f t="shared" si="192"/>
        <v>NA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0.28000000000000003</v>
      </c>
      <c r="P3085" s="5">
        <f t="shared" si="192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11.57920670115792</v>
      </c>
      <c r="P3086" s="5">
        <f t="shared" si="192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</v>
      </c>
      <c r="P3087" s="5">
        <f t="shared" si="192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0.25</v>
      </c>
      <c r="P3088" s="5">
        <f t="shared" si="192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0.625</v>
      </c>
      <c r="P3089" s="5">
        <f t="shared" si="192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0.19384615384615383</v>
      </c>
      <c r="P3090" s="5">
        <f t="shared" si="192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23.416</v>
      </c>
      <c r="P3091" s="5">
        <f t="shared" si="192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5.0808888888888886</v>
      </c>
      <c r="P3092" s="5">
        <f t="shared" si="192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15.92</v>
      </c>
      <c r="P3093" s="5">
        <f t="shared" si="192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</v>
      </c>
      <c r="P3094" s="5">
        <f t="shared" si="192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22.75</v>
      </c>
      <c r="P3095" s="5">
        <f t="shared" si="192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2.5000000000000001E-2</v>
      </c>
      <c r="P3096" s="5">
        <f t="shared" si="192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0.33512064343163539</v>
      </c>
      <c r="P3097" s="5">
        <f t="shared" si="192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</v>
      </c>
      <c r="P3098" s="5">
        <f t="shared" si="192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17.149999999999999</v>
      </c>
      <c r="P3099" s="5">
        <f t="shared" si="192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3.6080041046690612</v>
      </c>
      <c r="P3100" s="5">
        <f t="shared" si="192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13.9</v>
      </c>
      <c r="P3101" s="5">
        <f t="shared" si="192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15.225</v>
      </c>
      <c r="P3102" s="5">
        <f t="shared" si="192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12</v>
      </c>
      <c r="P3103" s="5">
        <f t="shared" si="192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39.112499999999997</v>
      </c>
      <c r="P3104" s="5">
        <f t="shared" si="192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0.26829268292682928</v>
      </c>
      <c r="P3105" s="5">
        <f t="shared" si="192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29.625</v>
      </c>
      <c r="P3106" s="5">
        <f t="shared" si="192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42.360992301112063</v>
      </c>
      <c r="P3107" s="5">
        <f t="shared" si="192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4.0999999999999996</v>
      </c>
      <c r="P3108" s="5">
        <f t="shared" si="192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19.762499999999999</v>
      </c>
      <c r="P3109" s="5">
        <f t="shared" si="192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5.1999999999999998E-2</v>
      </c>
      <c r="P3110" s="5">
        <f t="shared" si="192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25.030188679245285</v>
      </c>
      <c r="P3111" s="5">
        <f t="shared" si="192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0.04</v>
      </c>
      <c r="P3112" s="5">
        <f t="shared" si="192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26.64</v>
      </c>
      <c r="P3113" s="5">
        <f t="shared" si="192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4.7363636363636363</v>
      </c>
      <c r="P3114" s="5">
        <f t="shared" si="192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4.2435339894712749</v>
      </c>
      <c r="P3115" s="5">
        <f t="shared" si="192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 s="5" t="str">
        <f t="shared" si="192"/>
        <v>NA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3</v>
      </c>
      <c r="P3117" s="5">
        <f t="shared" si="192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57.333333333333336</v>
      </c>
      <c r="P3118" s="5">
        <f t="shared" si="192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0.1</v>
      </c>
      <c r="P3119" s="5">
        <f t="shared" si="192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0.31</v>
      </c>
      <c r="P3120" s="5">
        <f t="shared" si="192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0.05</v>
      </c>
      <c r="P3121" s="5">
        <f t="shared" si="192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9.8461538461538465E-3</v>
      </c>
      <c r="P3122" s="5">
        <f t="shared" si="192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0.66666666666666663</v>
      </c>
      <c r="P3123" s="5">
        <f t="shared" si="192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58.291457286432163</v>
      </c>
      <c r="P3124" s="5">
        <f t="shared" si="192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68.153599999999997</v>
      </c>
      <c r="P3125" s="5">
        <f t="shared" si="192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3.2499999999999999E-3</v>
      </c>
      <c r="P3126" s="5">
        <f t="shared" si="192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 s="5" t="str">
        <f t="shared" si="192"/>
        <v>NA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4.16</v>
      </c>
      <c r="P3128" s="5">
        <f t="shared" si="192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 s="5" t="str">
        <f t="shared" si="192"/>
        <v>NA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108.60666666666667</v>
      </c>
      <c r="P3130" s="5">
        <f t="shared" si="192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0.8</v>
      </c>
      <c r="P3131" s="5">
        <f t="shared" si="192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3.75</v>
      </c>
      <c r="P3132" s="5">
        <f t="shared" si="192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15.731707317073171</v>
      </c>
      <c r="P3133" s="5">
        <f t="shared" si="192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3.3333333333333333E-2</v>
      </c>
      <c r="P3134" s="5">
        <f t="shared" si="192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108</v>
      </c>
      <c r="P3135" s="5">
        <f t="shared" si="192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22.5</v>
      </c>
      <c r="P3136" s="5">
        <f t="shared" si="192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20.849420849420849</v>
      </c>
      <c r="P3137" s="5">
        <f t="shared" si="192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127.8</v>
      </c>
      <c r="P3138" s="5">
        <f t="shared" ref="P3138:P3201" si="196">IF(L3138&gt;0,E3138/L3138,"NA")</f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100*E3139/D3139</f>
        <v>3.3333333333333335</v>
      </c>
      <c r="P3139" s="5">
        <f t="shared" si="196"/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s="5" t="str">
        <f t="shared" si="196"/>
        <v>NA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5.4</v>
      </c>
      <c r="P3141" s="5">
        <f t="shared" si="196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0.96</v>
      </c>
      <c r="P3142" s="5">
        <f t="shared" si="196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51.6</v>
      </c>
      <c r="P3143" s="5">
        <f t="shared" si="196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</v>
      </c>
      <c r="P3144" s="5">
        <f t="shared" si="196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s="5" t="str">
        <f t="shared" si="196"/>
        <v>NA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75.400000000000006</v>
      </c>
      <c r="P3146" s="5">
        <f t="shared" si="196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s="5" t="str">
        <f t="shared" si="196"/>
        <v>NA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10.5</v>
      </c>
      <c r="P3148" s="5">
        <f t="shared" si="196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117.52500000000001</v>
      </c>
      <c r="P3149" s="5">
        <f t="shared" si="196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131.16666666666666</v>
      </c>
      <c r="P3150" s="5">
        <f t="shared" si="196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104</v>
      </c>
      <c r="P3151" s="5">
        <f t="shared" si="196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101</v>
      </c>
      <c r="P3152" s="5">
        <f t="shared" si="196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100.4</v>
      </c>
      <c r="P3153" s="5">
        <f t="shared" si="196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105.95454545454545</v>
      </c>
      <c r="P3154" s="5">
        <f t="shared" si="196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335.58333333333331</v>
      </c>
      <c r="P3155" s="5">
        <f t="shared" si="196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112.92857142857143</v>
      </c>
      <c r="P3156" s="5">
        <f t="shared" si="196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188.50460000000001</v>
      </c>
      <c r="P3157" s="5">
        <f t="shared" si="196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101.81818181818181</v>
      </c>
      <c r="P3158" s="5">
        <f t="shared" si="196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101</v>
      </c>
      <c r="P3159" s="5">
        <f t="shared" si="196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114</v>
      </c>
      <c r="P3160" s="5">
        <f t="shared" si="196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133.48133333333334</v>
      </c>
      <c r="P3161" s="5">
        <f t="shared" si="196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101.53333333333333</v>
      </c>
      <c r="P3162" s="5">
        <f t="shared" si="196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105.1</v>
      </c>
      <c r="P3163" s="5">
        <f t="shared" si="196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127.15</v>
      </c>
      <c r="P3164" s="5">
        <f t="shared" si="196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111.15384615384616</v>
      </c>
      <c r="P3165" s="5">
        <f t="shared" si="196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106.76</v>
      </c>
      <c r="P3166" s="5">
        <f t="shared" si="196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162.66666666666666</v>
      </c>
      <c r="P3167" s="5">
        <f t="shared" si="196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160.22808571428573</v>
      </c>
      <c r="P3168" s="5">
        <f t="shared" si="196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116.16666666666667</v>
      </c>
      <c r="P3169" s="5">
        <f t="shared" si="196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124.2</v>
      </c>
      <c r="P3170" s="5">
        <f t="shared" si="196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103.0125</v>
      </c>
      <c r="P3171" s="5">
        <f t="shared" si="196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112.25</v>
      </c>
      <c r="P3172" s="5">
        <f t="shared" si="196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108.81428571428572</v>
      </c>
      <c r="P3173" s="5">
        <f t="shared" si="196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115</v>
      </c>
      <c r="P3174" s="5">
        <f t="shared" si="196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103</v>
      </c>
      <c r="P3175" s="5">
        <f t="shared" si="196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101.13333333333334</v>
      </c>
      <c r="P3176" s="5">
        <f t="shared" si="196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109.56</v>
      </c>
      <c r="P3177" s="5">
        <f t="shared" si="196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114.84210526315789</v>
      </c>
      <c r="P3178" s="5">
        <f t="shared" si="196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117.4</v>
      </c>
      <c r="P3179" s="5">
        <f t="shared" si="196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171.73333333333332</v>
      </c>
      <c r="P3180" s="5">
        <f t="shared" si="196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114.16238095238096</v>
      </c>
      <c r="P3181" s="5">
        <f t="shared" si="196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119.75</v>
      </c>
      <c r="P3182" s="5">
        <f t="shared" si="196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109</v>
      </c>
      <c r="P3183" s="5">
        <f t="shared" si="196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100.88571428571429</v>
      </c>
      <c r="P3184" s="5">
        <f t="shared" si="196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109</v>
      </c>
      <c r="P3185" s="5">
        <f t="shared" si="196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107.20930232558139</v>
      </c>
      <c r="P3186" s="5">
        <f t="shared" si="196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100</v>
      </c>
      <c r="P3187" s="5">
        <f t="shared" si="196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102.1875</v>
      </c>
      <c r="P3188" s="5">
        <f t="shared" si="196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116.29333333333334</v>
      </c>
      <c r="P3189" s="5">
        <f t="shared" si="196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65</v>
      </c>
      <c r="P3190" s="5">
        <f t="shared" si="196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12.327272727272728</v>
      </c>
      <c r="P3191" s="5">
        <f t="shared" si="196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 s="5" t="str">
        <f t="shared" si="196"/>
        <v>NA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4.0266666666666664</v>
      </c>
      <c r="P3193" s="5">
        <f t="shared" si="196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</v>
      </c>
      <c r="P3194" s="5">
        <f t="shared" si="196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11.74</v>
      </c>
      <c r="P3195" s="5">
        <f t="shared" si="196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 s="5" t="str">
        <f t="shared" si="196"/>
        <v>NA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59.142857142857146</v>
      </c>
      <c r="P3197" s="5">
        <f t="shared" si="196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0.06</v>
      </c>
      <c r="P3198" s="5">
        <f t="shared" si="196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11.45</v>
      </c>
      <c r="P3199" s="5">
        <f t="shared" si="196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0.36666666666666664</v>
      </c>
      <c r="P3200" s="5">
        <f t="shared" si="196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52.16</v>
      </c>
      <c r="P3201" s="5">
        <f t="shared" si="196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2E-3</v>
      </c>
      <c r="P3202" s="5">
        <f t="shared" ref="P3202:P3265" si="200">IF(L3202&gt;0,E3202/L3202,"NA")</f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100*E3203/D3203</f>
        <v>1.25</v>
      </c>
      <c r="P3203" s="5">
        <f t="shared" si="200"/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54.52</v>
      </c>
      <c r="P3204" s="5">
        <f t="shared" si="200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25</v>
      </c>
      <c r="P3205" s="5">
        <f t="shared" si="200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s="5" t="str">
        <f t="shared" si="200"/>
        <v>NA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3.4125000000000001</v>
      </c>
      <c r="P3207" s="5">
        <f t="shared" si="200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s="5" t="str">
        <f t="shared" si="200"/>
        <v>NA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46.363636363636367</v>
      </c>
      <c r="P3209" s="5">
        <f t="shared" si="200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103.5</v>
      </c>
      <c r="P3210" s="5">
        <f t="shared" si="200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119.32315789473684</v>
      </c>
      <c r="P3211" s="5">
        <f t="shared" si="200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125.76666666666667</v>
      </c>
      <c r="P3212" s="5">
        <f t="shared" si="200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119.74347826086957</v>
      </c>
      <c r="P3213" s="5">
        <f t="shared" si="200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126.25</v>
      </c>
      <c r="P3214" s="5">
        <f t="shared" si="200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100.11666666666666</v>
      </c>
      <c r="P3215" s="5">
        <f t="shared" si="200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102.13333333333334</v>
      </c>
      <c r="P3216" s="5">
        <f t="shared" si="200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100.35142857142857</v>
      </c>
      <c r="P3217" s="5">
        <f t="shared" si="200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100.05</v>
      </c>
      <c r="P3218" s="5">
        <f t="shared" si="200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116.02222222222223</v>
      </c>
      <c r="P3219" s="5">
        <f t="shared" si="200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102.1</v>
      </c>
      <c r="P3220" s="5">
        <f t="shared" si="200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100.11</v>
      </c>
      <c r="P3221" s="5">
        <f t="shared" si="200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100.84</v>
      </c>
      <c r="P3222" s="5">
        <f t="shared" si="200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103.425</v>
      </c>
      <c r="P3223" s="5">
        <f t="shared" si="200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124.8</v>
      </c>
      <c r="P3224" s="5">
        <f t="shared" si="200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109.51612903225806</v>
      </c>
      <c r="P3225" s="5">
        <f t="shared" si="200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102.03333333333333</v>
      </c>
      <c r="P3226" s="5">
        <f t="shared" si="200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102.35</v>
      </c>
      <c r="P3227" s="5">
        <f t="shared" si="200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104.16666666666667</v>
      </c>
      <c r="P3228" s="5">
        <f t="shared" si="200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125</v>
      </c>
      <c r="P3229" s="5">
        <f t="shared" si="200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102.34285714285714</v>
      </c>
      <c r="P3230" s="5">
        <f t="shared" si="200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107.86499999999999</v>
      </c>
      <c r="P3231" s="5">
        <f t="shared" si="200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109.88461538461539</v>
      </c>
      <c r="P3232" s="5">
        <f t="shared" si="200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161</v>
      </c>
      <c r="P3233" s="5">
        <f t="shared" si="200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131.19999999999999</v>
      </c>
      <c r="P3234" s="5">
        <f t="shared" si="200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118.8</v>
      </c>
      <c r="P3235" s="5">
        <f t="shared" si="200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100.39275000000001</v>
      </c>
      <c r="P3236" s="5">
        <f t="shared" si="200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103.20666666666666</v>
      </c>
      <c r="P3237" s="5">
        <f t="shared" si="200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100.6</v>
      </c>
      <c r="P3238" s="5">
        <f t="shared" si="200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100.78754285714285</v>
      </c>
      <c r="P3239" s="5">
        <f t="shared" si="200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112.32142857142857</v>
      </c>
      <c r="P3240" s="5">
        <f t="shared" si="200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105.91914022517912</v>
      </c>
      <c r="P3241" s="5">
        <f t="shared" si="200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100.56666666666666</v>
      </c>
      <c r="P3242" s="5">
        <f t="shared" si="200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115.30588235294118</v>
      </c>
      <c r="P3243" s="5">
        <f t="shared" si="200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127.30419999999999</v>
      </c>
      <c r="P3244" s="5">
        <f t="shared" si="200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102.83750000000001</v>
      </c>
      <c r="P3245" s="5">
        <f t="shared" si="200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102.9375</v>
      </c>
      <c r="P3246" s="5">
        <f t="shared" si="200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104.3047619047619</v>
      </c>
      <c r="P3247" s="5">
        <f t="shared" si="200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111.22</v>
      </c>
      <c r="P3248" s="5">
        <f t="shared" si="200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105.86</v>
      </c>
      <c r="P3249" s="5">
        <f t="shared" si="200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100.79166666666667</v>
      </c>
      <c r="P3250" s="5">
        <f t="shared" si="200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104.92727272727272</v>
      </c>
      <c r="P3251" s="5">
        <f t="shared" si="200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101.55200000000001</v>
      </c>
      <c r="P3252" s="5">
        <f t="shared" si="200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110.73333333333333</v>
      </c>
      <c r="P3253" s="5">
        <f t="shared" si="200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127.82222222222222</v>
      </c>
      <c r="P3254" s="5">
        <f t="shared" si="200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101.825</v>
      </c>
      <c r="P3255" s="5">
        <f t="shared" si="200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101.25769230769231</v>
      </c>
      <c r="P3256" s="5">
        <f t="shared" si="200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175</v>
      </c>
      <c r="P3257" s="5">
        <f t="shared" si="200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128.06</v>
      </c>
      <c r="P3258" s="5">
        <f t="shared" si="200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106.29949999999998</v>
      </c>
      <c r="P3259" s="5">
        <f t="shared" si="200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105.21428571428571</v>
      </c>
      <c r="P3260" s="5">
        <f t="shared" si="200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106.16782608695652</v>
      </c>
      <c r="P3261" s="5">
        <f t="shared" si="200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109.24</v>
      </c>
      <c r="P3262" s="5">
        <f t="shared" si="200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100.45454545454545</v>
      </c>
      <c r="P3263" s="5">
        <f t="shared" si="200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103.04098360655738</v>
      </c>
      <c r="P3264" s="5">
        <f t="shared" si="200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112.1664</v>
      </c>
      <c r="P3265" s="5">
        <f t="shared" si="200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103</v>
      </c>
      <c r="P3266" s="5">
        <f t="shared" ref="P3266:P3329" si="204">IF(L3266&gt;0,E3266/L3266,"NA")</f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100*E3267/D3267</f>
        <v>164</v>
      </c>
      <c r="P3267" s="5">
        <f t="shared" si="204"/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131.28333333333333</v>
      </c>
      <c r="P3268" s="5">
        <f t="shared" si="204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102.1</v>
      </c>
      <c r="P3269" s="5">
        <f t="shared" si="204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128</v>
      </c>
      <c r="P3270" s="5">
        <f t="shared" si="204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101.5</v>
      </c>
      <c r="P3271" s="5">
        <f t="shared" si="204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101.66666666666667</v>
      </c>
      <c r="P3272" s="5">
        <f t="shared" si="204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130</v>
      </c>
      <c r="P3273" s="5">
        <f t="shared" si="204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154.43</v>
      </c>
      <c r="P3274" s="5">
        <f t="shared" si="204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107.4</v>
      </c>
      <c r="P3275" s="5">
        <f t="shared" si="204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101.3225806451613</v>
      </c>
      <c r="P3276" s="5">
        <f t="shared" si="204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100.27777777777777</v>
      </c>
      <c r="P3277" s="5">
        <f t="shared" si="204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116.84444444444445</v>
      </c>
      <c r="P3278" s="5">
        <f t="shared" si="204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108.6</v>
      </c>
      <c r="P3279" s="5">
        <f t="shared" si="204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103.4</v>
      </c>
      <c r="P3280" s="5">
        <f t="shared" si="204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114.27586206896552</v>
      </c>
      <c r="P3281" s="5">
        <f t="shared" si="204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103</v>
      </c>
      <c r="P3282" s="5">
        <f t="shared" si="204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121.6</v>
      </c>
      <c r="P3283" s="5">
        <f t="shared" si="204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102.64677419354838</v>
      </c>
      <c r="P3284" s="5">
        <f t="shared" si="204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104.75</v>
      </c>
      <c r="P3285" s="5">
        <f t="shared" si="204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101.6</v>
      </c>
      <c r="P3286" s="5">
        <f t="shared" si="204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112.10242048409683</v>
      </c>
      <c r="P3287" s="5">
        <f t="shared" si="204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101.76666666666667</v>
      </c>
      <c r="P3288" s="5">
        <f t="shared" si="204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100</v>
      </c>
      <c r="P3289" s="5">
        <f t="shared" si="204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100.2649</v>
      </c>
      <c r="P3290" s="5">
        <f t="shared" si="204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133.042</v>
      </c>
      <c r="P3291" s="5">
        <f t="shared" si="204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121.2</v>
      </c>
      <c r="P3292" s="5">
        <f t="shared" si="204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114</v>
      </c>
      <c r="P3293" s="5">
        <f t="shared" si="204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286.13861386138615</v>
      </c>
      <c r="P3294" s="5">
        <f t="shared" si="204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170.44444444444446</v>
      </c>
      <c r="P3295" s="5">
        <f t="shared" si="204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118.33333333333333</v>
      </c>
      <c r="P3296" s="5">
        <f t="shared" si="204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102.85857142857142</v>
      </c>
      <c r="P3297" s="5">
        <f t="shared" si="204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144.06666666666666</v>
      </c>
      <c r="P3298" s="5">
        <f t="shared" si="204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100.07272727272728</v>
      </c>
      <c r="P3299" s="5">
        <f t="shared" si="204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101.73</v>
      </c>
      <c r="P3300" s="5">
        <f t="shared" si="204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116.2</v>
      </c>
      <c r="P3301" s="5">
        <f t="shared" si="204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136.16666666666666</v>
      </c>
      <c r="P3302" s="5">
        <f t="shared" si="204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133.46666666666667</v>
      </c>
      <c r="P3303" s="5">
        <f t="shared" si="204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103.39285714285714</v>
      </c>
      <c r="P3304" s="5">
        <f t="shared" si="204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115.88888888888889</v>
      </c>
      <c r="P3305" s="5">
        <f t="shared" si="204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104.51666666666667</v>
      </c>
      <c r="P3306" s="5">
        <f t="shared" si="204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102.02500000000001</v>
      </c>
      <c r="P3307" s="5">
        <f t="shared" si="204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175.33333333333334</v>
      </c>
      <c r="P3308" s="5">
        <f t="shared" si="204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106.68</v>
      </c>
      <c r="P3309" s="5">
        <f t="shared" si="204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122.28571428571429</v>
      </c>
      <c r="P3310" s="5">
        <f t="shared" si="204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159.42857142857142</v>
      </c>
      <c r="P3311" s="5">
        <f t="shared" si="204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100.07692307692308</v>
      </c>
      <c r="P3312" s="5">
        <f t="shared" si="204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109.84</v>
      </c>
      <c r="P3313" s="5">
        <f t="shared" si="204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100.04</v>
      </c>
      <c r="P3314" s="5">
        <f t="shared" si="204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116.05</v>
      </c>
      <c r="P3315" s="5">
        <f t="shared" si="204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210.75</v>
      </c>
      <c r="P3316" s="5">
        <f t="shared" si="204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110</v>
      </c>
      <c r="P3317" s="5">
        <f t="shared" si="204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100.08673425918037</v>
      </c>
      <c r="P3318" s="5">
        <f t="shared" si="204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106.19047619047619</v>
      </c>
      <c r="P3319" s="5">
        <f t="shared" si="204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125.6</v>
      </c>
      <c r="P3320" s="5">
        <f t="shared" si="204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108</v>
      </c>
      <c r="P3321" s="5">
        <f t="shared" si="204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101</v>
      </c>
      <c r="P3322" s="5">
        <f t="shared" si="204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107.4</v>
      </c>
      <c r="P3323" s="5">
        <f t="shared" si="204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101.51515151515152</v>
      </c>
      <c r="P3324" s="5">
        <f t="shared" si="204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125.9</v>
      </c>
      <c r="P3325" s="5">
        <f t="shared" si="204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101.66666666666667</v>
      </c>
      <c r="P3326" s="5">
        <f t="shared" si="204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112.5</v>
      </c>
      <c r="P3327" s="5">
        <f t="shared" si="204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101.375</v>
      </c>
      <c r="P3328" s="5">
        <f t="shared" si="204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101.25</v>
      </c>
      <c r="P3329" s="5">
        <f t="shared" si="204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146.38888888888889</v>
      </c>
      <c r="P3330" s="5">
        <f t="shared" ref="P3330:P3393" si="208">IF(L3330&gt;0,E3330/L3330,"NA")</f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100*E3331/D3331</f>
        <v>116.8</v>
      </c>
      <c r="P3331" s="5">
        <f t="shared" si="208"/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106.26666666666667</v>
      </c>
      <c r="P3332" s="5">
        <f t="shared" si="208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104.52</v>
      </c>
      <c r="P3333" s="5">
        <f t="shared" si="208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100</v>
      </c>
      <c r="P3334" s="5">
        <f t="shared" si="208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104.57142857142857</v>
      </c>
      <c r="P3335" s="5">
        <f t="shared" si="208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138.62051149573753</v>
      </c>
      <c r="P3336" s="5">
        <f t="shared" si="208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100.32</v>
      </c>
      <c r="P3337" s="5">
        <f t="shared" si="208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100</v>
      </c>
      <c r="P3338" s="5">
        <f t="shared" si="208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110.2</v>
      </c>
      <c r="P3339" s="5">
        <f t="shared" si="208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102.18</v>
      </c>
      <c r="P3340" s="5">
        <f t="shared" si="208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104.35</v>
      </c>
      <c r="P3341" s="5">
        <f t="shared" si="208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138.16666666666666</v>
      </c>
      <c r="P3342" s="5">
        <f t="shared" si="208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100</v>
      </c>
      <c r="P3343" s="5">
        <f t="shared" si="208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101.66666666666667</v>
      </c>
      <c r="P3344" s="5">
        <f t="shared" si="208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171.42857142857142</v>
      </c>
      <c r="P3345" s="5">
        <f t="shared" si="208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101.44444444444444</v>
      </c>
      <c r="P3346" s="5">
        <f t="shared" si="208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130</v>
      </c>
      <c r="P3347" s="5">
        <f t="shared" si="208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110</v>
      </c>
      <c r="P3348" s="5">
        <f t="shared" si="208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119.45</v>
      </c>
      <c r="P3349" s="5">
        <f t="shared" si="208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100.2909090909091</v>
      </c>
      <c r="P3350" s="5">
        <f t="shared" si="208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153.4</v>
      </c>
      <c r="P3351" s="5">
        <f t="shared" si="208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104.42857142857143</v>
      </c>
      <c r="P3352" s="5">
        <f t="shared" si="208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101.1</v>
      </c>
      <c r="P3353" s="5">
        <f t="shared" si="208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107.52</v>
      </c>
      <c r="P3354" s="5">
        <f t="shared" si="208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315</v>
      </c>
      <c r="P3355" s="5">
        <f t="shared" si="208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101.93333333333334</v>
      </c>
      <c r="P3356" s="5">
        <f t="shared" si="208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126.28571428571429</v>
      </c>
      <c r="P3357" s="5">
        <f t="shared" si="208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101.4</v>
      </c>
      <c r="P3358" s="5">
        <f t="shared" si="208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101</v>
      </c>
      <c r="P3359" s="5">
        <f t="shared" si="208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102.99</v>
      </c>
      <c r="P3360" s="5">
        <f t="shared" si="208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106.25</v>
      </c>
      <c r="P3361" s="5">
        <f t="shared" si="208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101.37777777777778</v>
      </c>
      <c r="P3362" s="5">
        <f t="shared" si="208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113.46</v>
      </c>
      <c r="P3363" s="5">
        <f t="shared" si="208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218</v>
      </c>
      <c r="P3364" s="5">
        <f t="shared" si="208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101.41935483870968</v>
      </c>
      <c r="P3365" s="5">
        <f t="shared" si="208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105.93333333333334</v>
      </c>
      <c r="P3366" s="5">
        <f t="shared" si="208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104</v>
      </c>
      <c r="P3367" s="5">
        <f t="shared" si="208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221</v>
      </c>
      <c r="P3368" s="5">
        <f t="shared" si="208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118.66666666666667</v>
      </c>
      <c r="P3369" s="5">
        <f t="shared" si="208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104.6</v>
      </c>
      <c r="P3370" s="5">
        <f t="shared" si="208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103.9</v>
      </c>
      <c r="P3371" s="5">
        <f t="shared" si="208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117.73333333333333</v>
      </c>
      <c r="P3372" s="5">
        <f t="shared" si="208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138.5</v>
      </c>
      <c r="P3373" s="5">
        <f t="shared" si="208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103.5</v>
      </c>
      <c r="P3374" s="5">
        <f t="shared" si="208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100.25</v>
      </c>
      <c r="P3375" s="5">
        <f t="shared" si="208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106.57142857142857</v>
      </c>
      <c r="P3376" s="5">
        <f t="shared" si="208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100</v>
      </c>
      <c r="P3377" s="5">
        <f t="shared" si="208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100.0125</v>
      </c>
      <c r="P3378" s="5">
        <f t="shared" si="208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101.05</v>
      </c>
      <c r="P3379" s="5">
        <f t="shared" si="208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107.63636363636364</v>
      </c>
      <c r="P3380" s="5">
        <f t="shared" si="208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103.65</v>
      </c>
      <c r="P3381" s="5">
        <f t="shared" si="208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104.43333333333334</v>
      </c>
      <c r="P3382" s="5">
        <f t="shared" si="208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102.25</v>
      </c>
      <c r="P3383" s="5">
        <f t="shared" si="208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100.74285714285715</v>
      </c>
      <c r="P3384" s="5">
        <f t="shared" si="208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111.71428571428571</v>
      </c>
      <c r="P3385" s="5">
        <f t="shared" si="208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100.011</v>
      </c>
      <c r="P3386" s="5">
        <f t="shared" si="208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100</v>
      </c>
      <c r="P3387" s="5">
        <f t="shared" si="208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105</v>
      </c>
      <c r="P3388" s="5">
        <f t="shared" si="208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116.86666666666666</v>
      </c>
      <c r="P3389" s="5">
        <f t="shared" si="208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103.8</v>
      </c>
      <c r="P3390" s="5">
        <f t="shared" si="208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114.5</v>
      </c>
      <c r="P3391" s="5">
        <f t="shared" si="208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102.4</v>
      </c>
      <c r="P3392" s="5">
        <f t="shared" si="208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223</v>
      </c>
      <c r="P3393" s="5">
        <f t="shared" si="208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100</v>
      </c>
      <c r="P3394" s="5">
        <f t="shared" ref="P3394:P3457" si="212">IF(L3394&gt;0,E3394/L3394,"NA")</f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100*E3395/D3395</f>
        <v>105.8</v>
      </c>
      <c r="P3395" s="5">
        <f t="shared" si="212"/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142.36363636363637</v>
      </c>
      <c r="P3396" s="5">
        <f t="shared" si="212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184</v>
      </c>
      <c r="P3397" s="5">
        <f t="shared" si="212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104.33333333333333</v>
      </c>
      <c r="P3398" s="5">
        <f t="shared" si="212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112</v>
      </c>
      <c r="P3399" s="5">
        <f t="shared" si="212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111.075</v>
      </c>
      <c r="P3400" s="5">
        <f t="shared" si="212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103.75</v>
      </c>
      <c r="P3401" s="5">
        <f t="shared" si="212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100.41</v>
      </c>
      <c r="P3402" s="5">
        <f t="shared" si="212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101.86206896551724</v>
      </c>
      <c r="P3403" s="5">
        <f t="shared" si="212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109.76666666666667</v>
      </c>
      <c r="P3404" s="5">
        <f t="shared" si="212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100</v>
      </c>
      <c r="P3405" s="5">
        <f t="shared" si="212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122</v>
      </c>
      <c r="P3406" s="5">
        <f t="shared" si="212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137.57142857142858</v>
      </c>
      <c r="P3407" s="5">
        <f t="shared" si="212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100.31</v>
      </c>
      <c r="P3408" s="5">
        <f t="shared" si="212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107.1</v>
      </c>
      <c r="P3409" s="5">
        <f t="shared" si="212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211</v>
      </c>
      <c r="P3410" s="5">
        <f t="shared" si="212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123.6</v>
      </c>
      <c r="P3411" s="5">
        <f t="shared" si="212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108.5</v>
      </c>
      <c r="P3412" s="5">
        <f t="shared" si="212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103.56666666666666</v>
      </c>
      <c r="P3413" s="5">
        <f t="shared" si="212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100</v>
      </c>
      <c r="P3414" s="5">
        <f t="shared" si="212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130</v>
      </c>
      <c r="P3415" s="5">
        <f t="shared" si="212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103.5</v>
      </c>
      <c r="P3416" s="5">
        <f t="shared" si="212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100</v>
      </c>
      <c r="P3417" s="5">
        <f t="shared" si="212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119.6</v>
      </c>
      <c r="P3418" s="5">
        <f t="shared" si="212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100.00058823529412</v>
      </c>
      <c r="P3419" s="5">
        <f t="shared" si="212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100.875</v>
      </c>
      <c r="P3420" s="5">
        <f t="shared" si="212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106.54545454545455</v>
      </c>
      <c r="P3421" s="5">
        <f t="shared" si="212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138</v>
      </c>
      <c r="P3422" s="5">
        <f t="shared" si="212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101.15</v>
      </c>
      <c r="P3423" s="5">
        <f t="shared" si="212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109.1</v>
      </c>
      <c r="P3424" s="5">
        <f t="shared" si="212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140</v>
      </c>
      <c r="P3425" s="5">
        <f t="shared" si="212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103.58333333333333</v>
      </c>
      <c r="P3426" s="5">
        <f t="shared" si="212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102.97033333333333</v>
      </c>
      <c r="P3427" s="5">
        <f t="shared" si="212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108.13333333333334</v>
      </c>
      <c r="P3428" s="5">
        <f t="shared" si="212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100</v>
      </c>
      <c r="P3429" s="5">
        <f t="shared" si="212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102.75</v>
      </c>
      <c r="P3430" s="5">
        <f t="shared" si="212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130</v>
      </c>
      <c r="P3431" s="5">
        <f t="shared" si="212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108.54949999999998</v>
      </c>
      <c r="P3432" s="5">
        <f t="shared" si="212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100</v>
      </c>
      <c r="P3433" s="5">
        <f t="shared" si="212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109.65</v>
      </c>
      <c r="P3434" s="5">
        <f t="shared" si="212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100.26315789473684</v>
      </c>
      <c r="P3435" s="5">
        <f t="shared" si="212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105.55</v>
      </c>
      <c r="P3436" s="5">
        <f t="shared" si="212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112</v>
      </c>
      <c r="P3437" s="5">
        <f t="shared" si="212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105.9</v>
      </c>
      <c r="P3438" s="5">
        <f t="shared" si="212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101</v>
      </c>
      <c r="P3439" s="5">
        <f t="shared" si="212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104.2</v>
      </c>
      <c r="P3440" s="5">
        <f t="shared" si="212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134.67833333333334</v>
      </c>
      <c r="P3441" s="5">
        <f t="shared" si="212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105.2184</v>
      </c>
      <c r="P3442" s="5">
        <f t="shared" si="212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102.6</v>
      </c>
      <c r="P3443" s="5">
        <f t="shared" si="212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100</v>
      </c>
      <c r="P3444" s="5">
        <f t="shared" si="212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185.5</v>
      </c>
      <c r="P3445" s="5">
        <f t="shared" si="212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289</v>
      </c>
      <c r="P3446" s="5">
        <f t="shared" si="212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100</v>
      </c>
      <c r="P3447" s="5">
        <f t="shared" si="212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108.2</v>
      </c>
      <c r="P3448" s="5">
        <f t="shared" si="212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107.8</v>
      </c>
      <c r="P3449" s="5">
        <f t="shared" si="212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109.76190476190476</v>
      </c>
      <c r="P3450" s="5">
        <f t="shared" si="212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170.625</v>
      </c>
      <c r="P3451" s="5">
        <f t="shared" si="212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152</v>
      </c>
      <c r="P3452" s="5">
        <f t="shared" si="212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101.23076923076923</v>
      </c>
      <c r="P3453" s="5">
        <f t="shared" si="212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153.19999999999999</v>
      </c>
      <c r="P3454" s="5">
        <f t="shared" si="212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128.33333333333334</v>
      </c>
      <c r="P3455" s="5">
        <f t="shared" si="212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100.71428571428571</v>
      </c>
      <c r="P3456" s="5">
        <f t="shared" si="212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100.65</v>
      </c>
      <c r="P3457" s="5">
        <f t="shared" si="212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191.3</v>
      </c>
      <c r="P3458" s="5">
        <f t="shared" ref="P3458:P3521" si="216">IF(L3458&gt;0,E3458/L3458,"NA")</f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100*E3459/D3459</f>
        <v>140.19999999999999</v>
      </c>
      <c r="P3459" s="5">
        <f t="shared" si="216"/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124.33537832310839</v>
      </c>
      <c r="P3460" s="5">
        <f t="shared" si="216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126.2</v>
      </c>
      <c r="P3461" s="5">
        <f t="shared" si="216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190</v>
      </c>
      <c r="P3462" s="5">
        <f t="shared" si="216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139</v>
      </c>
      <c r="P3463" s="5">
        <f t="shared" si="216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202</v>
      </c>
      <c r="P3464" s="5">
        <f t="shared" si="216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103.38</v>
      </c>
      <c r="P3465" s="5">
        <f t="shared" si="216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102.3236</v>
      </c>
      <c r="P3466" s="5">
        <f t="shared" si="216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103</v>
      </c>
      <c r="P3467" s="5">
        <f t="shared" si="216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127.14285714285714</v>
      </c>
      <c r="P3468" s="5">
        <f t="shared" si="216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101</v>
      </c>
      <c r="P3469" s="5">
        <f t="shared" si="216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121.78</v>
      </c>
      <c r="P3470" s="5">
        <f t="shared" si="216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113.39285714285714</v>
      </c>
      <c r="P3471" s="5">
        <f t="shared" si="216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150</v>
      </c>
      <c r="P3472" s="5">
        <f t="shared" si="216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214.6</v>
      </c>
      <c r="P3473" s="5">
        <f t="shared" si="216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102.05</v>
      </c>
      <c r="P3474" s="5">
        <f t="shared" si="216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100</v>
      </c>
      <c r="P3475" s="5">
        <f t="shared" si="216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101</v>
      </c>
      <c r="P3476" s="5">
        <f t="shared" si="216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113.33333333333333</v>
      </c>
      <c r="P3477" s="5">
        <f t="shared" si="216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104</v>
      </c>
      <c r="P3478" s="5">
        <f t="shared" si="216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115.33333333333333</v>
      </c>
      <c r="P3479" s="5">
        <f t="shared" si="216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112.85</v>
      </c>
      <c r="P3480" s="5">
        <f t="shared" si="216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127.86666666666666</v>
      </c>
      <c r="P3481" s="5">
        <f t="shared" si="216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142.66666666666666</v>
      </c>
      <c r="P3482" s="5">
        <f t="shared" si="216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118.8</v>
      </c>
      <c r="P3483" s="5">
        <f t="shared" si="216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138.33333333333334</v>
      </c>
      <c r="P3484" s="5">
        <f t="shared" si="216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159.9402985074627</v>
      </c>
      <c r="P3485" s="5">
        <f t="shared" si="216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114.24</v>
      </c>
      <c r="P3486" s="5">
        <f t="shared" si="216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100.60606060606061</v>
      </c>
      <c r="P3487" s="5">
        <f t="shared" si="216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155.19999999999999</v>
      </c>
      <c r="P3488" s="5">
        <f t="shared" si="216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127.75</v>
      </c>
      <c r="P3489" s="5">
        <f t="shared" si="216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121.2</v>
      </c>
      <c r="P3490" s="5">
        <f t="shared" si="216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112.7</v>
      </c>
      <c r="P3491" s="5">
        <f t="shared" si="216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127.5</v>
      </c>
      <c r="P3492" s="5">
        <f t="shared" si="216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158.19999999999999</v>
      </c>
      <c r="P3493" s="5">
        <f t="shared" si="216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105.26894736842105</v>
      </c>
      <c r="P3494" s="5">
        <f t="shared" si="216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100</v>
      </c>
      <c r="P3495" s="5">
        <f t="shared" si="216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100</v>
      </c>
      <c r="P3496" s="5">
        <f t="shared" si="216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106.86</v>
      </c>
      <c r="P3497" s="5">
        <f t="shared" si="216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124.4</v>
      </c>
      <c r="P3498" s="5">
        <f t="shared" si="216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108.70406189555126</v>
      </c>
      <c r="P3499" s="5">
        <f t="shared" si="216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102.42424242424242</v>
      </c>
      <c r="P3500" s="5">
        <f t="shared" si="216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105.5</v>
      </c>
      <c r="P3501" s="5">
        <f t="shared" si="216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106.3</v>
      </c>
      <c r="P3502" s="5">
        <f t="shared" si="216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100.66666666666667</v>
      </c>
      <c r="P3503" s="5">
        <f t="shared" si="216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105.4</v>
      </c>
      <c r="P3504" s="5">
        <f t="shared" si="216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107.56</v>
      </c>
      <c r="P3505" s="5">
        <f t="shared" si="216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100</v>
      </c>
      <c r="P3506" s="5">
        <f t="shared" si="216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103.76</v>
      </c>
      <c r="P3507" s="5">
        <f t="shared" si="216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101.5</v>
      </c>
      <c r="P3508" s="5">
        <f t="shared" si="216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104.4</v>
      </c>
      <c r="P3509" s="5">
        <f t="shared" si="216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180</v>
      </c>
      <c r="P3510" s="5">
        <f t="shared" si="216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106.33333333333333</v>
      </c>
      <c r="P3511" s="5">
        <f t="shared" si="216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100.55555555555556</v>
      </c>
      <c r="P3512" s="5">
        <f t="shared" si="216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101.2</v>
      </c>
      <c r="P3513" s="5">
        <f t="shared" si="216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100</v>
      </c>
      <c r="P3514" s="5">
        <f t="shared" si="216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118.39285714285714</v>
      </c>
      <c r="P3515" s="5">
        <f t="shared" si="216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110</v>
      </c>
      <c r="P3516" s="5">
        <f t="shared" si="216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102.66666666666667</v>
      </c>
      <c r="P3517" s="5">
        <f t="shared" si="216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100</v>
      </c>
      <c r="P3518" s="5">
        <f t="shared" si="216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100</v>
      </c>
      <c r="P3519" s="5">
        <f t="shared" si="216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110.04600000000001</v>
      </c>
      <c r="P3520" s="5">
        <f t="shared" si="216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101.35</v>
      </c>
      <c r="P3521" s="5">
        <f t="shared" si="216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100.75</v>
      </c>
      <c r="P3522" s="5">
        <f t="shared" ref="P3522:P3585" si="220">IF(L3522&gt;0,E3522/L3522,"NA")</f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100*E3523/D3523</f>
        <v>169.42857142857142</v>
      </c>
      <c r="P3523" s="5">
        <f t="shared" si="220"/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100</v>
      </c>
      <c r="P3524" s="5">
        <f t="shared" si="220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113.65</v>
      </c>
      <c r="P3525" s="5">
        <f t="shared" si="220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101.56</v>
      </c>
      <c r="P3526" s="5">
        <f t="shared" si="220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106</v>
      </c>
      <c r="P3527" s="5">
        <f t="shared" si="220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102</v>
      </c>
      <c r="P3528" s="5">
        <f t="shared" si="220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116.91666666666667</v>
      </c>
      <c r="P3529" s="5">
        <f t="shared" si="220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101.15151515151516</v>
      </c>
      <c r="P3530" s="5">
        <f t="shared" si="220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132</v>
      </c>
      <c r="P3531" s="5">
        <f t="shared" si="220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100</v>
      </c>
      <c r="P3532" s="5">
        <f t="shared" si="220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128</v>
      </c>
      <c r="P3533" s="5">
        <f t="shared" si="220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118.95833333333333</v>
      </c>
      <c r="P3534" s="5">
        <f t="shared" si="220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126.2</v>
      </c>
      <c r="P3535" s="5">
        <f t="shared" si="220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156.19999999999999</v>
      </c>
      <c r="P3536" s="5">
        <f t="shared" si="220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103.15</v>
      </c>
      <c r="P3537" s="5">
        <f t="shared" si="220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153.33333333333334</v>
      </c>
      <c r="P3538" s="5">
        <f t="shared" si="220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180.44444444444446</v>
      </c>
      <c r="P3539" s="5">
        <f t="shared" si="220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128.44999999999999</v>
      </c>
      <c r="P3540" s="5">
        <f t="shared" si="220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119.66666666666667</v>
      </c>
      <c r="P3541" s="5">
        <f t="shared" si="220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123</v>
      </c>
      <c r="P3542" s="5">
        <f t="shared" si="220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105</v>
      </c>
      <c r="P3543" s="5">
        <f t="shared" si="220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102.23636363636363</v>
      </c>
      <c r="P3544" s="5">
        <f t="shared" si="220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104.66666666666667</v>
      </c>
      <c r="P3545" s="5">
        <f t="shared" si="220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100</v>
      </c>
      <c r="P3546" s="5">
        <f t="shared" si="220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100.4</v>
      </c>
      <c r="P3547" s="5">
        <f t="shared" si="220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102.27272727272727</v>
      </c>
      <c r="P3548" s="5">
        <f t="shared" si="220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114.40928571428572</v>
      </c>
      <c r="P3549" s="5">
        <f t="shared" si="220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101.9047619047619</v>
      </c>
      <c r="P3550" s="5">
        <f t="shared" si="220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102</v>
      </c>
      <c r="P3551" s="5">
        <f t="shared" si="220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104.8</v>
      </c>
      <c r="P3552" s="5">
        <f t="shared" si="220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101.83333333333333</v>
      </c>
      <c r="P3553" s="5">
        <f t="shared" si="220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100</v>
      </c>
      <c r="P3554" s="5">
        <f t="shared" si="220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106.27272727272727</v>
      </c>
      <c r="P3555" s="5">
        <f t="shared" si="220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113.4222</v>
      </c>
      <c r="P3556" s="5">
        <f t="shared" si="220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100</v>
      </c>
      <c r="P3557" s="5">
        <f t="shared" si="220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100.45454545454545</v>
      </c>
      <c r="P3558" s="5">
        <f t="shared" si="220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100.036</v>
      </c>
      <c r="P3559" s="5">
        <f t="shared" si="220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144</v>
      </c>
      <c r="P3560" s="5">
        <f t="shared" si="220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103.5</v>
      </c>
      <c r="P3561" s="5">
        <f t="shared" si="220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108.4375</v>
      </c>
      <c r="P3562" s="5">
        <f t="shared" si="220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102.4</v>
      </c>
      <c r="P3563" s="5">
        <f t="shared" si="220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148.88888888888889</v>
      </c>
      <c r="P3564" s="5">
        <f t="shared" si="220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105.49000000000001</v>
      </c>
      <c r="P3565" s="5">
        <f t="shared" si="220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100.5</v>
      </c>
      <c r="P3566" s="5">
        <f t="shared" si="220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130.55555555555554</v>
      </c>
      <c r="P3567" s="5">
        <f t="shared" si="220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104.75</v>
      </c>
      <c r="P3568" s="5">
        <f t="shared" si="220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108.8</v>
      </c>
      <c r="P3569" s="5">
        <f t="shared" si="220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111</v>
      </c>
      <c r="P3570" s="5">
        <f t="shared" si="220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100.48</v>
      </c>
      <c r="P3571" s="5">
        <f t="shared" si="220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114.35</v>
      </c>
      <c r="P3572" s="5">
        <f t="shared" si="220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122.06666666666666</v>
      </c>
      <c r="P3573" s="5">
        <f t="shared" si="220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100</v>
      </c>
      <c r="P3574" s="5">
        <f t="shared" si="220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102.8</v>
      </c>
      <c r="P3575" s="5">
        <f t="shared" si="220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106.12068965517241</v>
      </c>
      <c r="P3576" s="5">
        <f t="shared" si="220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101.33</v>
      </c>
      <c r="P3577" s="5">
        <f t="shared" si="220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100</v>
      </c>
      <c r="P3578" s="5">
        <f t="shared" si="220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130</v>
      </c>
      <c r="P3579" s="5">
        <f t="shared" si="220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100.01333333333334</v>
      </c>
      <c r="P3580" s="5">
        <f t="shared" si="220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100</v>
      </c>
      <c r="P3581" s="5">
        <f t="shared" si="220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113.88888888888889</v>
      </c>
      <c r="P3582" s="5">
        <f t="shared" si="220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100</v>
      </c>
      <c r="P3583" s="5">
        <f t="shared" si="220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287</v>
      </c>
      <c r="P3584" s="5">
        <f t="shared" si="220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108.5</v>
      </c>
      <c r="P3585" s="5">
        <f t="shared" si="220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115.5</v>
      </c>
      <c r="P3586" s="5">
        <f t="shared" ref="P3586:P3649" si="224">IF(L3586&gt;0,E3586/L3586,"NA")</f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100*E3587/D3587</f>
        <v>119.11764705882354</v>
      </c>
      <c r="P3587" s="5">
        <f t="shared" si="224"/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109.42666666666666</v>
      </c>
      <c r="P3588" s="5">
        <f t="shared" si="224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126.6</v>
      </c>
      <c r="P3589" s="5">
        <f t="shared" si="224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100.5</v>
      </c>
      <c r="P3590" s="5">
        <f t="shared" si="224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127.5</v>
      </c>
      <c r="P3591" s="5">
        <f t="shared" si="224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100.06</v>
      </c>
      <c r="P3592" s="5">
        <f t="shared" si="224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175</v>
      </c>
      <c r="P3593" s="5">
        <f t="shared" si="224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127.25</v>
      </c>
      <c r="P3594" s="5">
        <f t="shared" si="224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110.63333333333334</v>
      </c>
      <c r="P3595" s="5">
        <f t="shared" si="224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125.9375</v>
      </c>
      <c r="P3596" s="5">
        <f t="shared" si="224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118.5</v>
      </c>
      <c r="P3597" s="5">
        <f t="shared" si="224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107.72727272727273</v>
      </c>
      <c r="P3598" s="5">
        <f t="shared" si="224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102.6</v>
      </c>
      <c r="P3599" s="5">
        <f t="shared" si="224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110.1</v>
      </c>
      <c r="P3600" s="5">
        <f t="shared" si="224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202</v>
      </c>
      <c r="P3601" s="5">
        <f t="shared" si="224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130</v>
      </c>
      <c r="P3602" s="5">
        <f t="shared" si="224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104.35</v>
      </c>
      <c r="P3603" s="5">
        <f t="shared" si="224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100.05</v>
      </c>
      <c r="P3604" s="5">
        <f t="shared" si="224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170.66666666666666</v>
      </c>
      <c r="P3605" s="5">
        <f t="shared" si="224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112.83333333333333</v>
      </c>
      <c r="P3606" s="5">
        <f t="shared" si="224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184</v>
      </c>
      <c r="P3607" s="5">
        <f t="shared" si="224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130.26666666666668</v>
      </c>
      <c r="P3608" s="5">
        <f t="shared" si="224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105.45454545454545</v>
      </c>
      <c r="P3609" s="5">
        <f t="shared" si="224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100</v>
      </c>
      <c r="P3610" s="5">
        <f t="shared" si="224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153.31632653061226</v>
      </c>
      <c r="P3611" s="5">
        <f t="shared" si="224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162.30000000000001</v>
      </c>
      <c r="P3612" s="5">
        <f t="shared" si="224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136</v>
      </c>
      <c r="P3613" s="5">
        <f t="shared" si="224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144.4</v>
      </c>
      <c r="P3614" s="5">
        <f t="shared" si="224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100</v>
      </c>
      <c r="P3615" s="5">
        <f t="shared" si="224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100.8</v>
      </c>
      <c r="P3616" s="5">
        <f t="shared" si="224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106.8</v>
      </c>
      <c r="P3617" s="5">
        <f t="shared" si="224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124.8</v>
      </c>
      <c r="P3618" s="5">
        <f t="shared" si="224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118.91891891891892</v>
      </c>
      <c r="P3619" s="5">
        <f t="shared" si="224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101</v>
      </c>
      <c r="P3620" s="5">
        <f t="shared" si="224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113</v>
      </c>
      <c r="P3621" s="5">
        <f t="shared" si="224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105.19047619047619</v>
      </c>
      <c r="P3622" s="5">
        <f t="shared" si="224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109.73333333333333</v>
      </c>
      <c r="P3623" s="5">
        <f t="shared" si="224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100.099</v>
      </c>
      <c r="P3624" s="5">
        <f t="shared" si="224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120</v>
      </c>
      <c r="P3625" s="5">
        <f t="shared" si="224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104.93333333333334</v>
      </c>
      <c r="P3626" s="5">
        <f t="shared" si="224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102.66666666666667</v>
      </c>
      <c r="P3627" s="5">
        <f t="shared" si="224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101.825</v>
      </c>
      <c r="P3628" s="5">
        <f t="shared" si="224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100</v>
      </c>
      <c r="P3629" s="5">
        <f t="shared" si="224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 s="5" t="str">
        <f t="shared" si="224"/>
        <v>NA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2.0000000000000001E-4</v>
      </c>
      <c r="P3631" s="5">
        <f t="shared" si="224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3.3333333333333333E-2</v>
      </c>
      <c r="P3632" s="5">
        <f t="shared" si="224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51.023391812865498</v>
      </c>
      <c r="P3633" s="5">
        <f t="shared" si="224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20</v>
      </c>
      <c r="P3634" s="5">
        <f t="shared" si="224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35.24</v>
      </c>
      <c r="P3635" s="5">
        <f t="shared" si="224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4.246666666666667</v>
      </c>
      <c r="P3636" s="5">
        <f t="shared" si="224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36.457142857142856</v>
      </c>
      <c r="P3637" s="5">
        <f t="shared" si="224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 s="5" t="str">
        <f t="shared" si="224"/>
        <v>NA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30.866666666666667</v>
      </c>
      <c r="P3639" s="5">
        <f t="shared" si="224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6.5454545454545459</v>
      </c>
      <c r="P3640" s="5">
        <f t="shared" si="224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4.0000000000000001E-3</v>
      </c>
      <c r="P3641" s="5">
        <f t="shared" si="224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5.5</v>
      </c>
      <c r="P3642" s="5">
        <f t="shared" si="224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 s="5" t="str">
        <f t="shared" si="224"/>
        <v>NA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2.1428571428571428</v>
      </c>
      <c r="P3644" s="5">
        <f t="shared" si="224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 s="5" t="str">
        <f t="shared" si="224"/>
        <v>NA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16.420000000000002</v>
      </c>
      <c r="P3646" s="5">
        <f t="shared" si="224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0.1</v>
      </c>
      <c r="P3647" s="5">
        <f t="shared" si="224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4.8099999999999996</v>
      </c>
      <c r="P3648" s="5">
        <f t="shared" si="224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6</v>
      </c>
      <c r="P3649" s="5">
        <f t="shared" si="224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100.38249999999999</v>
      </c>
      <c r="P3650" s="5">
        <f t="shared" ref="P3650:P3713" si="228">IF(L3650&gt;0,E3650/L3650,"NA")</f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100*E3651/D3651</f>
        <v>104</v>
      </c>
      <c r="P3651" s="5">
        <f t="shared" si="228"/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100</v>
      </c>
      <c r="P3652" s="5">
        <f t="shared" si="228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104</v>
      </c>
      <c r="P3653" s="5">
        <f t="shared" si="228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250.66666666666666</v>
      </c>
      <c r="P3654" s="5">
        <f t="shared" si="228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100.5</v>
      </c>
      <c r="P3655" s="5">
        <f t="shared" si="228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174.4</v>
      </c>
      <c r="P3656" s="5">
        <f t="shared" si="228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116.26</v>
      </c>
      <c r="P3657" s="5">
        <f t="shared" si="228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105.82</v>
      </c>
      <c r="P3658" s="5">
        <f t="shared" si="228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110.75</v>
      </c>
      <c r="P3659" s="5">
        <f t="shared" si="228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100.66666666666667</v>
      </c>
      <c r="P3660" s="5">
        <f t="shared" si="228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102.03333333333333</v>
      </c>
      <c r="P3661" s="5">
        <f t="shared" si="228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100</v>
      </c>
      <c r="P3662" s="5">
        <f t="shared" si="228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111</v>
      </c>
      <c r="P3663" s="5">
        <f t="shared" si="228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101.425</v>
      </c>
      <c r="P3664" s="5">
        <f t="shared" si="228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104</v>
      </c>
      <c r="P3665" s="5">
        <f t="shared" si="228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109.375</v>
      </c>
      <c r="P3666" s="5">
        <f t="shared" si="228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115.16129032258064</v>
      </c>
      <c r="P3667" s="5">
        <f t="shared" si="228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100</v>
      </c>
      <c r="P3668" s="5">
        <f t="shared" si="228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103.17033333333333</v>
      </c>
      <c r="P3669" s="5">
        <f t="shared" si="228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103.5</v>
      </c>
      <c r="P3670" s="5">
        <f t="shared" si="228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138.19999999999999</v>
      </c>
      <c r="P3671" s="5">
        <f t="shared" si="228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109.54545454545455</v>
      </c>
      <c r="P3672" s="5">
        <f t="shared" si="228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100.85714285714286</v>
      </c>
      <c r="P3673" s="5">
        <f t="shared" si="228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101.53333333333333</v>
      </c>
      <c r="P3674" s="5">
        <f t="shared" si="228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113.625</v>
      </c>
      <c r="P3675" s="5">
        <f t="shared" si="228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100</v>
      </c>
      <c r="P3676" s="5">
        <f t="shared" si="228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140</v>
      </c>
      <c r="P3677" s="5">
        <f t="shared" si="228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128.75</v>
      </c>
      <c r="P3678" s="5">
        <f t="shared" si="228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102.90416666666667</v>
      </c>
      <c r="P3679" s="5">
        <f t="shared" si="228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102.5</v>
      </c>
      <c r="P3680" s="5">
        <f t="shared" si="228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110.1</v>
      </c>
      <c r="P3681" s="5">
        <f t="shared" si="228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112.76666666666667</v>
      </c>
      <c r="P3682" s="5">
        <f t="shared" si="228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111.9</v>
      </c>
      <c r="P3683" s="5">
        <f t="shared" si="228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139.19999999999999</v>
      </c>
      <c r="P3684" s="5">
        <f t="shared" si="228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110.85714285714286</v>
      </c>
      <c r="P3685" s="5">
        <f t="shared" si="228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139.06666666666666</v>
      </c>
      <c r="P3686" s="5">
        <f t="shared" si="228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105.7</v>
      </c>
      <c r="P3687" s="5">
        <f t="shared" si="228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101.42857142857143</v>
      </c>
      <c r="P3688" s="5">
        <f t="shared" si="228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100.245</v>
      </c>
      <c r="P3689" s="5">
        <f t="shared" si="228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109.16666666666667</v>
      </c>
      <c r="P3690" s="5">
        <f t="shared" si="228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118.33333333333333</v>
      </c>
      <c r="P3691" s="5">
        <f t="shared" si="228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120</v>
      </c>
      <c r="P3692" s="5">
        <f t="shared" si="228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127.96</v>
      </c>
      <c r="P3693" s="5">
        <f t="shared" si="228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126</v>
      </c>
      <c r="P3694" s="5">
        <f t="shared" si="228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129.12912912912913</v>
      </c>
      <c r="P3695" s="5">
        <f t="shared" si="228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107.42857142857143</v>
      </c>
      <c r="P3696" s="5">
        <f t="shared" si="228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100.125</v>
      </c>
      <c r="P3697" s="5">
        <f t="shared" si="228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155</v>
      </c>
      <c r="P3698" s="5">
        <f t="shared" si="228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108</v>
      </c>
      <c r="P3699" s="5">
        <f t="shared" si="228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110.52</v>
      </c>
      <c r="P3700" s="5">
        <f t="shared" si="228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100.8</v>
      </c>
      <c r="P3701" s="5">
        <f t="shared" si="228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121.2</v>
      </c>
      <c r="P3702" s="5">
        <f t="shared" si="228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100.33333333333333</v>
      </c>
      <c r="P3703" s="5">
        <f t="shared" si="228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109.16666666666667</v>
      </c>
      <c r="P3704" s="5">
        <f t="shared" si="228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123.42857142857143</v>
      </c>
      <c r="P3705" s="5">
        <f t="shared" si="228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136.33666666666667</v>
      </c>
      <c r="P3706" s="5">
        <f t="shared" si="228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103.46657233816767</v>
      </c>
      <c r="P3707" s="5">
        <f t="shared" si="228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121.33333333333333</v>
      </c>
      <c r="P3708" s="5">
        <f t="shared" si="228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186</v>
      </c>
      <c r="P3709" s="5">
        <f t="shared" si="228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300</v>
      </c>
      <c r="P3710" s="5">
        <f t="shared" si="228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108.25</v>
      </c>
      <c r="P3711" s="5">
        <f t="shared" si="228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141.15384615384616</v>
      </c>
      <c r="P3712" s="5">
        <f t="shared" si="228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114</v>
      </c>
      <c r="P3713" s="5">
        <f t="shared" si="228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153.73333333333332</v>
      </c>
      <c r="P3714" s="5">
        <f t="shared" ref="P3714:P3777" si="232">IF(L3714&gt;0,E3714/L3714,"NA")</f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100*E3715/D3715</f>
        <v>101.5</v>
      </c>
      <c r="P3715" s="5">
        <f t="shared" si="232"/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102.35</v>
      </c>
      <c r="P3716" s="5">
        <f t="shared" si="232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102.57142857142857</v>
      </c>
      <c r="P3717" s="5">
        <f t="shared" si="232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155.75</v>
      </c>
      <c r="P3718" s="5">
        <f t="shared" si="232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100.75</v>
      </c>
      <c r="P3719" s="5">
        <f t="shared" si="232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239.4</v>
      </c>
      <c r="P3720" s="5">
        <f t="shared" si="232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210</v>
      </c>
      <c r="P3721" s="5">
        <f t="shared" si="232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104.51515151515152</v>
      </c>
      <c r="P3722" s="5">
        <f t="shared" si="232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100.8</v>
      </c>
      <c r="P3723" s="5">
        <f t="shared" si="232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111.2</v>
      </c>
      <c r="P3724" s="5">
        <f t="shared" si="232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102.04444444444445</v>
      </c>
      <c r="P3725" s="5">
        <f t="shared" si="232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102.54767441860466</v>
      </c>
      <c r="P3726" s="5">
        <f t="shared" si="232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127</v>
      </c>
      <c r="P3727" s="5">
        <f t="shared" si="232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338.70588235294116</v>
      </c>
      <c r="P3728" s="5">
        <f t="shared" si="232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100.75</v>
      </c>
      <c r="P3729" s="5">
        <f t="shared" si="232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</v>
      </c>
      <c r="P3730" s="5">
        <f t="shared" si="232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</v>
      </c>
      <c r="P3731" s="5">
        <f t="shared" si="232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10</v>
      </c>
      <c r="P3732" s="5">
        <f t="shared" si="232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11.272727272727273</v>
      </c>
      <c r="P3733" s="5">
        <f t="shared" si="232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15.411764705882353</v>
      </c>
      <c r="P3734" s="5">
        <f t="shared" si="232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s="5" t="str">
        <f t="shared" si="232"/>
        <v>NA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28.466666666666665</v>
      </c>
      <c r="P3736" s="5">
        <f t="shared" si="232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13.333333333333334</v>
      </c>
      <c r="P3737" s="5">
        <f t="shared" si="232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0.66666666666666663</v>
      </c>
      <c r="P3738" s="5">
        <f t="shared" si="232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21.428571428571427</v>
      </c>
      <c r="P3739" s="5">
        <f t="shared" si="232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18</v>
      </c>
      <c r="P3740" s="5">
        <f t="shared" si="232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20.125</v>
      </c>
      <c r="P3741" s="5">
        <f t="shared" si="232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17.899999999999999</v>
      </c>
      <c r="P3742" s="5">
        <f t="shared" si="232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 s="5" t="str">
        <f t="shared" si="232"/>
        <v>NA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2</v>
      </c>
      <c r="P3744" s="5">
        <f t="shared" si="232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s="5" t="str">
        <f t="shared" si="232"/>
        <v>NA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s="5" t="str">
        <f t="shared" si="232"/>
        <v>NA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10</v>
      </c>
      <c r="P3747" s="5">
        <f t="shared" si="232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2.3764705882352941</v>
      </c>
      <c r="P3748" s="5">
        <f t="shared" si="232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1</v>
      </c>
      <c r="P3749" s="5">
        <f t="shared" si="232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103.52</v>
      </c>
      <c r="P3750" s="5">
        <f t="shared" si="232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105</v>
      </c>
      <c r="P3751" s="5">
        <f t="shared" si="232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100.45</v>
      </c>
      <c r="P3752" s="5">
        <f t="shared" si="232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132.6</v>
      </c>
      <c r="P3753" s="5">
        <f t="shared" si="232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113</v>
      </c>
      <c r="P3754" s="5">
        <f t="shared" si="232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103.34</v>
      </c>
      <c r="P3755" s="5">
        <f t="shared" si="232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120</v>
      </c>
      <c r="P3756" s="5">
        <f t="shared" si="232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129.63636363636363</v>
      </c>
      <c r="P3757" s="5">
        <f t="shared" si="232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101.11111111111111</v>
      </c>
      <c r="P3758" s="5">
        <f t="shared" si="232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108.51428571428572</v>
      </c>
      <c r="P3759" s="5">
        <f t="shared" si="232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102.33333333333333</v>
      </c>
      <c r="P3760" s="5">
        <f t="shared" si="232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110.24425000000001</v>
      </c>
      <c r="P3761" s="5">
        <f t="shared" si="232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101.01540000000001</v>
      </c>
      <c r="P3762" s="5">
        <f t="shared" si="232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100</v>
      </c>
      <c r="P3763" s="5">
        <f t="shared" si="232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106.24</v>
      </c>
      <c r="P3764" s="5">
        <f t="shared" si="232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100</v>
      </c>
      <c r="P3765" s="5">
        <f t="shared" si="232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100</v>
      </c>
      <c r="P3766" s="5">
        <f t="shared" si="232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113.45714285714286</v>
      </c>
      <c r="P3767" s="5">
        <f t="shared" si="232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102.65009999999999</v>
      </c>
      <c r="P3768" s="5">
        <f t="shared" si="232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116.75</v>
      </c>
      <c r="P3769" s="5">
        <f t="shared" si="232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107.65274999999998</v>
      </c>
      <c r="P3770" s="5">
        <f t="shared" si="232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100</v>
      </c>
      <c r="P3771" s="5">
        <f t="shared" si="232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100</v>
      </c>
      <c r="P3772" s="5">
        <f t="shared" si="232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146</v>
      </c>
      <c r="P3773" s="5">
        <f t="shared" si="232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110.2</v>
      </c>
      <c r="P3774" s="5">
        <f t="shared" si="232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108.2</v>
      </c>
      <c r="P3775" s="5">
        <f t="shared" si="232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100</v>
      </c>
      <c r="P3776" s="5">
        <f t="shared" si="232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100.25</v>
      </c>
      <c r="P3777" s="5">
        <f t="shared" si="232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106.71250000000001</v>
      </c>
      <c r="P3778" s="5">
        <f t="shared" ref="P3778:P3841" si="236">IF(L3778&gt;0,E3778/L3778,"NA")</f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100*E3779/D3779</f>
        <v>143.19999999999999</v>
      </c>
      <c r="P3779" s="5">
        <f t="shared" si="236"/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105.04166666666667</v>
      </c>
      <c r="P3780" s="5">
        <f t="shared" si="236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103.98</v>
      </c>
      <c r="P3781" s="5">
        <f t="shared" si="236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120</v>
      </c>
      <c r="P3782" s="5">
        <f t="shared" si="236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109.66666666666667</v>
      </c>
      <c r="P3783" s="5">
        <f t="shared" si="236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101.75</v>
      </c>
      <c r="P3784" s="5">
        <f t="shared" si="236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128.91666666666666</v>
      </c>
      <c r="P3785" s="5">
        <f t="shared" si="236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115</v>
      </c>
      <c r="P3786" s="5">
        <f t="shared" si="236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150.75</v>
      </c>
      <c r="P3787" s="5">
        <f t="shared" si="236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110.96666666666667</v>
      </c>
      <c r="P3788" s="5">
        <f t="shared" si="236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100.28571428571429</v>
      </c>
      <c r="P3789" s="5">
        <f t="shared" si="236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0.66666666666666663</v>
      </c>
      <c r="P3790" s="5">
        <f t="shared" si="236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</v>
      </c>
      <c r="P3791" s="5">
        <f t="shared" si="236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s="5" t="str">
        <f t="shared" si="236"/>
        <v>NA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s="5" t="str">
        <f t="shared" si="236"/>
        <v>NA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0.28000000000000003</v>
      </c>
      <c r="P3794" s="5">
        <f t="shared" si="236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59.657142857142858</v>
      </c>
      <c r="P3795" s="5">
        <f t="shared" si="236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1</v>
      </c>
      <c r="P3796" s="5">
        <f t="shared" si="236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1.6666666666666667</v>
      </c>
      <c r="P3797" s="5">
        <f t="shared" si="236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4.4444444444444444E-3</v>
      </c>
      <c r="P3798" s="5">
        <f t="shared" si="236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89.666666666666671</v>
      </c>
      <c r="P3799" s="5">
        <f t="shared" si="236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1.4642857142857142</v>
      </c>
      <c r="P3800" s="5">
        <f t="shared" si="236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4.0199999999999996</v>
      </c>
      <c r="P3801" s="5">
        <f t="shared" si="236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4.0045454545454549</v>
      </c>
      <c r="P3802" s="5">
        <f t="shared" si="236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8.52</v>
      </c>
      <c r="P3803" s="5">
        <f t="shared" si="236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s="5" t="str">
        <f t="shared" si="236"/>
        <v>NA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19.649999999999999</v>
      </c>
      <c r="P3805" s="5">
        <f t="shared" si="236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 s="5" t="str">
        <f t="shared" si="236"/>
        <v>NA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2E-3</v>
      </c>
      <c r="P3807" s="5">
        <f t="shared" si="236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6.6666666666666666E-2</v>
      </c>
      <c r="P3808" s="5">
        <f t="shared" si="236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30.333333333333332</v>
      </c>
      <c r="P3809" s="5">
        <f t="shared" si="236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100</v>
      </c>
      <c r="P3810" s="5">
        <f t="shared" si="236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101.25</v>
      </c>
      <c r="P3811" s="5">
        <f t="shared" si="236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121.73333333333333</v>
      </c>
      <c r="P3812" s="5">
        <f t="shared" si="236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330</v>
      </c>
      <c r="P3813" s="5">
        <f t="shared" si="236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109.55</v>
      </c>
      <c r="P3814" s="5">
        <f t="shared" si="236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100.95190476190474</v>
      </c>
      <c r="P3815" s="5">
        <f t="shared" si="236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140.13333333333333</v>
      </c>
      <c r="P3816" s="5">
        <f t="shared" si="236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100.001</v>
      </c>
      <c r="P3817" s="5">
        <f t="shared" si="236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119.238</v>
      </c>
      <c r="P3818" s="5">
        <f t="shared" si="236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107.25</v>
      </c>
      <c r="P3819" s="5">
        <f t="shared" si="236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228</v>
      </c>
      <c r="P3820" s="5">
        <f t="shared" si="236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106.4</v>
      </c>
      <c r="P3821" s="5">
        <f t="shared" si="236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143.33333333333334</v>
      </c>
      <c r="P3822" s="5">
        <f t="shared" si="236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104.54285714285714</v>
      </c>
      <c r="P3823" s="5">
        <f t="shared" si="236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110.02</v>
      </c>
      <c r="P3824" s="5">
        <f t="shared" si="236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106</v>
      </c>
      <c r="P3825" s="5">
        <f t="shared" si="236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108</v>
      </c>
      <c r="P3826" s="5">
        <f t="shared" si="236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105.42</v>
      </c>
      <c r="P3827" s="5">
        <f t="shared" si="236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119.16666666666667</v>
      </c>
      <c r="P3828" s="5">
        <f t="shared" si="236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152.66666666666666</v>
      </c>
      <c r="P3829" s="5">
        <f t="shared" si="236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100</v>
      </c>
      <c r="P3830" s="5">
        <f t="shared" si="236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100.2</v>
      </c>
      <c r="P3831" s="5">
        <f t="shared" si="236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225</v>
      </c>
      <c r="P3832" s="5">
        <f t="shared" si="236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106.02200000000001</v>
      </c>
      <c r="P3833" s="5">
        <f t="shared" si="236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104.66666666666667</v>
      </c>
      <c r="P3834" s="5">
        <f t="shared" si="236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116.66666666666667</v>
      </c>
      <c r="P3835" s="5">
        <f t="shared" si="236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109.03333333333333</v>
      </c>
      <c r="P3836" s="5">
        <f t="shared" si="236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160</v>
      </c>
      <c r="P3837" s="5">
        <f t="shared" si="236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112.5</v>
      </c>
      <c r="P3838" s="5">
        <f t="shared" si="236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102.1</v>
      </c>
      <c r="P3839" s="5">
        <f t="shared" si="236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100.824</v>
      </c>
      <c r="P3840" s="5">
        <f t="shared" si="236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101.25</v>
      </c>
      <c r="P3841" s="5">
        <f t="shared" si="236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6500</v>
      </c>
      <c r="P3842" s="5">
        <f t="shared" ref="P3842:P3905" si="240">IF(L3842&gt;0,E3842/L3842,"NA")</f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100*E3843/D3843</f>
        <v>8.7200000000000006</v>
      </c>
      <c r="P3843" s="5">
        <f t="shared" si="240"/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21.94</v>
      </c>
      <c r="P3844" s="5">
        <f t="shared" si="240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21.3</v>
      </c>
      <c r="P3845" s="5">
        <f t="shared" si="240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41.489795918367349</v>
      </c>
      <c r="P3846" s="5">
        <f t="shared" si="240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2.105</v>
      </c>
      <c r="P3847" s="5">
        <f t="shared" si="240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</v>
      </c>
      <c r="P3848" s="5">
        <f t="shared" si="240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16.161904761904761</v>
      </c>
      <c r="P3849" s="5">
        <f t="shared" si="240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16.376923076923077</v>
      </c>
      <c r="P3850" s="5">
        <f t="shared" si="240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</v>
      </c>
      <c r="P3851" s="5">
        <f t="shared" si="240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3.8</v>
      </c>
      <c r="P3852" s="5">
        <f t="shared" si="240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34.08</v>
      </c>
      <c r="P3853" s="5">
        <f t="shared" si="240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0.2</v>
      </c>
      <c r="P3854" s="5">
        <f t="shared" si="240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2.5999999999999999E-2</v>
      </c>
      <c r="P3855" s="5">
        <f t="shared" si="240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16.254545454545454</v>
      </c>
      <c r="P3856" s="5">
        <f t="shared" si="240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</v>
      </c>
      <c r="P3857" s="5">
        <f t="shared" si="240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0.02</v>
      </c>
      <c r="P3858" s="5">
        <f t="shared" si="240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5.2</v>
      </c>
      <c r="P3859" s="5">
        <f t="shared" si="240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2</v>
      </c>
      <c r="P3860" s="5">
        <f t="shared" si="240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0.04</v>
      </c>
      <c r="P3861" s="5">
        <f t="shared" si="240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17.666666666666668</v>
      </c>
      <c r="P3862" s="5">
        <f t="shared" si="240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5</v>
      </c>
      <c r="P3863" s="5">
        <f t="shared" si="240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1.3333333333333334E-2</v>
      </c>
      <c r="P3864" s="5">
        <f t="shared" si="240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s="5" t="str">
        <f t="shared" si="240"/>
        <v>NA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</v>
      </c>
      <c r="P3866" s="5">
        <f t="shared" si="240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26.937422295897225</v>
      </c>
      <c r="P3867" s="5">
        <f t="shared" si="240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0.55000000000000004</v>
      </c>
      <c r="P3868" s="5">
        <f t="shared" si="240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12.55</v>
      </c>
      <c r="P3869" s="5">
        <f t="shared" si="240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0.2</v>
      </c>
      <c r="P3870" s="5">
        <f t="shared" si="240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3.4474868431088401</v>
      </c>
      <c r="P3871" s="5">
        <f t="shared" si="240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15</v>
      </c>
      <c r="P3872" s="5">
        <f t="shared" si="240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2.6666666666666665</v>
      </c>
      <c r="P3873" s="5">
        <f t="shared" si="240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 s="5" t="str">
        <f t="shared" si="240"/>
        <v>NA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 s="5" t="str">
        <f t="shared" si="240"/>
        <v>NA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 s="5" t="str">
        <f t="shared" si="240"/>
        <v>NA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 s="5" t="str">
        <f t="shared" si="240"/>
        <v>NA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52.794871794871796</v>
      </c>
      <c r="P3878" s="5">
        <f t="shared" si="240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4.9640000000000004</v>
      </c>
      <c r="P3879" s="5">
        <f t="shared" si="240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5.5555555555555552E-2</v>
      </c>
      <c r="P3880" s="5">
        <f t="shared" si="240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 s="5" t="str">
        <f t="shared" si="240"/>
        <v>NA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13.066666666666666</v>
      </c>
      <c r="P3882" s="5">
        <f t="shared" si="240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5</v>
      </c>
      <c r="P3883" s="5">
        <f t="shared" si="240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 s="5" t="str">
        <f t="shared" si="240"/>
        <v>NA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 s="5" t="str">
        <f t="shared" si="240"/>
        <v>NA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 s="5" t="str">
        <f t="shared" si="240"/>
        <v>NA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 s="5" t="str">
        <f t="shared" si="240"/>
        <v>NA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 s="5" t="str">
        <f t="shared" si="240"/>
        <v>NA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1.75</v>
      </c>
      <c r="P3889" s="5">
        <f t="shared" si="240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27.1</v>
      </c>
      <c r="P3890" s="5">
        <f t="shared" si="240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1.4750000000000001</v>
      </c>
      <c r="P3891" s="5">
        <f t="shared" si="240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16.826666666666668</v>
      </c>
      <c r="P3892" s="5">
        <f t="shared" si="240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32.5</v>
      </c>
      <c r="P3893" s="5">
        <f t="shared" si="240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 s="5" t="str">
        <f t="shared" si="240"/>
        <v>NA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21.55</v>
      </c>
      <c r="P3895" s="5">
        <f t="shared" si="240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3.4666666666666668</v>
      </c>
      <c r="P3896" s="5">
        <f t="shared" si="240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5</v>
      </c>
      <c r="P3897" s="5">
        <f t="shared" si="240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10.625</v>
      </c>
      <c r="P3898" s="5">
        <f t="shared" si="240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17.600000000000001</v>
      </c>
      <c r="P3899" s="5">
        <f t="shared" si="240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32.56</v>
      </c>
      <c r="P3900" s="5">
        <f t="shared" si="240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1.25</v>
      </c>
      <c r="P3901" s="5">
        <f t="shared" si="240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5.4</v>
      </c>
      <c r="P3902" s="5">
        <f t="shared" si="240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0.83333333333333337</v>
      </c>
      <c r="P3903" s="5">
        <f t="shared" si="240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48.833333333333336</v>
      </c>
      <c r="P3904" s="5">
        <f t="shared" si="240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 s="5" t="str">
        <f t="shared" si="240"/>
        <v>NA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0.03</v>
      </c>
      <c r="P3906" s="5">
        <f t="shared" ref="P3906:P3969" si="244">IF(L3906&gt;0,E3906/L3906,"NA")</f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100*E3907/D3907</f>
        <v>11.533333333333333</v>
      </c>
      <c r="P3907" s="5">
        <f t="shared" si="244"/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67.333333333333329</v>
      </c>
      <c r="P3908" s="5">
        <f t="shared" si="244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15.3</v>
      </c>
      <c r="P3909" s="5">
        <f t="shared" si="244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8.6666666666666661</v>
      </c>
      <c r="P3910" s="5">
        <f t="shared" si="244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0.22500000000000001</v>
      </c>
      <c r="P3911" s="5">
        <f t="shared" si="244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3.0833333333333335</v>
      </c>
      <c r="P3912" s="5">
        <f t="shared" si="244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37.412500000000001</v>
      </c>
      <c r="P3913" s="5">
        <f t="shared" si="244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6.6666666666666671E-3</v>
      </c>
      <c r="P3914" s="5">
        <f t="shared" si="244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10</v>
      </c>
      <c r="P3915" s="5">
        <f t="shared" si="244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36.36</v>
      </c>
      <c r="P3916" s="5">
        <f t="shared" si="244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0.33333333333333331</v>
      </c>
      <c r="P3917" s="5">
        <f t="shared" si="244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s="5" t="str">
        <f t="shared" si="244"/>
        <v>NA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0.2857142857142857</v>
      </c>
      <c r="P3919" s="5">
        <f t="shared" si="244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0.2</v>
      </c>
      <c r="P3920" s="5">
        <f t="shared" si="244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1.8</v>
      </c>
      <c r="P3921" s="5">
        <f t="shared" si="244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5.4</v>
      </c>
      <c r="P3922" s="5">
        <f t="shared" si="244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s="5" t="str">
        <f t="shared" si="244"/>
        <v>NA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8.1333333333333329</v>
      </c>
      <c r="P3924" s="5">
        <f t="shared" si="244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12.034782608695652</v>
      </c>
      <c r="P3925" s="5">
        <f t="shared" si="244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15.266666666666667</v>
      </c>
      <c r="P3926" s="5">
        <f t="shared" si="244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10</v>
      </c>
      <c r="P3927" s="5">
        <f t="shared" si="244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0.3</v>
      </c>
      <c r="P3928" s="5">
        <f t="shared" si="244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1</v>
      </c>
      <c r="P3929" s="5">
        <f t="shared" si="244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13.02</v>
      </c>
      <c r="P3930" s="5">
        <f t="shared" si="244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2.2650000000000001</v>
      </c>
      <c r="P3931" s="5">
        <f t="shared" si="244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s="5" t="str">
        <f t="shared" si="244"/>
        <v>NA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s="5" t="str">
        <f t="shared" si="244"/>
        <v>NA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8.3333333333333332E-3</v>
      </c>
      <c r="P3934" s="5">
        <f t="shared" si="244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15.742857142857142</v>
      </c>
      <c r="P3935" s="5">
        <f t="shared" si="244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11</v>
      </c>
      <c r="P3936" s="5">
        <f t="shared" si="244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43.833333333333336</v>
      </c>
      <c r="P3937" s="5">
        <f t="shared" si="244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s="5" t="str">
        <f t="shared" si="244"/>
        <v>NA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86.135181975736572</v>
      </c>
      <c r="P3939" s="5">
        <f t="shared" si="244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12.196620583717358</v>
      </c>
      <c r="P3940" s="5">
        <f t="shared" si="244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0.1</v>
      </c>
      <c r="P3941" s="5">
        <f t="shared" si="244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0.22</v>
      </c>
      <c r="P3942" s="5">
        <f t="shared" si="244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0.90909090909090906</v>
      </c>
      <c r="P3943" s="5">
        <f t="shared" si="244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s="5" t="str">
        <f t="shared" si="244"/>
        <v>NA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35.64</v>
      </c>
      <c r="P3945" s="5">
        <f t="shared" si="244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s="5" t="str">
        <f t="shared" si="244"/>
        <v>NA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0.25</v>
      </c>
      <c r="P3947" s="5">
        <f t="shared" si="244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</v>
      </c>
      <c r="P3948" s="5">
        <f t="shared" si="244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3.3666666666666667</v>
      </c>
      <c r="P3949" s="5">
        <f t="shared" si="244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s="5" t="str">
        <f t="shared" si="244"/>
        <v>NA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15.77</v>
      </c>
      <c r="P3951" s="5">
        <f t="shared" si="244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0.625</v>
      </c>
      <c r="P3952" s="5">
        <f t="shared" si="244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5.0000000000000001E-4</v>
      </c>
      <c r="P3953" s="5">
        <f t="shared" si="244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9.6153846153846159E-2</v>
      </c>
      <c r="P3954" s="5">
        <f t="shared" si="244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 s="5" t="str">
        <f t="shared" si="244"/>
        <v>NA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 s="5" t="str">
        <f t="shared" si="244"/>
        <v>NA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24.285714285714285</v>
      </c>
      <c r="P3957" s="5">
        <f t="shared" si="244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 s="5" t="str">
        <f t="shared" si="244"/>
        <v>NA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2.5000000000000001E-2</v>
      </c>
      <c r="P3959" s="5">
        <f t="shared" si="244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32.049999999999997</v>
      </c>
      <c r="P3960" s="5">
        <f t="shared" si="244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24.333333333333332</v>
      </c>
      <c r="P3961" s="5">
        <f t="shared" si="244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1.5</v>
      </c>
      <c r="P3962" s="5">
        <f t="shared" si="244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0.42</v>
      </c>
      <c r="P3963" s="5">
        <f t="shared" si="244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3.2142857142857144</v>
      </c>
      <c r="P3964" s="5">
        <f t="shared" si="244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 s="5" t="str">
        <f t="shared" si="244"/>
        <v>NA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6.3</v>
      </c>
      <c r="P3966" s="5">
        <f t="shared" si="244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14.25</v>
      </c>
      <c r="P3967" s="5">
        <f t="shared" si="244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0.6</v>
      </c>
      <c r="P3968" s="5">
        <f t="shared" si="244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24.117647058823529</v>
      </c>
      <c r="P3969" s="5">
        <f t="shared" si="244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10.54</v>
      </c>
      <c r="P3970" s="5">
        <f t="shared" ref="P3970:P4033" si="248">IF(L3970&gt;0,E3970/L3970,"NA")</f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100*E3971/D3971</f>
        <v>7.4690265486725664</v>
      </c>
      <c r="P3971" s="5">
        <f t="shared" si="248"/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7.3333333333333334E-2</v>
      </c>
      <c r="P3972" s="5">
        <f t="shared" si="248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0.97142857142857142</v>
      </c>
      <c r="P3973" s="5">
        <f t="shared" si="248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21.1</v>
      </c>
      <c r="P3974" s="5">
        <f t="shared" si="248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78.099999999999994</v>
      </c>
      <c r="P3975" s="5">
        <f t="shared" si="248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32</v>
      </c>
      <c r="P3976" s="5">
        <f t="shared" si="248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s="5" t="str">
        <f t="shared" si="248"/>
        <v>NA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47.692307692307693</v>
      </c>
      <c r="P3978" s="5">
        <f t="shared" si="248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</v>
      </c>
      <c r="P3979" s="5">
        <f t="shared" si="248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10.7</v>
      </c>
      <c r="P3980" s="5">
        <f t="shared" si="248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</v>
      </c>
      <c r="P3981" s="5">
        <f t="shared" si="248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18</v>
      </c>
      <c r="P3982" s="5">
        <f t="shared" si="248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</v>
      </c>
      <c r="P3983" s="5">
        <f t="shared" si="248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20</v>
      </c>
      <c r="P3984" s="5">
        <f t="shared" si="248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34.802513464991023</v>
      </c>
      <c r="P3985" s="5">
        <f t="shared" si="248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</v>
      </c>
      <c r="P3986" s="5">
        <f t="shared" si="248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32.049999999999997</v>
      </c>
      <c r="P3987" s="5">
        <f t="shared" si="248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</v>
      </c>
      <c r="P3988" s="5">
        <f t="shared" si="248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37.75</v>
      </c>
      <c r="P3989" s="5">
        <f t="shared" si="248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</v>
      </c>
      <c r="P3990" s="5">
        <f t="shared" si="248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s="5" t="str">
        <f t="shared" si="248"/>
        <v>NA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</v>
      </c>
      <c r="P3992" s="5">
        <f t="shared" si="248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20</v>
      </c>
      <c r="P3993" s="5">
        <f t="shared" si="248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</v>
      </c>
      <c r="P3994" s="5">
        <f t="shared" si="248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6.0000000000000001E-3</v>
      </c>
      <c r="P3995" s="5">
        <f t="shared" si="248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0.25</v>
      </c>
      <c r="P3996" s="5">
        <f t="shared" si="248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35</v>
      </c>
      <c r="P3997" s="5">
        <f t="shared" si="248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16.566666666666666</v>
      </c>
      <c r="P3998" s="5">
        <f t="shared" si="248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s="5" t="str">
        <f t="shared" si="248"/>
        <v>NA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57.2</v>
      </c>
      <c r="P4000" s="5">
        <f t="shared" si="248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16.514285714285716</v>
      </c>
      <c r="P4001" s="5">
        <f t="shared" si="248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0.125</v>
      </c>
      <c r="P4002" s="5">
        <f t="shared" si="248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37.75</v>
      </c>
      <c r="P4003" s="5">
        <f t="shared" si="248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1.84</v>
      </c>
      <c r="P4004" s="5">
        <f t="shared" si="248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10.050000000000001</v>
      </c>
      <c r="P4005" s="5">
        <f t="shared" si="248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0.2</v>
      </c>
      <c r="P4006" s="5">
        <f t="shared" si="248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1.3333333333333333</v>
      </c>
      <c r="P4007" s="5">
        <f t="shared" si="248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6.6666666666666671E-3</v>
      </c>
      <c r="P4008" s="5">
        <f t="shared" si="248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0.25</v>
      </c>
      <c r="P4009" s="5">
        <f t="shared" si="248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6</v>
      </c>
      <c r="P4010" s="5">
        <f t="shared" si="248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3.8860103626943006</v>
      </c>
      <c r="P4011" s="5">
        <f t="shared" si="248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24.194444444444443</v>
      </c>
      <c r="P4012" s="5">
        <f t="shared" si="248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7.6</v>
      </c>
      <c r="P4013" s="5">
        <f t="shared" si="248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s="5" t="str">
        <f t="shared" si="248"/>
        <v>NA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1.3</v>
      </c>
      <c r="P4015" s="5">
        <f t="shared" si="248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s="5" t="str">
        <f t="shared" si="248"/>
        <v>NA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1.4285714285714285E-2</v>
      </c>
      <c r="P4017" s="5">
        <f t="shared" si="248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14</v>
      </c>
      <c r="P4018" s="5">
        <f t="shared" si="248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1.05</v>
      </c>
      <c r="P4019" s="5">
        <f t="shared" si="248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8.6666666666666661</v>
      </c>
      <c r="P4020" s="5">
        <f t="shared" si="248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0.82857142857142863</v>
      </c>
      <c r="P4021" s="5">
        <f t="shared" si="248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16.666666666666668</v>
      </c>
      <c r="P4022" s="5">
        <f t="shared" si="248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0.83333333333333337</v>
      </c>
      <c r="P4023" s="5">
        <f t="shared" si="248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69.561111111111117</v>
      </c>
      <c r="P4024" s="5">
        <f t="shared" si="248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 s="5" t="str">
        <f t="shared" si="248"/>
        <v>NA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1.25</v>
      </c>
      <c r="P4026" s="5">
        <f t="shared" si="248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5</v>
      </c>
      <c r="P4027" s="5">
        <f t="shared" si="248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 s="5" t="str">
        <f t="shared" si="248"/>
        <v>NA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7.166666666666667</v>
      </c>
      <c r="P4029" s="5">
        <f t="shared" si="248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28.05</v>
      </c>
      <c r="P4030" s="5">
        <f t="shared" si="248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 s="5" t="str">
        <f t="shared" si="248"/>
        <v>NA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16</v>
      </c>
      <c r="P4032" s="5">
        <f t="shared" si="248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 s="5" t="str">
        <f t="shared" si="248"/>
        <v>NA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6.8287037037037033</v>
      </c>
      <c r="P4034" s="5">
        <f t="shared" ref="P4034:P4097" si="252">IF(L4034&gt;0,E4034/L4034,"NA")</f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100*E4035/D4035</f>
        <v>25.698702928870294</v>
      </c>
      <c r="P4035" s="5">
        <f t="shared" si="252"/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1.4814814814814814</v>
      </c>
      <c r="P4036" s="5">
        <f t="shared" si="252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36.85</v>
      </c>
      <c r="P4037" s="5">
        <f t="shared" si="252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47.05</v>
      </c>
      <c r="P4038" s="5">
        <f t="shared" si="252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11.428571428571429</v>
      </c>
      <c r="P4039" s="5">
        <f t="shared" si="252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12.04</v>
      </c>
      <c r="P4040" s="5">
        <f t="shared" si="252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60</v>
      </c>
      <c r="P4041" s="5">
        <f t="shared" si="252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31.25</v>
      </c>
      <c r="P4042" s="5">
        <f t="shared" si="252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0.42</v>
      </c>
      <c r="P4043" s="5">
        <f t="shared" si="252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0.21</v>
      </c>
      <c r="P4044" s="5">
        <f t="shared" si="252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s="5" t="str">
        <f t="shared" si="252"/>
        <v>NA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37.5</v>
      </c>
      <c r="P4046" s="5">
        <f t="shared" si="252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0.02</v>
      </c>
      <c r="P4047" s="5">
        <f t="shared" si="252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8.2142857142857135</v>
      </c>
      <c r="P4048" s="5">
        <f t="shared" si="252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2.2000000000000002</v>
      </c>
      <c r="P4049" s="5">
        <f t="shared" si="252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17.652941176470588</v>
      </c>
      <c r="P4050" s="5">
        <f t="shared" si="252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0.08</v>
      </c>
      <c r="P4051" s="5">
        <f t="shared" si="252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6.6666666666666666E-2</v>
      </c>
      <c r="P4052" s="5">
        <f t="shared" si="252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s="5" t="str">
        <f t="shared" si="252"/>
        <v>NA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37.533333333333331</v>
      </c>
      <c r="P4054" s="5">
        <f t="shared" si="252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22</v>
      </c>
      <c r="P4055" s="5">
        <f t="shared" si="252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s="5" t="str">
        <f t="shared" si="252"/>
        <v>NA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17.62</v>
      </c>
      <c r="P4057" s="5">
        <f t="shared" si="252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53</v>
      </c>
      <c r="P4058" s="5">
        <f t="shared" si="252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22.142857142857142</v>
      </c>
      <c r="P4059" s="5">
        <f t="shared" si="252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2.5333333333333332</v>
      </c>
      <c r="P4060" s="5">
        <f t="shared" si="252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</v>
      </c>
      <c r="P4061" s="5">
        <f t="shared" si="252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</v>
      </c>
      <c r="P4062" s="5">
        <f t="shared" si="252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s="5" t="str">
        <f t="shared" si="252"/>
        <v>NA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2.4500000000000002</v>
      </c>
      <c r="P4064" s="5">
        <f t="shared" si="252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1.4210526315789473</v>
      </c>
      <c r="P4065" s="5">
        <f t="shared" si="252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19.25</v>
      </c>
      <c r="P4066" s="5">
        <f t="shared" si="252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0.67500000000000004</v>
      </c>
      <c r="P4067" s="5">
        <f t="shared" si="252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0.16666666666666666</v>
      </c>
      <c r="P4068" s="5">
        <f t="shared" si="252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60.9</v>
      </c>
      <c r="P4069" s="5">
        <f t="shared" si="252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1.0000000000000002</v>
      </c>
      <c r="P4070" s="5">
        <f t="shared" si="252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34.4</v>
      </c>
      <c r="P4071" s="5">
        <f t="shared" si="252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16.5</v>
      </c>
      <c r="P4072" s="5">
        <f t="shared" si="252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s="5" t="str">
        <f t="shared" si="252"/>
        <v>NA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0.4</v>
      </c>
      <c r="P4074" s="5">
        <f t="shared" si="252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</v>
      </c>
      <c r="P4075" s="5">
        <f t="shared" si="252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26.727272727272727</v>
      </c>
      <c r="P4076" s="5">
        <f t="shared" si="252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28.8</v>
      </c>
      <c r="P4077" s="5">
        <f t="shared" si="252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s="5" t="str">
        <f t="shared" si="252"/>
        <v>NA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8.9</v>
      </c>
      <c r="P4079" s="5">
        <f t="shared" si="252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s="5" t="str">
        <f t="shared" si="252"/>
        <v>NA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0.16666666666666666</v>
      </c>
      <c r="P4081" s="5">
        <f t="shared" si="252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 s="5" t="str">
        <f t="shared" si="252"/>
        <v>NA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15.737410071942445</v>
      </c>
      <c r="P4083" s="5">
        <f t="shared" si="252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2</v>
      </c>
      <c r="P4084" s="5">
        <f t="shared" si="252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21.685714285714287</v>
      </c>
      <c r="P4085" s="5">
        <f t="shared" si="252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0.33333333333333331</v>
      </c>
      <c r="P4086" s="5">
        <f t="shared" si="252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0.2857142857142857</v>
      </c>
      <c r="P4087" s="5">
        <f t="shared" si="252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4.7</v>
      </c>
      <c r="P4088" s="5">
        <f t="shared" si="252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 s="5" t="str">
        <f t="shared" si="252"/>
        <v>NA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10.8</v>
      </c>
      <c r="P4090" s="5">
        <f t="shared" si="252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4.8</v>
      </c>
      <c r="P4091" s="5">
        <f t="shared" si="252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3.2</v>
      </c>
      <c r="P4092" s="5">
        <f t="shared" si="252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12.75</v>
      </c>
      <c r="P4093" s="5">
        <f t="shared" si="252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1.8181818181818181E-2</v>
      </c>
      <c r="P4094" s="5">
        <f t="shared" si="252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2.4</v>
      </c>
      <c r="P4095" s="5">
        <f t="shared" si="252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36.5</v>
      </c>
      <c r="P4096" s="5">
        <f t="shared" si="252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2.6666666666666665</v>
      </c>
      <c r="P4097" s="5">
        <f t="shared" si="252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11.428571428571429</v>
      </c>
      <c r="P4098" s="5">
        <f t="shared" ref="P4098:P4115" si="256">IF(L4098&gt;0,E4098/L4098,"NA")</f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100*E4099/D4099</f>
        <v>0</v>
      </c>
      <c r="P4099" s="5" t="str">
        <f t="shared" si="256"/>
        <v>NA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5" t="str">
        <f t="shared" si="256"/>
        <v>NA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</v>
      </c>
      <c r="P4101" s="5">
        <f t="shared" si="256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s="5" t="str">
        <f t="shared" si="256"/>
        <v>NA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s="5" t="str">
        <f t="shared" si="256"/>
        <v>NA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27.4</v>
      </c>
      <c r="P4104" s="5">
        <f t="shared" si="256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10</v>
      </c>
      <c r="P4105" s="5">
        <f t="shared" si="256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21.366666666666667</v>
      </c>
      <c r="P4106" s="5">
        <f t="shared" si="256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6.9696969696969697</v>
      </c>
      <c r="P4107" s="5">
        <f t="shared" si="256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70.599999999999994</v>
      </c>
      <c r="P4108" s="5">
        <f t="shared" si="256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2.0499999999999998</v>
      </c>
      <c r="P4109" s="5">
        <f t="shared" si="256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</v>
      </c>
      <c r="P4110" s="5">
        <f t="shared" si="256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s="5" t="str">
        <f t="shared" si="256"/>
        <v>NA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28.666666666666668</v>
      </c>
      <c r="P4112" s="5">
        <f t="shared" si="256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3.1333333333333333</v>
      </c>
      <c r="P4113" s="5">
        <f t="shared" si="256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0.04</v>
      </c>
      <c r="P4114" s="5">
        <f t="shared" si="256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0.2</v>
      </c>
      <c r="P4115" s="5">
        <f t="shared" si="256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  <row r="4119" spans="1:20" x14ac:dyDescent="0.35">
      <c r="L4119" s="6"/>
    </row>
    <row r="4123" spans="1:20" x14ac:dyDescent="0.35">
      <c r="L4123" s="6"/>
    </row>
    <row r="4124" spans="1:20" x14ac:dyDescent="0.35">
      <c r="L4124" s="6"/>
    </row>
  </sheetData>
  <autoFilter ref="A1:T4115" xr:uid="{BCA11BF4-D140-4499-9AE7-A64291056C6D}">
    <filterColumn colId="5">
      <filters>
        <filter val="successful"/>
      </filters>
    </filterColumn>
  </autoFilter>
  <conditionalFormatting sqref="F1:F1048576">
    <cfRule type="cellIs" dxfId="17" priority="1" operator="equal">
      <formula>"live"</formula>
    </cfRule>
    <cfRule type="cellIs" dxfId="16" priority="3" operator="equal">
      <formula>"failed"</formula>
    </cfRule>
    <cfRule type="cellIs" dxfId="15" priority="4" operator="equal">
      <formula>"canceled"</formula>
    </cfRule>
    <cfRule type="cellIs" dxfId="14" priority="5" operator="equal">
      <formula>"cancelled"</formula>
    </cfRule>
    <cfRule type="cellIs" dxfId="13" priority="6" operator="equal">
      <formula>"successful"</formula>
    </cfRule>
    <cfRule type="cellIs" dxfId="12" priority="7" operator="equal">
      <formula>"successul"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39448-365B-437C-9CE0-E37D1EA6DC67}">
  <sheetPr codeName="Sheet8">
    <tabColor rgb="FF00B0F0"/>
  </sheetPr>
  <dimension ref="B1:K2195"/>
  <sheetViews>
    <sheetView workbookViewId="0">
      <selection activeCell="J11" sqref="J11"/>
    </sheetView>
  </sheetViews>
  <sheetFormatPr defaultRowHeight="14.5" x14ac:dyDescent="0.35"/>
  <cols>
    <col min="5" max="6" width="9.26953125" customWidth="1"/>
    <col min="9" max="9" width="19.26953125" customWidth="1"/>
    <col min="10" max="10" width="14.1796875" customWidth="1"/>
    <col min="11" max="11" width="17.08984375" customWidth="1"/>
  </cols>
  <sheetData>
    <row r="1" spans="2:11" x14ac:dyDescent="0.35">
      <c r="B1" s="1" t="s">
        <v>8218</v>
      </c>
      <c r="C1" s="1" t="s">
        <v>8262</v>
      </c>
      <c r="E1" s="1" t="s">
        <v>8218</v>
      </c>
      <c r="F1" s="1" t="s">
        <v>8262</v>
      </c>
    </row>
    <row r="2" spans="2:11" x14ac:dyDescent="0.35">
      <c r="B2" t="s">
        <v>8219</v>
      </c>
      <c r="C2">
        <v>182</v>
      </c>
      <c r="E2" t="s">
        <v>8221</v>
      </c>
      <c r="F2">
        <v>0</v>
      </c>
    </row>
    <row r="3" spans="2:11" x14ac:dyDescent="0.35">
      <c r="B3" t="s">
        <v>8219</v>
      </c>
      <c r="C3">
        <v>79</v>
      </c>
      <c r="E3" t="s">
        <v>8221</v>
      </c>
      <c r="F3">
        <v>1</v>
      </c>
      <c r="I3" s="17"/>
      <c r="J3" s="18" t="s">
        <v>8406</v>
      </c>
      <c r="K3" s="18" t="s">
        <v>8407</v>
      </c>
    </row>
    <row r="4" spans="2:11" x14ac:dyDescent="0.35">
      <c r="B4" t="s">
        <v>8219</v>
      </c>
      <c r="C4">
        <v>35</v>
      </c>
      <c r="E4" t="s">
        <v>8221</v>
      </c>
      <c r="F4">
        <v>10</v>
      </c>
      <c r="I4" s="19" t="s">
        <v>8400</v>
      </c>
      <c r="J4" s="20">
        <f>AVERAGE($C$2:$C$2186)</f>
        <v>194.42517162471395</v>
      </c>
      <c r="K4" s="20">
        <f>AVERAGE($F$2:$F$1531)</f>
        <v>17.709803921568628</v>
      </c>
    </row>
    <row r="5" spans="2:11" x14ac:dyDescent="0.35">
      <c r="B5" t="s">
        <v>8219</v>
      </c>
      <c r="C5">
        <v>150</v>
      </c>
      <c r="E5" t="s">
        <v>8221</v>
      </c>
      <c r="F5">
        <v>0</v>
      </c>
      <c r="I5" s="19" t="s">
        <v>8401</v>
      </c>
      <c r="J5" s="21">
        <f>MEDIAN($C$2:$C$2186)</f>
        <v>62</v>
      </c>
      <c r="K5" s="21">
        <f>MEDIAN($F$2:$F$1531)</f>
        <v>4</v>
      </c>
    </row>
    <row r="6" spans="2:11" x14ac:dyDescent="0.35">
      <c r="B6" t="s">
        <v>8219</v>
      </c>
      <c r="C6">
        <v>284</v>
      </c>
      <c r="E6" t="s">
        <v>8221</v>
      </c>
      <c r="F6">
        <v>7</v>
      </c>
      <c r="I6" s="19" t="s">
        <v>8402</v>
      </c>
      <c r="J6" s="21">
        <f>MIN($C$2:$C$2186)</f>
        <v>1</v>
      </c>
      <c r="K6" s="21">
        <f>MIN($F$2:$F$1531)</f>
        <v>0</v>
      </c>
    </row>
    <row r="7" spans="2:11" x14ac:dyDescent="0.35">
      <c r="B7" t="s">
        <v>8219</v>
      </c>
      <c r="C7">
        <v>47</v>
      </c>
      <c r="E7" t="s">
        <v>8221</v>
      </c>
      <c r="F7">
        <v>0</v>
      </c>
      <c r="I7" s="19" t="s">
        <v>8403</v>
      </c>
      <c r="J7" s="21">
        <f>MAX($C$2:$C$2186)</f>
        <v>26457</v>
      </c>
      <c r="K7" s="21">
        <f>MAX($F$2:$F$1531)</f>
        <v>1293</v>
      </c>
    </row>
    <row r="8" spans="2:11" x14ac:dyDescent="0.35">
      <c r="B8" t="s">
        <v>8219</v>
      </c>
      <c r="C8">
        <v>58</v>
      </c>
      <c r="E8" t="s">
        <v>8221</v>
      </c>
      <c r="F8">
        <v>1</v>
      </c>
      <c r="I8" s="19" t="s">
        <v>8404</v>
      </c>
      <c r="J8" s="22">
        <f>VAR($C$2:$C$2186)</f>
        <v>713167.37912800396</v>
      </c>
      <c r="K8" s="22">
        <f>VAR($F$2:$F$1531)</f>
        <v>3775.6894394644714</v>
      </c>
    </row>
    <row r="9" spans="2:11" x14ac:dyDescent="0.35">
      <c r="B9" t="s">
        <v>8219</v>
      </c>
      <c r="C9">
        <v>57</v>
      </c>
      <c r="E9" t="s">
        <v>8221</v>
      </c>
      <c r="F9">
        <v>2</v>
      </c>
      <c r="I9" s="19" t="s">
        <v>8405</v>
      </c>
      <c r="J9" s="22">
        <f>STDEV($C$2:$C$2186)</f>
        <v>844.49237955591047</v>
      </c>
      <c r="K9" s="22">
        <f>STDEV($F$2:$F$1531)</f>
        <v>61.446638959868842</v>
      </c>
    </row>
    <row r="10" spans="2:11" x14ac:dyDescent="0.35">
      <c r="B10" t="s">
        <v>8219</v>
      </c>
      <c r="C10">
        <v>12</v>
      </c>
      <c r="E10" t="s">
        <v>8221</v>
      </c>
      <c r="F10">
        <v>3</v>
      </c>
    </row>
    <row r="11" spans="2:11" x14ac:dyDescent="0.35">
      <c r="B11" t="s">
        <v>8219</v>
      </c>
      <c r="C11">
        <v>20</v>
      </c>
      <c r="E11" t="s">
        <v>8221</v>
      </c>
      <c r="F11">
        <v>10</v>
      </c>
    </row>
    <row r="12" spans="2:11" x14ac:dyDescent="0.35">
      <c r="B12" t="s">
        <v>8219</v>
      </c>
      <c r="C12">
        <v>19</v>
      </c>
      <c r="E12" t="s">
        <v>8221</v>
      </c>
      <c r="F12">
        <v>10</v>
      </c>
    </row>
    <row r="13" spans="2:11" x14ac:dyDescent="0.35">
      <c r="B13" t="s">
        <v>8219</v>
      </c>
      <c r="C13">
        <v>75</v>
      </c>
      <c r="E13" t="s">
        <v>8221</v>
      </c>
      <c r="F13">
        <v>1</v>
      </c>
    </row>
    <row r="14" spans="2:11" x14ac:dyDescent="0.35">
      <c r="B14" t="s">
        <v>8219</v>
      </c>
      <c r="C14">
        <v>827</v>
      </c>
      <c r="E14" t="s">
        <v>8221</v>
      </c>
      <c r="F14">
        <v>0</v>
      </c>
    </row>
    <row r="15" spans="2:11" x14ac:dyDescent="0.35">
      <c r="B15" t="s">
        <v>8219</v>
      </c>
      <c r="C15">
        <v>51</v>
      </c>
      <c r="E15" t="s">
        <v>8221</v>
      </c>
      <c r="F15">
        <v>0</v>
      </c>
    </row>
    <row r="16" spans="2:11" x14ac:dyDescent="0.35">
      <c r="B16" t="s">
        <v>8219</v>
      </c>
      <c r="C16">
        <v>41</v>
      </c>
      <c r="E16" t="s">
        <v>8221</v>
      </c>
      <c r="F16">
        <v>0</v>
      </c>
    </row>
    <row r="17" spans="2:6" x14ac:dyDescent="0.35">
      <c r="B17" t="s">
        <v>8219</v>
      </c>
      <c r="C17">
        <v>98</v>
      </c>
      <c r="E17" t="s">
        <v>8221</v>
      </c>
      <c r="F17">
        <v>26</v>
      </c>
    </row>
    <row r="18" spans="2:6" x14ac:dyDescent="0.35">
      <c r="B18" t="s">
        <v>8219</v>
      </c>
      <c r="C18">
        <v>70</v>
      </c>
      <c r="E18" t="s">
        <v>8221</v>
      </c>
      <c r="F18">
        <v>0</v>
      </c>
    </row>
    <row r="19" spans="2:6" x14ac:dyDescent="0.35">
      <c r="B19" t="s">
        <v>8219</v>
      </c>
      <c r="C19">
        <v>36</v>
      </c>
      <c r="E19" t="s">
        <v>8221</v>
      </c>
      <c r="F19">
        <v>7</v>
      </c>
    </row>
    <row r="20" spans="2:6" x14ac:dyDescent="0.35">
      <c r="B20" t="s">
        <v>8219</v>
      </c>
      <c r="C20">
        <v>342</v>
      </c>
      <c r="E20" t="s">
        <v>8221</v>
      </c>
      <c r="F20">
        <v>0</v>
      </c>
    </row>
    <row r="21" spans="2:6" x14ac:dyDescent="0.35">
      <c r="B21" t="s">
        <v>8219</v>
      </c>
      <c r="C21">
        <v>22</v>
      </c>
      <c r="E21" t="s">
        <v>8221</v>
      </c>
      <c r="F21">
        <v>2</v>
      </c>
    </row>
    <row r="22" spans="2:6" x14ac:dyDescent="0.35">
      <c r="B22" t="s">
        <v>8219</v>
      </c>
      <c r="C22">
        <v>25</v>
      </c>
      <c r="E22" t="s">
        <v>8221</v>
      </c>
      <c r="F22">
        <v>13</v>
      </c>
    </row>
    <row r="23" spans="2:6" x14ac:dyDescent="0.35">
      <c r="B23" t="s">
        <v>8219</v>
      </c>
      <c r="C23">
        <v>101</v>
      </c>
      <c r="E23" t="s">
        <v>8221</v>
      </c>
      <c r="F23">
        <v>4</v>
      </c>
    </row>
    <row r="24" spans="2:6" x14ac:dyDescent="0.35">
      <c r="B24" t="s">
        <v>8219</v>
      </c>
      <c r="C24">
        <v>8</v>
      </c>
      <c r="E24" t="s">
        <v>8221</v>
      </c>
      <c r="F24">
        <v>0</v>
      </c>
    </row>
    <row r="25" spans="2:6" x14ac:dyDescent="0.35">
      <c r="B25" t="s">
        <v>8219</v>
      </c>
      <c r="C25">
        <v>23</v>
      </c>
      <c r="E25" t="s">
        <v>8221</v>
      </c>
      <c r="F25">
        <v>12</v>
      </c>
    </row>
    <row r="26" spans="2:6" x14ac:dyDescent="0.35">
      <c r="B26" t="s">
        <v>8219</v>
      </c>
      <c r="C26">
        <v>574</v>
      </c>
      <c r="E26" t="s">
        <v>8221</v>
      </c>
      <c r="F26">
        <v>2</v>
      </c>
    </row>
    <row r="27" spans="2:6" x14ac:dyDescent="0.35">
      <c r="B27" t="s">
        <v>8219</v>
      </c>
      <c r="C27">
        <v>14</v>
      </c>
      <c r="E27" t="s">
        <v>8221</v>
      </c>
      <c r="F27">
        <v>10</v>
      </c>
    </row>
    <row r="28" spans="2:6" x14ac:dyDescent="0.35">
      <c r="B28" t="s">
        <v>8219</v>
      </c>
      <c r="C28">
        <v>19</v>
      </c>
      <c r="E28" t="s">
        <v>8221</v>
      </c>
      <c r="F28">
        <v>0</v>
      </c>
    </row>
    <row r="29" spans="2:6" x14ac:dyDescent="0.35">
      <c r="B29" t="s">
        <v>8219</v>
      </c>
      <c r="C29">
        <v>150</v>
      </c>
      <c r="E29" t="s">
        <v>8221</v>
      </c>
      <c r="F29">
        <v>5</v>
      </c>
    </row>
    <row r="30" spans="2:6" x14ac:dyDescent="0.35">
      <c r="B30" t="s">
        <v>8219</v>
      </c>
      <c r="C30">
        <v>71</v>
      </c>
      <c r="E30" t="s">
        <v>8221</v>
      </c>
      <c r="F30">
        <v>0</v>
      </c>
    </row>
    <row r="31" spans="2:6" x14ac:dyDescent="0.35">
      <c r="B31" t="s">
        <v>8219</v>
      </c>
      <c r="C31">
        <v>117</v>
      </c>
      <c r="E31" t="s">
        <v>8221</v>
      </c>
      <c r="F31">
        <v>5</v>
      </c>
    </row>
    <row r="32" spans="2:6" x14ac:dyDescent="0.35">
      <c r="B32" t="s">
        <v>8219</v>
      </c>
      <c r="C32">
        <v>53</v>
      </c>
      <c r="E32" t="s">
        <v>8221</v>
      </c>
      <c r="F32">
        <v>1</v>
      </c>
    </row>
    <row r="33" spans="2:6" x14ac:dyDescent="0.35">
      <c r="B33" t="s">
        <v>8219</v>
      </c>
      <c r="C33">
        <v>1</v>
      </c>
      <c r="E33" t="s">
        <v>8221</v>
      </c>
      <c r="F33">
        <v>3</v>
      </c>
    </row>
    <row r="34" spans="2:6" x14ac:dyDescent="0.35">
      <c r="B34" t="s">
        <v>8219</v>
      </c>
      <c r="C34">
        <v>89</v>
      </c>
      <c r="E34" t="s">
        <v>8221</v>
      </c>
      <c r="F34">
        <v>3</v>
      </c>
    </row>
    <row r="35" spans="2:6" x14ac:dyDescent="0.35">
      <c r="B35" t="s">
        <v>8219</v>
      </c>
      <c r="C35">
        <v>64</v>
      </c>
      <c r="E35" t="s">
        <v>8221</v>
      </c>
      <c r="F35">
        <v>0</v>
      </c>
    </row>
    <row r="36" spans="2:6" x14ac:dyDescent="0.35">
      <c r="B36" t="s">
        <v>8219</v>
      </c>
      <c r="C36">
        <v>68</v>
      </c>
      <c r="E36" t="s">
        <v>8221</v>
      </c>
      <c r="F36">
        <v>3</v>
      </c>
    </row>
    <row r="37" spans="2:6" x14ac:dyDescent="0.35">
      <c r="B37" t="s">
        <v>8219</v>
      </c>
      <c r="C37">
        <v>28</v>
      </c>
      <c r="E37" t="s">
        <v>8221</v>
      </c>
      <c r="F37">
        <v>0</v>
      </c>
    </row>
    <row r="38" spans="2:6" x14ac:dyDescent="0.35">
      <c r="B38" t="s">
        <v>8219</v>
      </c>
      <c r="C38">
        <v>44</v>
      </c>
      <c r="E38" t="s">
        <v>8221</v>
      </c>
      <c r="F38">
        <v>19</v>
      </c>
    </row>
    <row r="39" spans="2:6" x14ac:dyDescent="0.35">
      <c r="B39" t="s">
        <v>8219</v>
      </c>
      <c r="C39">
        <v>253</v>
      </c>
      <c r="E39" t="s">
        <v>8221</v>
      </c>
      <c r="F39">
        <v>8</v>
      </c>
    </row>
    <row r="40" spans="2:6" x14ac:dyDescent="0.35">
      <c r="B40" t="s">
        <v>8219</v>
      </c>
      <c r="C40">
        <v>66</v>
      </c>
      <c r="E40" t="s">
        <v>8221</v>
      </c>
      <c r="F40">
        <v>6</v>
      </c>
    </row>
    <row r="41" spans="2:6" x14ac:dyDescent="0.35">
      <c r="B41" t="s">
        <v>8219</v>
      </c>
      <c r="C41">
        <v>217</v>
      </c>
      <c r="E41" t="s">
        <v>8221</v>
      </c>
      <c r="F41">
        <v>0</v>
      </c>
    </row>
    <row r="42" spans="2:6" x14ac:dyDescent="0.35">
      <c r="B42" t="s">
        <v>8219</v>
      </c>
      <c r="C42">
        <v>16</v>
      </c>
      <c r="E42" t="s">
        <v>8221</v>
      </c>
      <c r="F42">
        <v>18</v>
      </c>
    </row>
    <row r="43" spans="2:6" x14ac:dyDescent="0.35">
      <c r="B43" t="s">
        <v>8219</v>
      </c>
      <c r="C43">
        <v>19</v>
      </c>
      <c r="E43" t="s">
        <v>8221</v>
      </c>
      <c r="F43">
        <v>7</v>
      </c>
    </row>
    <row r="44" spans="2:6" x14ac:dyDescent="0.35">
      <c r="B44" t="s">
        <v>8219</v>
      </c>
      <c r="C44">
        <v>169</v>
      </c>
      <c r="E44" t="s">
        <v>8221</v>
      </c>
      <c r="F44">
        <v>0</v>
      </c>
    </row>
    <row r="45" spans="2:6" x14ac:dyDescent="0.35">
      <c r="B45" t="s">
        <v>8219</v>
      </c>
      <c r="C45">
        <v>263</v>
      </c>
      <c r="E45" t="s">
        <v>8221</v>
      </c>
      <c r="F45">
        <v>8</v>
      </c>
    </row>
    <row r="46" spans="2:6" x14ac:dyDescent="0.35">
      <c r="B46" t="s">
        <v>8219</v>
      </c>
      <c r="C46">
        <v>15</v>
      </c>
      <c r="E46" t="s">
        <v>8221</v>
      </c>
      <c r="F46">
        <v>1293</v>
      </c>
    </row>
    <row r="47" spans="2:6" x14ac:dyDescent="0.35">
      <c r="B47" t="s">
        <v>8219</v>
      </c>
      <c r="C47">
        <v>61</v>
      </c>
      <c r="E47" t="s">
        <v>8221</v>
      </c>
      <c r="F47">
        <v>17</v>
      </c>
    </row>
    <row r="48" spans="2:6" x14ac:dyDescent="0.35">
      <c r="B48" t="s">
        <v>8219</v>
      </c>
      <c r="C48">
        <v>45</v>
      </c>
      <c r="E48" t="s">
        <v>8221</v>
      </c>
      <c r="F48">
        <v>0</v>
      </c>
    </row>
    <row r="49" spans="2:6" x14ac:dyDescent="0.35">
      <c r="B49" t="s">
        <v>8219</v>
      </c>
      <c r="C49">
        <v>70</v>
      </c>
      <c r="E49" t="s">
        <v>8221</v>
      </c>
      <c r="F49">
        <v>13</v>
      </c>
    </row>
    <row r="50" spans="2:6" x14ac:dyDescent="0.35">
      <c r="B50" t="s">
        <v>8219</v>
      </c>
      <c r="C50">
        <v>38</v>
      </c>
      <c r="E50" t="s">
        <v>8221</v>
      </c>
      <c r="F50">
        <v>0</v>
      </c>
    </row>
    <row r="51" spans="2:6" x14ac:dyDescent="0.35">
      <c r="B51" t="s">
        <v>8219</v>
      </c>
      <c r="C51">
        <v>87</v>
      </c>
      <c r="E51" t="s">
        <v>8221</v>
      </c>
      <c r="F51">
        <v>0</v>
      </c>
    </row>
    <row r="52" spans="2:6" x14ac:dyDescent="0.35">
      <c r="B52" t="s">
        <v>8219</v>
      </c>
      <c r="C52">
        <v>22</v>
      </c>
      <c r="E52" t="s">
        <v>8221</v>
      </c>
      <c r="F52">
        <v>33</v>
      </c>
    </row>
    <row r="53" spans="2:6" x14ac:dyDescent="0.35">
      <c r="B53" t="s">
        <v>8219</v>
      </c>
      <c r="C53">
        <v>119</v>
      </c>
      <c r="E53" t="s">
        <v>8221</v>
      </c>
      <c r="F53">
        <v>12</v>
      </c>
    </row>
    <row r="54" spans="2:6" x14ac:dyDescent="0.35">
      <c r="B54" t="s">
        <v>8219</v>
      </c>
      <c r="C54">
        <v>52</v>
      </c>
      <c r="E54" t="s">
        <v>8221</v>
      </c>
      <c r="F54">
        <v>1</v>
      </c>
    </row>
    <row r="55" spans="2:6" x14ac:dyDescent="0.35">
      <c r="B55" t="s">
        <v>8219</v>
      </c>
      <c r="C55">
        <v>117</v>
      </c>
      <c r="E55" t="s">
        <v>8221</v>
      </c>
      <c r="F55">
        <v>1</v>
      </c>
    </row>
    <row r="56" spans="2:6" x14ac:dyDescent="0.35">
      <c r="B56" t="s">
        <v>8219</v>
      </c>
      <c r="C56">
        <v>52</v>
      </c>
      <c r="E56" t="s">
        <v>8221</v>
      </c>
      <c r="F56">
        <v>1</v>
      </c>
    </row>
    <row r="57" spans="2:6" x14ac:dyDescent="0.35">
      <c r="B57" t="s">
        <v>8219</v>
      </c>
      <c r="C57">
        <v>86</v>
      </c>
      <c r="E57" t="s">
        <v>8221</v>
      </c>
      <c r="F57">
        <v>1</v>
      </c>
    </row>
    <row r="58" spans="2:6" x14ac:dyDescent="0.35">
      <c r="B58" t="s">
        <v>8219</v>
      </c>
      <c r="C58">
        <v>174</v>
      </c>
      <c r="E58" t="s">
        <v>8221</v>
      </c>
      <c r="F58">
        <v>84</v>
      </c>
    </row>
    <row r="59" spans="2:6" x14ac:dyDescent="0.35">
      <c r="B59" t="s">
        <v>8219</v>
      </c>
      <c r="C59">
        <v>69</v>
      </c>
      <c r="E59" t="s">
        <v>8221</v>
      </c>
      <c r="F59">
        <v>38</v>
      </c>
    </row>
    <row r="60" spans="2:6" x14ac:dyDescent="0.35">
      <c r="B60" t="s">
        <v>8219</v>
      </c>
      <c r="C60">
        <v>75</v>
      </c>
      <c r="E60" t="s">
        <v>8221</v>
      </c>
      <c r="F60">
        <v>1</v>
      </c>
    </row>
    <row r="61" spans="2:6" x14ac:dyDescent="0.35">
      <c r="B61" t="s">
        <v>8219</v>
      </c>
      <c r="C61">
        <v>33</v>
      </c>
      <c r="E61" t="s">
        <v>8221</v>
      </c>
      <c r="F61">
        <v>76</v>
      </c>
    </row>
    <row r="62" spans="2:6" x14ac:dyDescent="0.35">
      <c r="B62" t="s">
        <v>8219</v>
      </c>
      <c r="C62">
        <v>108</v>
      </c>
      <c r="E62" t="s">
        <v>8221</v>
      </c>
      <c r="F62">
        <v>3</v>
      </c>
    </row>
    <row r="63" spans="2:6" x14ac:dyDescent="0.35">
      <c r="B63" t="s">
        <v>8219</v>
      </c>
      <c r="C63">
        <v>23</v>
      </c>
      <c r="E63" t="s">
        <v>8221</v>
      </c>
      <c r="F63">
        <v>0</v>
      </c>
    </row>
    <row r="64" spans="2:6" x14ac:dyDescent="0.35">
      <c r="B64" t="s">
        <v>8219</v>
      </c>
      <c r="C64">
        <v>48</v>
      </c>
      <c r="E64" t="s">
        <v>8221</v>
      </c>
      <c r="F64">
        <v>2</v>
      </c>
    </row>
    <row r="65" spans="2:6" x14ac:dyDescent="0.35">
      <c r="B65" t="s">
        <v>8219</v>
      </c>
      <c r="C65">
        <v>64</v>
      </c>
      <c r="E65" t="s">
        <v>8221</v>
      </c>
      <c r="F65">
        <v>0</v>
      </c>
    </row>
    <row r="66" spans="2:6" x14ac:dyDescent="0.35">
      <c r="B66" t="s">
        <v>8219</v>
      </c>
      <c r="C66">
        <v>24</v>
      </c>
      <c r="E66" t="s">
        <v>8221</v>
      </c>
      <c r="F66">
        <v>0</v>
      </c>
    </row>
    <row r="67" spans="2:6" x14ac:dyDescent="0.35">
      <c r="B67" t="s">
        <v>8219</v>
      </c>
      <c r="C67">
        <v>57</v>
      </c>
      <c r="E67" t="s">
        <v>8221</v>
      </c>
      <c r="F67">
        <v>0</v>
      </c>
    </row>
    <row r="68" spans="2:6" x14ac:dyDescent="0.35">
      <c r="B68" t="s">
        <v>8219</v>
      </c>
      <c r="C68">
        <v>26</v>
      </c>
      <c r="E68" t="s">
        <v>8221</v>
      </c>
      <c r="F68">
        <v>2</v>
      </c>
    </row>
    <row r="69" spans="2:6" x14ac:dyDescent="0.35">
      <c r="B69" t="s">
        <v>8219</v>
      </c>
      <c r="C69">
        <v>20</v>
      </c>
      <c r="E69" t="s">
        <v>8221</v>
      </c>
      <c r="F69">
        <v>0</v>
      </c>
    </row>
    <row r="70" spans="2:6" x14ac:dyDescent="0.35">
      <c r="B70" t="s">
        <v>8219</v>
      </c>
      <c r="C70">
        <v>36</v>
      </c>
      <c r="E70" t="s">
        <v>8221</v>
      </c>
      <c r="F70">
        <v>0</v>
      </c>
    </row>
    <row r="71" spans="2:6" x14ac:dyDescent="0.35">
      <c r="B71" t="s">
        <v>8219</v>
      </c>
      <c r="C71">
        <v>178</v>
      </c>
      <c r="E71" t="s">
        <v>8221</v>
      </c>
      <c r="F71">
        <v>0</v>
      </c>
    </row>
    <row r="72" spans="2:6" x14ac:dyDescent="0.35">
      <c r="B72" t="s">
        <v>8219</v>
      </c>
      <c r="C72">
        <v>17</v>
      </c>
      <c r="E72" t="s">
        <v>8221</v>
      </c>
      <c r="F72">
        <v>2</v>
      </c>
    </row>
    <row r="73" spans="2:6" x14ac:dyDescent="0.35">
      <c r="B73" t="s">
        <v>8219</v>
      </c>
      <c r="C73">
        <v>32</v>
      </c>
      <c r="E73" t="s">
        <v>8221</v>
      </c>
      <c r="F73">
        <v>0</v>
      </c>
    </row>
    <row r="74" spans="2:6" x14ac:dyDescent="0.35">
      <c r="B74" t="s">
        <v>8219</v>
      </c>
      <c r="C74">
        <v>41</v>
      </c>
      <c r="E74" t="s">
        <v>8221</v>
      </c>
      <c r="F74">
        <v>7</v>
      </c>
    </row>
    <row r="75" spans="2:6" x14ac:dyDescent="0.35">
      <c r="B75" t="s">
        <v>8219</v>
      </c>
      <c r="C75">
        <v>18</v>
      </c>
      <c r="E75" t="s">
        <v>8221</v>
      </c>
      <c r="F75">
        <v>0</v>
      </c>
    </row>
    <row r="76" spans="2:6" x14ac:dyDescent="0.35">
      <c r="B76" t="s">
        <v>8219</v>
      </c>
      <c r="C76">
        <v>29</v>
      </c>
      <c r="E76" t="s">
        <v>8221</v>
      </c>
      <c r="F76">
        <v>5</v>
      </c>
    </row>
    <row r="77" spans="2:6" x14ac:dyDescent="0.35">
      <c r="B77" t="s">
        <v>8219</v>
      </c>
      <c r="C77">
        <v>47</v>
      </c>
      <c r="E77" t="s">
        <v>8221</v>
      </c>
      <c r="F77">
        <v>0</v>
      </c>
    </row>
    <row r="78" spans="2:6" x14ac:dyDescent="0.35">
      <c r="B78" t="s">
        <v>8219</v>
      </c>
      <c r="C78">
        <v>15</v>
      </c>
      <c r="E78" t="s">
        <v>8221</v>
      </c>
      <c r="F78">
        <v>0</v>
      </c>
    </row>
    <row r="79" spans="2:6" x14ac:dyDescent="0.35">
      <c r="B79" t="s">
        <v>8219</v>
      </c>
      <c r="C79">
        <v>26</v>
      </c>
      <c r="E79" t="s">
        <v>8221</v>
      </c>
      <c r="F79">
        <v>1</v>
      </c>
    </row>
    <row r="80" spans="2:6" x14ac:dyDescent="0.35">
      <c r="B80" t="s">
        <v>8219</v>
      </c>
      <c r="C80">
        <v>35</v>
      </c>
      <c r="E80" t="s">
        <v>8221</v>
      </c>
      <c r="F80">
        <v>0</v>
      </c>
    </row>
    <row r="81" spans="2:6" x14ac:dyDescent="0.35">
      <c r="B81" t="s">
        <v>8219</v>
      </c>
      <c r="C81">
        <v>41</v>
      </c>
      <c r="E81" t="s">
        <v>8221</v>
      </c>
      <c r="F81">
        <v>5</v>
      </c>
    </row>
    <row r="82" spans="2:6" x14ac:dyDescent="0.35">
      <c r="B82" t="s">
        <v>8219</v>
      </c>
      <c r="C82">
        <v>47</v>
      </c>
      <c r="E82" t="s">
        <v>8221</v>
      </c>
      <c r="F82">
        <v>3</v>
      </c>
    </row>
    <row r="83" spans="2:6" x14ac:dyDescent="0.35">
      <c r="B83" t="s">
        <v>8219</v>
      </c>
      <c r="C83">
        <v>28</v>
      </c>
      <c r="E83" t="s">
        <v>8221</v>
      </c>
      <c r="F83">
        <v>6</v>
      </c>
    </row>
    <row r="84" spans="2:6" x14ac:dyDescent="0.35">
      <c r="B84" t="s">
        <v>8219</v>
      </c>
      <c r="C84">
        <v>100</v>
      </c>
      <c r="E84" t="s">
        <v>8221</v>
      </c>
      <c r="F84">
        <v>12</v>
      </c>
    </row>
    <row r="85" spans="2:6" x14ac:dyDescent="0.35">
      <c r="B85" t="s">
        <v>8219</v>
      </c>
      <c r="C85">
        <v>13</v>
      </c>
      <c r="E85" t="s">
        <v>8221</v>
      </c>
      <c r="F85">
        <v>13</v>
      </c>
    </row>
    <row r="86" spans="2:6" x14ac:dyDescent="0.35">
      <c r="B86" t="s">
        <v>8219</v>
      </c>
      <c r="C86">
        <v>7</v>
      </c>
      <c r="E86" t="s">
        <v>8221</v>
      </c>
      <c r="F86">
        <v>5</v>
      </c>
    </row>
    <row r="87" spans="2:6" x14ac:dyDescent="0.35">
      <c r="B87" t="s">
        <v>8219</v>
      </c>
      <c r="C87">
        <v>21</v>
      </c>
      <c r="E87" t="s">
        <v>8221</v>
      </c>
      <c r="F87">
        <v>2</v>
      </c>
    </row>
    <row r="88" spans="2:6" x14ac:dyDescent="0.35">
      <c r="B88" t="s">
        <v>8219</v>
      </c>
      <c r="C88">
        <v>17</v>
      </c>
      <c r="E88" t="s">
        <v>8221</v>
      </c>
      <c r="F88">
        <v>8</v>
      </c>
    </row>
    <row r="89" spans="2:6" x14ac:dyDescent="0.35">
      <c r="B89" t="s">
        <v>8219</v>
      </c>
      <c r="C89">
        <v>25</v>
      </c>
      <c r="E89" t="s">
        <v>8221</v>
      </c>
      <c r="F89">
        <v>0</v>
      </c>
    </row>
    <row r="90" spans="2:6" x14ac:dyDescent="0.35">
      <c r="B90" t="s">
        <v>8219</v>
      </c>
      <c r="C90">
        <v>60</v>
      </c>
      <c r="E90" t="s">
        <v>8221</v>
      </c>
      <c r="F90">
        <v>13</v>
      </c>
    </row>
    <row r="91" spans="2:6" x14ac:dyDescent="0.35">
      <c r="B91" t="s">
        <v>8219</v>
      </c>
      <c r="C91">
        <v>56</v>
      </c>
      <c r="E91" t="s">
        <v>8221</v>
      </c>
      <c r="F91">
        <v>0</v>
      </c>
    </row>
    <row r="92" spans="2:6" x14ac:dyDescent="0.35">
      <c r="B92" t="s">
        <v>8219</v>
      </c>
      <c r="C92">
        <v>16</v>
      </c>
      <c r="E92" t="s">
        <v>8221</v>
      </c>
      <c r="F92">
        <v>5</v>
      </c>
    </row>
    <row r="93" spans="2:6" x14ac:dyDescent="0.35">
      <c r="B93" t="s">
        <v>8219</v>
      </c>
      <c r="C93">
        <v>46</v>
      </c>
      <c r="E93" t="s">
        <v>8221</v>
      </c>
      <c r="F93">
        <v>8</v>
      </c>
    </row>
    <row r="94" spans="2:6" x14ac:dyDescent="0.35">
      <c r="B94" t="s">
        <v>8219</v>
      </c>
      <c r="C94">
        <v>43</v>
      </c>
      <c r="E94" t="s">
        <v>8221</v>
      </c>
      <c r="F94">
        <v>8</v>
      </c>
    </row>
    <row r="95" spans="2:6" x14ac:dyDescent="0.35">
      <c r="B95" t="s">
        <v>8219</v>
      </c>
      <c r="C95">
        <v>15</v>
      </c>
      <c r="E95" t="s">
        <v>8221</v>
      </c>
      <c r="F95">
        <v>0</v>
      </c>
    </row>
    <row r="96" spans="2:6" x14ac:dyDescent="0.35">
      <c r="B96" t="s">
        <v>8219</v>
      </c>
      <c r="C96">
        <v>12</v>
      </c>
      <c r="E96" t="s">
        <v>8221</v>
      </c>
      <c r="F96">
        <v>2</v>
      </c>
    </row>
    <row r="97" spans="2:6" x14ac:dyDescent="0.35">
      <c r="B97" t="s">
        <v>8219</v>
      </c>
      <c r="C97">
        <v>21</v>
      </c>
      <c r="E97" t="s">
        <v>8221</v>
      </c>
      <c r="F97">
        <v>3</v>
      </c>
    </row>
    <row r="98" spans="2:6" x14ac:dyDescent="0.35">
      <c r="B98" t="s">
        <v>8219</v>
      </c>
      <c r="C98">
        <v>34</v>
      </c>
      <c r="E98" t="s">
        <v>8221</v>
      </c>
      <c r="F98">
        <v>0</v>
      </c>
    </row>
    <row r="99" spans="2:6" x14ac:dyDescent="0.35">
      <c r="B99" t="s">
        <v>8219</v>
      </c>
      <c r="C99">
        <v>8</v>
      </c>
      <c r="E99" t="s">
        <v>8221</v>
      </c>
      <c r="F99">
        <v>0</v>
      </c>
    </row>
    <row r="100" spans="2:6" x14ac:dyDescent="0.35">
      <c r="B100" t="s">
        <v>8219</v>
      </c>
      <c r="C100">
        <v>60</v>
      </c>
      <c r="E100" t="s">
        <v>8221</v>
      </c>
      <c r="F100">
        <v>11</v>
      </c>
    </row>
    <row r="101" spans="2:6" x14ac:dyDescent="0.35">
      <c r="B101" t="s">
        <v>8219</v>
      </c>
      <c r="C101">
        <v>39</v>
      </c>
      <c r="E101" t="s">
        <v>8221</v>
      </c>
      <c r="F101">
        <v>0</v>
      </c>
    </row>
    <row r="102" spans="2:6" x14ac:dyDescent="0.35">
      <c r="B102" t="s">
        <v>8219</v>
      </c>
      <c r="C102">
        <v>26</v>
      </c>
      <c r="E102" t="s">
        <v>8221</v>
      </c>
      <c r="F102">
        <v>1</v>
      </c>
    </row>
    <row r="103" spans="2:6" x14ac:dyDescent="0.35">
      <c r="B103" t="s">
        <v>8219</v>
      </c>
      <c r="C103">
        <v>35</v>
      </c>
      <c r="E103" t="s">
        <v>8221</v>
      </c>
      <c r="F103">
        <v>0</v>
      </c>
    </row>
    <row r="104" spans="2:6" x14ac:dyDescent="0.35">
      <c r="B104" t="s">
        <v>8219</v>
      </c>
      <c r="C104">
        <v>65</v>
      </c>
      <c r="E104" t="s">
        <v>8221</v>
      </c>
      <c r="F104">
        <v>17</v>
      </c>
    </row>
    <row r="105" spans="2:6" x14ac:dyDescent="0.35">
      <c r="B105" t="s">
        <v>8219</v>
      </c>
      <c r="C105">
        <v>49</v>
      </c>
      <c r="E105" t="s">
        <v>8221</v>
      </c>
      <c r="F105">
        <v>2</v>
      </c>
    </row>
    <row r="106" spans="2:6" x14ac:dyDescent="0.35">
      <c r="B106" t="s">
        <v>8219</v>
      </c>
      <c r="C106">
        <v>10</v>
      </c>
      <c r="E106" t="s">
        <v>8221</v>
      </c>
      <c r="F106">
        <v>1</v>
      </c>
    </row>
    <row r="107" spans="2:6" x14ac:dyDescent="0.35">
      <c r="B107" t="s">
        <v>8219</v>
      </c>
      <c r="C107">
        <v>60</v>
      </c>
      <c r="E107" t="s">
        <v>8221</v>
      </c>
      <c r="F107">
        <v>2</v>
      </c>
    </row>
    <row r="108" spans="2:6" x14ac:dyDescent="0.35">
      <c r="B108" t="s">
        <v>8219</v>
      </c>
      <c r="C108">
        <v>27</v>
      </c>
      <c r="E108" t="s">
        <v>8221</v>
      </c>
      <c r="F108">
        <v>16</v>
      </c>
    </row>
    <row r="109" spans="2:6" x14ac:dyDescent="0.35">
      <c r="B109" t="s">
        <v>8219</v>
      </c>
      <c r="C109">
        <v>69</v>
      </c>
      <c r="E109" t="s">
        <v>8221</v>
      </c>
      <c r="F109">
        <v>1</v>
      </c>
    </row>
    <row r="110" spans="2:6" x14ac:dyDescent="0.35">
      <c r="B110" t="s">
        <v>8219</v>
      </c>
      <c r="C110">
        <v>47</v>
      </c>
      <c r="E110" t="s">
        <v>8221</v>
      </c>
      <c r="F110">
        <v>4</v>
      </c>
    </row>
    <row r="111" spans="2:6" x14ac:dyDescent="0.35">
      <c r="B111" t="s">
        <v>8219</v>
      </c>
      <c r="C111">
        <v>47</v>
      </c>
      <c r="E111" t="s">
        <v>8221</v>
      </c>
      <c r="F111">
        <v>5</v>
      </c>
    </row>
    <row r="112" spans="2:6" x14ac:dyDescent="0.35">
      <c r="B112" t="s">
        <v>8219</v>
      </c>
      <c r="C112">
        <v>26</v>
      </c>
      <c r="E112" t="s">
        <v>8221</v>
      </c>
      <c r="F112">
        <v>7</v>
      </c>
    </row>
    <row r="113" spans="2:6" x14ac:dyDescent="0.35">
      <c r="B113" t="s">
        <v>8219</v>
      </c>
      <c r="C113">
        <v>53</v>
      </c>
      <c r="E113" t="s">
        <v>8221</v>
      </c>
      <c r="F113">
        <v>0</v>
      </c>
    </row>
    <row r="114" spans="2:6" x14ac:dyDescent="0.35">
      <c r="B114" t="s">
        <v>8219</v>
      </c>
      <c r="C114">
        <v>81</v>
      </c>
      <c r="E114" t="s">
        <v>8221</v>
      </c>
      <c r="F114">
        <v>12</v>
      </c>
    </row>
    <row r="115" spans="2:6" x14ac:dyDescent="0.35">
      <c r="B115" t="s">
        <v>8219</v>
      </c>
      <c r="C115">
        <v>78</v>
      </c>
      <c r="E115" t="s">
        <v>8221</v>
      </c>
      <c r="F115">
        <v>2</v>
      </c>
    </row>
    <row r="116" spans="2:6" x14ac:dyDescent="0.35">
      <c r="B116" t="s">
        <v>8219</v>
      </c>
      <c r="C116">
        <v>35</v>
      </c>
      <c r="E116" t="s">
        <v>8221</v>
      </c>
      <c r="F116">
        <v>5</v>
      </c>
    </row>
    <row r="117" spans="2:6" x14ac:dyDescent="0.35">
      <c r="B117" t="s">
        <v>8219</v>
      </c>
      <c r="C117">
        <v>22</v>
      </c>
      <c r="E117" t="s">
        <v>8221</v>
      </c>
      <c r="F117">
        <v>2</v>
      </c>
    </row>
    <row r="118" spans="2:6" x14ac:dyDescent="0.35">
      <c r="B118" t="s">
        <v>8219</v>
      </c>
      <c r="C118">
        <v>57</v>
      </c>
      <c r="E118" t="s">
        <v>8221</v>
      </c>
      <c r="F118">
        <v>3</v>
      </c>
    </row>
    <row r="119" spans="2:6" x14ac:dyDescent="0.35">
      <c r="B119" t="s">
        <v>8219</v>
      </c>
      <c r="C119">
        <v>27</v>
      </c>
      <c r="E119" t="s">
        <v>8221</v>
      </c>
      <c r="F119">
        <v>0</v>
      </c>
    </row>
    <row r="120" spans="2:6" x14ac:dyDescent="0.35">
      <c r="B120" t="s">
        <v>8219</v>
      </c>
      <c r="C120">
        <v>39</v>
      </c>
      <c r="E120" t="s">
        <v>8221</v>
      </c>
      <c r="F120">
        <v>49</v>
      </c>
    </row>
    <row r="121" spans="2:6" x14ac:dyDescent="0.35">
      <c r="B121" t="s">
        <v>8219</v>
      </c>
      <c r="C121">
        <v>37</v>
      </c>
      <c r="E121" t="s">
        <v>8221</v>
      </c>
      <c r="F121">
        <v>1</v>
      </c>
    </row>
    <row r="122" spans="2:6" x14ac:dyDescent="0.35">
      <c r="B122" t="s">
        <v>8219</v>
      </c>
      <c r="C122">
        <v>137</v>
      </c>
      <c r="E122" t="s">
        <v>8221</v>
      </c>
      <c r="F122">
        <v>2</v>
      </c>
    </row>
    <row r="123" spans="2:6" x14ac:dyDescent="0.35">
      <c r="B123" t="s">
        <v>8219</v>
      </c>
      <c r="C123">
        <v>376</v>
      </c>
      <c r="E123" t="s">
        <v>8221</v>
      </c>
      <c r="F123">
        <v>0</v>
      </c>
    </row>
    <row r="124" spans="2:6" x14ac:dyDescent="0.35">
      <c r="B124" t="s">
        <v>8219</v>
      </c>
      <c r="C124">
        <v>202</v>
      </c>
      <c r="E124" t="s">
        <v>8221</v>
      </c>
      <c r="F124">
        <v>0</v>
      </c>
    </row>
    <row r="125" spans="2:6" x14ac:dyDescent="0.35">
      <c r="B125" t="s">
        <v>8219</v>
      </c>
      <c r="C125">
        <v>328</v>
      </c>
      <c r="E125" t="s">
        <v>8221</v>
      </c>
      <c r="F125">
        <v>11</v>
      </c>
    </row>
    <row r="126" spans="2:6" x14ac:dyDescent="0.35">
      <c r="B126" t="s">
        <v>8219</v>
      </c>
      <c r="C126">
        <v>84</v>
      </c>
      <c r="E126" t="s">
        <v>8221</v>
      </c>
      <c r="F126">
        <v>1</v>
      </c>
    </row>
    <row r="127" spans="2:6" x14ac:dyDescent="0.35">
      <c r="B127" t="s">
        <v>8219</v>
      </c>
      <c r="C127">
        <v>96</v>
      </c>
      <c r="E127" t="s">
        <v>8221</v>
      </c>
      <c r="F127">
        <v>8</v>
      </c>
    </row>
    <row r="128" spans="2:6" x14ac:dyDescent="0.35">
      <c r="B128" t="s">
        <v>8219</v>
      </c>
      <c r="C128">
        <v>223</v>
      </c>
      <c r="E128" t="s">
        <v>8221</v>
      </c>
      <c r="F128">
        <v>5</v>
      </c>
    </row>
    <row r="129" spans="2:6" x14ac:dyDescent="0.35">
      <c r="B129" t="s">
        <v>8219</v>
      </c>
      <c r="C129">
        <v>62</v>
      </c>
      <c r="E129" t="s">
        <v>8221</v>
      </c>
      <c r="F129">
        <v>39</v>
      </c>
    </row>
    <row r="130" spans="2:6" x14ac:dyDescent="0.35">
      <c r="B130" t="s">
        <v>8219</v>
      </c>
      <c r="C130">
        <v>146</v>
      </c>
      <c r="E130" t="s">
        <v>8221</v>
      </c>
      <c r="F130">
        <v>0</v>
      </c>
    </row>
    <row r="131" spans="2:6" x14ac:dyDescent="0.35">
      <c r="B131" t="s">
        <v>8219</v>
      </c>
      <c r="C131">
        <v>235</v>
      </c>
      <c r="E131" t="s">
        <v>8221</v>
      </c>
      <c r="F131">
        <v>0</v>
      </c>
    </row>
    <row r="132" spans="2:6" x14ac:dyDescent="0.35">
      <c r="B132" t="s">
        <v>8219</v>
      </c>
      <c r="C132">
        <v>437</v>
      </c>
      <c r="E132" t="s">
        <v>8221</v>
      </c>
      <c r="F132">
        <v>2</v>
      </c>
    </row>
    <row r="133" spans="2:6" x14ac:dyDescent="0.35">
      <c r="B133" t="s">
        <v>8219</v>
      </c>
      <c r="C133">
        <v>77</v>
      </c>
      <c r="E133" t="s">
        <v>8221</v>
      </c>
      <c r="F133">
        <v>170</v>
      </c>
    </row>
    <row r="134" spans="2:6" x14ac:dyDescent="0.35">
      <c r="B134" t="s">
        <v>8219</v>
      </c>
      <c r="C134">
        <v>108</v>
      </c>
      <c r="E134" t="s">
        <v>8221</v>
      </c>
      <c r="F134">
        <v>5</v>
      </c>
    </row>
    <row r="135" spans="2:6" x14ac:dyDescent="0.35">
      <c r="B135" t="s">
        <v>8219</v>
      </c>
      <c r="C135">
        <v>7</v>
      </c>
      <c r="E135" t="s">
        <v>8221</v>
      </c>
      <c r="F135">
        <v>14</v>
      </c>
    </row>
    <row r="136" spans="2:6" x14ac:dyDescent="0.35">
      <c r="B136" t="s">
        <v>8219</v>
      </c>
      <c r="C136">
        <v>314</v>
      </c>
      <c r="E136" t="s">
        <v>8221</v>
      </c>
      <c r="F136">
        <v>1</v>
      </c>
    </row>
    <row r="137" spans="2:6" x14ac:dyDescent="0.35">
      <c r="B137" t="s">
        <v>8219</v>
      </c>
      <c r="C137">
        <v>188</v>
      </c>
      <c r="E137" t="s">
        <v>8221</v>
      </c>
      <c r="F137">
        <v>0</v>
      </c>
    </row>
    <row r="138" spans="2:6" x14ac:dyDescent="0.35">
      <c r="B138" t="s">
        <v>8219</v>
      </c>
      <c r="C138">
        <v>275</v>
      </c>
      <c r="E138" t="s">
        <v>8221</v>
      </c>
      <c r="F138">
        <v>124</v>
      </c>
    </row>
    <row r="139" spans="2:6" x14ac:dyDescent="0.35">
      <c r="B139" t="s">
        <v>8219</v>
      </c>
      <c r="C139">
        <v>560</v>
      </c>
      <c r="E139" t="s">
        <v>8221</v>
      </c>
      <c r="F139">
        <v>0</v>
      </c>
    </row>
    <row r="140" spans="2:6" x14ac:dyDescent="0.35">
      <c r="B140" t="s">
        <v>8219</v>
      </c>
      <c r="C140">
        <v>688</v>
      </c>
      <c r="E140" t="s">
        <v>8221</v>
      </c>
      <c r="F140">
        <v>0</v>
      </c>
    </row>
    <row r="141" spans="2:6" x14ac:dyDescent="0.35">
      <c r="B141" t="s">
        <v>8219</v>
      </c>
      <c r="C141">
        <v>942</v>
      </c>
      <c r="E141" t="s">
        <v>8221</v>
      </c>
      <c r="F141">
        <v>55</v>
      </c>
    </row>
    <row r="142" spans="2:6" x14ac:dyDescent="0.35">
      <c r="B142" t="s">
        <v>8219</v>
      </c>
      <c r="C142">
        <v>88</v>
      </c>
      <c r="E142" t="s">
        <v>8221</v>
      </c>
      <c r="F142">
        <v>140</v>
      </c>
    </row>
    <row r="143" spans="2:6" x14ac:dyDescent="0.35">
      <c r="B143" t="s">
        <v>8219</v>
      </c>
      <c r="C143">
        <v>220</v>
      </c>
      <c r="E143" t="s">
        <v>8221</v>
      </c>
      <c r="F143">
        <v>21</v>
      </c>
    </row>
    <row r="144" spans="2:6" x14ac:dyDescent="0.35">
      <c r="B144" t="s">
        <v>8219</v>
      </c>
      <c r="C144">
        <v>145</v>
      </c>
      <c r="E144" t="s">
        <v>8221</v>
      </c>
      <c r="F144">
        <v>1</v>
      </c>
    </row>
    <row r="145" spans="2:6" x14ac:dyDescent="0.35">
      <c r="B145" t="s">
        <v>8219</v>
      </c>
      <c r="C145">
        <v>963</v>
      </c>
      <c r="E145" t="s">
        <v>8221</v>
      </c>
      <c r="F145">
        <v>147</v>
      </c>
    </row>
    <row r="146" spans="2:6" x14ac:dyDescent="0.35">
      <c r="B146" t="s">
        <v>8219</v>
      </c>
      <c r="C146">
        <v>91</v>
      </c>
      <c r="E146" t="s">
        <v>8221</v>
      </c>
      <c r="F146">
        <v>11</v>
      </c>
    </row>
    <row r="147" spans="2:6" x14ac:dyDescent="0.35">
      <c r="B147" t="s">
        <v>8219</v>
      </c>
      <c r="C147">
        <v>58</v>
      </c>
      <c r="E147" t="s">
        <v>8221</v>
      </c>
      <c r="F147">
        <v>125</v>
      </c>
    </row>
    <row r="148" spans="2:6" x14ac:dyDescent="0.35">
      <c r="B148" t="s">
        <v>8219</v>
      </c>
      <c r="C148">
        <v>36</v>
      </c>
      <c r="E148" t="s">
        <v>8221</v>
      </c>
      <c r="F148">
        <v>1</v>
      </c>
    </row>
    <row r="149" spans="2:6" x14ac:dyDescent="0.35">
      <c r="B149" t="s">
        <v>8219</v>
      </c>
      <c r="C149">
        <v>165</v>
      </c>
      <c r="E149" t="s">
        <v>8221</v>
      </c>
      <c r="F149">
        <v>0</v>
      </c>
    </row>
    <row r="150" spans="2:6" x14ac:dyDescent="0.35">
      <c r="B150" t="s">
        <v>8219</v>
      </c>
      <c r="C150">
        <v>111</v>
      </c>
      <c r="E150" t="s">
        <v>8221</v>
      </c>
      <c r="F150">
        <v>0</v>
      </c>
    </row>
    <row r="151" spans="2:6" x14ac:dyDescent="0.35">
      <c r="B151" t="s">
        <v>8219</v>
      </c>
      <c r="C151">
        <v>1596</v>
      </c>
      <c r="E151" t="s">
        <v>8221</v>
      </c>
      <c r="F151">
        <v>3</v>
      </c>
    </row>
    <row r="152" spans="2:6" x14ac:dyDescent="0.35">
      <c r="B152" t="s">
        <v>8219</v>
      </c>
      <c r="C152">
        <v>61</v>
      </c>
      <c r="E152" t="s">
        <v>8221</v>
      </c>
      <c r="F152">
        <v>0</v>
      </c>
    </row>
    <row r="153" spans="2:6" x14ac:dyDescent="0.35">
      <c r="B153" t="s">
        <v>8219</v>
      </c>
      <c r="C153">
        <v>287</v>
      </c>
      <c r="E153" t="s">
        <v>8221</v>
      </c>
      <c r="F153">
        <v>0</v>
      </c>
    </row>
    <row r="154" spans="2:6" x14ac:dyDescent="0.35">
      <c r="B154" t="s">
        <v>8219</v>
      </c>
      <c r="C154">
        <v>65</v>
      </c>
      <c r="E154" t="s">
        <v>8221</v>
      </c>
      <c r="F154">
        <v>0</v>
      </c>
    </row>
    <row r="155" spans="2:6" x14ac:dyDescent="0.35">
      <c r="B155" t="s">
        <v>8219</v>
      </c>
      <c r="C155">
        <v>118</v>
      </c>
      <c r="E155" t="s">
        <v>8221</v>
      </c>
      <c r="F155">
        <v>0</v>
      </c>
    </row>
    <row r="156" spans="2:6" x14ac:dyDescent="0.35">
      <c r="B156" t="s">
        <v>8219</v>
      </c>
      <c r="C156">
        <v>113</v>
      </c>
      <c r="E156" t="s">
        <v>8221</v>
      </c>
      <c r="F156">
        <v>3</v>
      </c>
    </row>
    <row r="157" spans="2:6" x14ac:dyDescent="0.35">
      <c r="B157" t="s">
        <v>8219</v>
      </c>
      <c r="C157">
        <v>332</v>
      </c>
      <c r="E157" t="s">
        <v>8221</v>
      </c>
      <c r="F157">
        <v>0</v>
      </c>
    </row>
    <row r="158" spans="2:6" x14ac:dyDescent="0.35">
      <c r="B158" t="s">
        <v>8219</v>
      </c>
      <c r="C158">
        <v>62</v>
      </c>
      <c r="E158" t="s">
        <v>8221</v>
      </c>
      <c r="F158">
        <v>1</v>
      </c>
    </row>
    <row r="159" spans="2:6" x14ac:dyDescent="0.35">
      <c r="B159" t="s">
        <v>8219</v>
      </c>
      <c r="C159">
        <v>951</v>
      </c>
      <c r="E159" t="s">
        <v>8221</v>
      </c>
      <c r="F159">
        <v>3</v>
      </c>
    </row>
    <row r="160" spans="2:6" x14ac:dyDescent="0.35">
      <c r="B160" t="s">
        <v>8219</v>
      </c>
      <c r="C160">
        <v>415</v>
      </c>
      <c r="E160" t="s">
        <v>8221</v>
      </c>
      <c r="F160">
        <v>22</v>
      </c>
    </row>
    <row r="161" spans="2:6" x14ac:dyDescent="0.35">
      <c r="B161" t="s">
        <v>8219</v>
      </c>
      <c r="C161">
        <v>305</v>
      </c>
      <c r="E161" t="s">
        <v>8221</v>
      </c>
      <c r="F161">
        <v>26</v>
      </c>
    </row>
    <row r="162" spans="2:6" x14ac:dyDescent="0.35">
      <c r="B162" t="s">
        <v>8219</v>
      </c>
      <c r="C162">
        <v>2139</v>
      </c>
      <c r="E162" t="s">
        <v>8221</v>
      </c>
      <c r="F162">
        <v>4</v>
      </c>
    </row>
    <row r="163" spans="2:6" x14ac:dyDescent="0.35">
      <c r="B163" t="s">
        <v>8219</v>
      </c>
      <c r="C163">
        <v>79</v>
      </c>
      <c r="E163" t="s">
        <v>8221</v>
      </c>
      <c r="F163">
        <v>0</v>
      </c>
    </row>
    <row r="164" spans="2:6" x14ac:dyDescent="0.35">
      <c r="B164" t="s">
        <v>8219</v>
      </c>
      <c r="C164">
        <v>179</v>
      </c>
      <c r="E164" t="s">
        <v>8221</v>
      </c>
      <c r="F164">
        <v>4</v>
      </c>
    </row>
    <row r="165" spans="2:6" x14ac:dyDescent="0.35">
      <c r="B165" t="s">
        <v>8219</v>
      </c>
      <c r="C165">
        <v>202</v>
      </c>
      <c r="E165" t="s">
        <v>8221</v>
      </c>
      <c r="F165">
        <v>9</v>
      </c>
    </row>
    <row r="166" spans="2:6" x14ac:dyDescent="0.35">
      <c r="B166" t="s">
        <v>8219</v>
      </c>
      <c r="C166">
        <v>760</v>
      </c>
      <c r="E166" t="s">
        <v>8221</v>
      </c>
      <c r="F166">
        <v>5</v>
      </c>
    </row>
    <row r="167" spans="2:6" x14ac:dyDescent="0.35">
      <c r="B167" t="s">
        <v>8219</v>
      </c>
      <c r="C167">
        <v>563</v>
      </c>
      <c r="E167" t="s">
        <v>8221</v>
      </c>
      <c r="F167">
        <v>14</v>
      </c>
    </row>
    <row r="168" spans="2:6" x14ac:dyDescent="0.35">
      <c r="B168" t="s">
        <v>8219</v>
      </c>
      <c r="C168">
        <v>135</v>
      </c>
      <c r="E168" t="s">
        <v>8221</v>
      </c>
      <c r="F168">
        <v>1</v>
      </c>
    </row>
    <row r="169" spans="2:6" x14ac:dyDescent="0.35">
      <c r="B169" t="s">
        <v>8219</v>
      </c>
      <c r="C169">
        <v>290</v>
      </c>
      <c r="E169" t="s">
        <v>8221</v>
      </c>
      <c r="F169">
        <v>10</v>
      </c>
    </row>
    <row r="170" spans="2:6" x14ac:dyDescent="0.35">
      <c r="B170" t="s">
        <v>8219</v>
      </c>
      <c r="C170">
        <v>447</v>
      </c>
      <c r="E170" t="s">
        <v>8221</v>
      </c>
      <c r="F170">
        <v>3</v>
      </c>
    </row>
    <row r="171" spans="2:6" x14ac:dyDescent="0.35">
      <c r="B171" t="s">
        <v>8219</v>
      </c>
      <c r="C171">
        <v>232</v>
      </c>
      <c r="E171" t="s">
        <v>8221</v>
      </c>
      <c r="F171">
        <v>1</v>
      </c>
    </row>
    <row r="172" spans="2:6" x14ac:dyDescent="0.35">
      <c r="B172" t="s">
        <v>8219</v>
      </c>
      <c r="C172">
        <v>168</v>
      </c>
      <c r="E172" t="s">
        <v>8221</v>
      </c>
      <c r="F172">
        <v>0</v>
      </c>
    </row>
    <row r="173" spans="2:6" x14ac:dyDescent="0.35">
      <c r="B173" t="s">
        <v>8219</v>
      </c>
      <c r="C173">
        <v>128</v>
      </c>
      <c r="E173" t="s">
        <v>8221</v>
      </c>
      <c r="F173">
        <v>5</v>
      </c>
    </row>
    <row r="174" spans="2:6" x14ac:dyDescent="0.35">
      <c r="B174" t="s">
        <v>8219</v>
      </c>
      <c r="C174">
        <v>493</v>
      </c>
      <c r="E174" t="s">
        <v>8221</v>
      </c>
      <c r="F174">
        <v>2</v>
      </c>
    </row>
    <row r="175" spans="2:6" x14ac:dyDescent="0.35">
      <c r="B175" t="s">
        <v>8219</v>
      </c>
      <c r="C175">
        <v>131</v>
      </c>
      <c r="E175" t="s">
        <v>8221</v>
      </c>
      <c r="F175">
        <v>68</v>
      </c>
    </row>
    <row r="176" spans="2:6" x14ac:dyDescent="0.35">
      <c r="B176" t="s">
        <v>8219</v>
      </c>
      <c r="C176">
        <v>50</v>
      </c>
      <c r="E176" t="s">
        <v>8221</v>
      </c>
      <c r="F176">
        <v>3</v>
      </c>
    </row>
    <row r="177" spans="2:6" x14ac:dyDescent="0.35">
      <c r="B177" t="s">
        <v>8219</v>
      </c>
      <c r="C177">
        <v>665</v>
      </c>
      <c r="E177" t="s">
        <v>8221</v>
      </c>
      <c r="F177">
        <v>34</v>
      </c>
    </row>
    <row r="178" spans="2:6" x14ac:dyDescent="0.35">
      <c r="B178" t="s">
        <v>8219</v>
      </c>
      <c r="C178">
        <v>129</v>
      </c>
      <c r="E178" t="s">
        <v>8221</v>
      </c>
      <c r="F178">
        <v>0</v>
      </c>
    </row>
    <row r="179" spans="2:6" x14ac:dyDescent="0.35">
      <c r="B179" t="s">
        <v>8219</v>
      </c>
      <c r="C179">
        <v>142</v>
      </c>
      <c r="E179" t="s">
        <v>8221</v>
      </c>
      <c r="F179">
        <v>3</v>
      </c>
    </row>
    <row r="180" spans="2:6" x14ac:dyDescent="0.35">
      <c r="B180" t="s">
        <v>8219</v>
      </c>
      <c r="C180">
        <v>2436</v>
      </c>
      <c r="E180" t="s">
        <v>8221</v>
      </c>
      <c r="F180">
        <v>0</v>
      </c>
    </row>
    <row r="181" spans="2:6" x14ac:dyDescent="0.35">
      <c r="B181" t="s">
        <v>8219</v>
      </c>
      <c r="C181">
        <v>244</v>
      </c>
      <c r="E181" t="s">
        <v>8221</v>
      </c>
      <c r="F181">
        <v>70</v>
      </c>
    </row>
    <row r="182" spans="2:6" x14ac:dyDescent="0.35">
      <c r="B182" t="s">
        <v>8219</v>
      </c>
      <c r="C182">
        <v>298</v>
      </c>
      <c r="E182" t="s">
        <v>8221</v>
      </c>
      <c r="F182">
        <v>1</v>
      </c>
    </row>
    <row r="183" spans="2:6" x14ac:dyDescent="0.35">
      <c r="B183" t="s">
        <v>8219</v>
      </c>
      <c r="C183">
        <v>251</v>
      </c>
      <c r="E183" t="s">
        <v>8221</v>
      </c>
      <c r="F183">
        <v>1</v>
      </c>
    </row>
    <row r="184" spans="2:6" x14ac:dyDescent="0.35">
      <c r="B184" t="s">
        <v>8219</v>
      </c>
      <c r="C184">
        <v>108</v>
      </c>
      <c r="E184" t="s">
        <v>8221</v>
      </c>
      <c r="F184">
        <v>1</v>
      </c>
    </row>
    <row r="185" spans="2:6" x14ac:dyDescent="0.35">
      <c r="B185" t="s">
        <v>8219</v>
      </c>
      <c r="C185">
        <v>82</v>
      </c>
      <c r="E185" t="s">
        <v>8221</v>
      </c>
      <c r="F185">
        <v>2</v>
      </c>
    </row>
    <row r="186" spans="2:6" x14ac:dyDescent="0.35">
      <c r="B186" t="s">
        <v>8219</v>
      </c>
      <c r="C186">
        <v>74</v>
      </c>
      <c r="E186" t="s">
        <v>8221</v>
      </c>
      <c r="F186">
        <v>2</v>
      </c>
    </row>
    <row r="187" spans="2:6" x14ac:dyDescent="0.35">
      <c r="B187" t="s">
        <v>8219</v>
      </c>
      <c r="C187">
        <v>189</v>
      </c>
      <c r="E187" t="s">
        <v>8221</v>
      </c>
      <c r="F187">
        <v>34</v>
      </c>
    </row>
    <row r="188" spans="2:6" x14ac:dyDescent="0.35">
      <c r="B188" t="s">
        <v>8219</v>
      </c>
      <c r="C188">
        <v>80</v>
      </c>
      <c r="E188" t="s">
        <v>8221</v>
      </c>
      <c r="F188">
        <v>2</v>
      </c>
    </row>
    <row r="189" spans="2:6" x14ac:dyDescent="0.35">
      <c r="B189" t="s">
        <v>8219</v>
      </c>
      <c r="C189">
        <v>576</v>
      </c>
      <c r="E189" t="s">
        <v>8221</v>
      </c>
      <c r="F189">
        <v>0</v>
      </c>
    </row>
    <row r="190" spans="2:6" x14ac:dyDescent="0.35">
      <c r="B190" t="s">
        <v>8219</v>
      </c>
      <c r="C190">
        <v>202</v>
      </c>
      <c r="E190" t="s">
        <v>8221</v>
      </c>
      <c r="F190">
        <v>1</v>
      </c>
    </row>
    <row r="191" spans="2:6" x14ac:dyDescent="0.35">
      <c r="B191" t="s">
        <v>8219</v>
      </c>
      <c r="C191">
        <v>238</v>
      </c>
      <c r="E191" t="s">
        <v>8221</v>
      </c>
      <c r="F191">
        <v>8</v>
      </c>
    </row>
    <row r="192" spans="2:6" x14ac:dyDescent="0.35">
      <c r="B192" t="s">
        <v>8219</v>
      </c>
      <c r="C192">
        <v>36</v>
      </c>
      <c r="E192" t="s">
        <v>8221</v>
      </c>
      <c r="F192">
        <v>4</v>
      </c>
    </row>
    <row r="193" spans="2:6" x14ac:dyDescent="0.35">
      <c r="B193" t="s">
        <v>8219</v>
      </c>
      <c r="C193">
        <v>150</v>
      </c>
      <c r="E193" t="s">
        <v>8221</v>
      </c>
      <c r="F193">
        <v>28</v>
      </c>
    </row>
    <row r="194" spans="2:6" x14ac:dyDescent="0.35">
      <c r="B194" t="s">
        <v>8219</v>
      </c>
      <c r="C194">
        <v>146</v>
      </c>
      <c r="E194" t="s">
        <v>8221</v>
      </c>
      <c r="F194">
        <v>0</v>
      </c>
    </row>
    <row r="195" spans="2:6" x14ac:dyDescent="0.35">
      <c r="B195" t="s">
        <v>8219</v>
      </c>
      <c r="C195">
        <v>222</v>
      </c>
      <c r="E195" t="s">
        <v>8221</v>
      </c>
      <c r="F195">
        <v>6</v>
      </c>
    </row>
    <row r="196" spans="2:6" x14ac:dyDescent="0.35">
      <c r="B196" t="s">
        <v>8219</v>
      </c>
      <c r="C196">
        <v>120</v>
      </c>
      <c r="E196" t="s">
        <v>8221</v>
      </c>
      <c r="F196">
        <v>22</v>
      </c>
    </row>
    <row r="197" spans="2:6" x14ac:dyDescent="0.35">
      <c r="B197" t="s">
        <v>8219</v>
      </c>
      <c r="C197">
        <v>126</v>
      </c>
      <c r="E197" t="s">
        <v>8221</v>
      </c>
      <c r="F197">
        <v>0</v>
      </c>
    </row>
    <row r="198" spans="2:6" x14ac:dyDescent="0.35">
      <c r="B198" t="s">
        <v>8219</v>
      </c>
      <c r="C198">
        <v>158</v>
      </c>
      <c r="E198" t="s">
        <v>8221</v>
      </c>
      <c r="F198">
        <v>1</v>
      </c>
    </row>
    <row r="199" spans="2:6" x14ac:dyDescent="0.35">
      <c r="B199" t="s">
        <v>8219</v>
      </c>
      <c r="C199">
        <v>316</v>
      </c>
      <c r="E199" t="s">
        <v>8221</v>
      </c>
      <c r="F199">
        <v>20</v>
      </c>
    </row>
    <row r="200" spans="2:6" x14ac:dyDescent="0.35">
      <c r="B200" t="s">
        <v>8219</v>
      </c>
      <c r="C200">
        <v>284</v>
      </c>
      <c r="E200" t="s">
        <v>8221</v>
      </c>
      <c r="F200">
        <v>0</v>
      </c>
    </row>
    <row r="201" spans="2:6" x14ac:dyDescent="0.35">
      <c r="B201" t="s">
        <v>8219</v>
      </c>
      <c r="C201">
        <v>51</v>
      </c>
      <c r="E201" t="s">
        <v>8221</v>
      </c>
      <c r="F201">
        <v>1</v>
      </c>
    </row>
    <row r="202" spans="2:6" x14ac:dyDescent="0.35">
      <c r="B202" t="s">
        <v>8219</v>
      </c>
      <c r="C202">
        <v>158</v>
      </c>
      <c r="E202" t="s">
        <v>8221</v>
      </c>
      <c r="F202">
        <v>3</v>
      </c>
    </row>
    <row r="203" spans="2:6" x14ac:dyDescent="0.35">
      <c r="B203" t="s">
        <v>8219</v>
      </c>
      <c r="C203">
        <v>337</v>
      </c>
      <c r="E203" t="s">
        <v>8221</v>
      </c>
      <c r="F203">
        <v>2</v>
      </c>
    </row>
    <row r="204" spans="2:6" x14ac:dyDescent="0.35">
      <c r="B204" t="s">
        <v>8219</v>
      </c>
      <c r="C204">
        <v>186</v>
      </c>
      <c r="E204" t="s">
        <v>8221</v>
      </c>
      <c r="F204">
        <v>0</v>
      </c>
    </row>
    <row r="205" spans="2:6" x14ac:dyDescent="0.35">
      <c r="B205" t="s">
        <v>8219</v>
      </c>
      <c r="C205">
        <v>58</v>
      </c>
      <c r="E205" t="s">
        <v>8221</v>
      </c>
      <c r="F205">
        <v>2</v>
      </c>
    </row>
    <row r="206" spans="2:6" x14ac:dyDescent="0.35">
      <c r="B206" t="s">
        <v>8219</v>
      </c>
      <c r="C206">
        <v>82</v>
      </c>
      <c r="E206" t="s">
        <v>8221</v>
      </c>
      <c r="F206">
        <v>1</v>
      </c>
    </row>
    <row r="207" spans="2:6" x14ac:dyDescent="0.35">
      <c r="B207" t="s">
        <v>8219</v>
      </c>
      <c r="C207">
        <v>736</v>
      </c>
      <c r="E207" t="s">
        <v>8221</v>
      </c>
      <c r="F207">
        <v>0</v>
      </c>
    </row>
    <row r="208" spans="2:6" x14ac:dyDescent="0.35">
      <c r="B208" t="s">
        <v>8219</v>
      </c>
      <c r="C208">
        <v>1151</v>
      </c>
      <c r="E208" t="s">
        <v>8221</v>
      </c>
      <c r="F208">
        <v>1</v>
      </c>
    </row>
    <row r="209" spans="2:6" x14ac:dyDescent="0.35">
      <c r="B209" t="s">
        <v>8219</v>
      </c>
      <c r="C209">
        <v>34</v>
      </c>
      <c r="E209" t="s">
        <v>8221</v>
      </c>
      <c r="F209">
        <v>0</v>
      </c>
    </row>
    <row r="210" spans="2:6" x14ac:dyDescent="0.35">
      <c r="B210" t="s">
        <v>8219</v>
      </c>
      <c r="C210">
        <v>498</v>
      </c>
      <c r="E210" t="s">
        <v>8221</v>
      </c>
      <c r="F210">
        <v>5</v>
      </c>
    </row>
    <row r="211" spans="2:6" x14ac:dyDescent="0.35">
      <c r="B211" t="s">
        <v>8219</v>
      </c>
      <c r="C211">
        <v>167</v>
      </c>
      <c r="E211" t="s">
        <v>8221</v>
      </c>
      <c r="F211">
        <v>1</v>
      </c>
    </row>
    <row r="212" spans="2:6" x14ac:dyDescent="0.35">
      <c r="B212" t="s">
        <v>8219</v>
      </c>
      <c r="C212">
        <v>340</v>
      </c>
      <c r="E212" t="s">
        <v>8221</v>
      </c>
      <c r="F212">
        <v>1</v>
      </c>
    </row>
    <row r="213" spans="2:6" x14ac:dyDescent="0.35">
      <c r="B213" t="s">
        <v>8219</v>
      </c>
      <c r="C213">
        <v>438</v>
      </c>
      <c r="E213" t="s">
        <v>8221</v>
      </c>
      <c r="F213">
        <v>2</v>
      </c>
    </row>
    <row r="214" spans="2:6" x14ac:dyDescent="0.35">
      <c r="B214" t="s">
        <v>8219</v>
      </c>
      <c r="C214">
        <v>555</v>
      </c>
      <c r="E214" t="s">
        <v>8221</v>
      </c>
      <c r="F214">
        <v>0</v>
      </c>
    </row>
    <row r="215" spans="2:6" x14ac:dyDescent="0.35">
      <c r="B215" t="s">
        <v>8219</v>
      </c>
      <c r="C215">
        <v>266</v>
      </c>
      <c r="E215" t="s">
        <v>8221</v>
      </c>
      <c r="F215">
        <v>9</v>
      </c>
    </row>
    <row r="216" spans="2:6" x14ac:dyDescent="0.35">
      <c r="B216" t="s">
        <v>8219</v>
      </c>
      <c r="C216">
        <v>69</v>
      </c>
      <c r="E216" t="s">
        <v>8221</v>
      </c>
      <c r="F216">
        <v>4</v>
      </c>
    </row>
    <row r="217" spans="2:6" x14ac:dyDescent="0.35">
      <c r="B217" t="s">
        <v>8219</v>
      </c>
      <c r="C217">
        <v>80</v>
      </c>
      <c r="E217" t="s">
        <v>8221</v>
      </c>
      <c r="F217">
        <v>4</v>
      </c>
    </row>
    <row r="218" spans="2:6" x14ac:dyDescent="0.35">
      <c r="B218" t="s">
        <v>8219</v>
      </c>
      <c r="C218">
        <v>493</v>
      </c>
      <c r="E218" t="s">
        <v>8221</v>
      </c>
      <c r="F218">
        <v>1</v>
      </c>
    </row>
    <row r="219" spans="2:6" x14ac:dyDescent="0.35">
      <c r="B219" t="s">
        <v>8219</v>
      </c>
      <c r="C219">
        <v>31</v>
      </c>
      <c r="E219" t="s">
        <v>8221</v>
      </c>
      <c r="F219">
        <v>1</v>
      </c>
    </row>
    <row r="220" spans="2:6" x14ac:dyDescent="0.35">
      <c r="B220" t="s">
        <v>8219</v>
      </c>
      <c r="C220">
        <v>236</v>
      </c>
      <c r="E220" t="s">
        <v>8221</v>
      </c>
      <c r="F220">
        <v>7</v>
      </c>
    </row>
    <row r="221" spans="2:6" x14ac:dyDescent="0.35">
      <c r="B221" t="s">
        <v>8219</v>
      </c>
      <c r="C221">
        <v>89</v>
      </c>
      <c r="E221" t="s">
        <v>8221</v>
      </c>
      <c r="F221">
        <v>5</v>
      </c>
    </row>
    <row r="222" spans="2:6" x14ac:dyDescent="0.35">
      <c r="B222" t="s">
        <v>8219</v>
      </c>
      <c r="C222">
        <v>299</v>
      </c>
      <c r="E222" t="s">
        <v>8221</v>
      </c>
      <c r="F222">
        <v>1</v>
      </c>
    </row>
    <row r="223" spans="2:6" x14ac:dyDescent="0.35">
      <c r="B223" t="s">
        <v>8219</v>
      </c>
      <c r="C223">
        <v>55</v>
      </c>
      <c r="E223" t="s">
        <v>8221</v>
      </c>
      <c r="F223">
        <v>0</v>
      </c>
    </row>
    <row r="224" spans="2:6" x14ac:dyDescent="0.35">
      <c r="B224" t="s">
        <v>8219</v>
      </c>
      <c r="C224">
        <v>325</v>
      </c>
      <c r="E224" t="s">
        <v>8221</v>
      </c>
      <c r="F224">
        <v>0</v>
      </c>
    </row>
    <row r="225" spans="2:6" x14ac:dyDescent="0.35">
      <c r="B225" t="s">
        <v>8219</v>
      </c>
      <c r="C225">
        <v>524</v>
      </c>
      <c r="E225" t="s">
        <v>8221</v>
      </c>
      <c r="F225">
        <v>1</v>
      </c>
    </row>
    <row r="226" spans="2:6" x14ac:dyDescent="0.35">
      <c r="B226" t="s">
        <v>8219</v>
      </c>
      <c r="C226">
        <v>285</v>
      </c>
      <c r="E226" t="s">
        <v>8221</v>
      </c>
      <c r="F226">
        <v>2</v>
      </c>
    </row>
    <row r="227" spans="2:6" x14ac:dyDescent="0.35">
      <c r="B227" t="s">
        <v>8219</v>
      </c>
      <c r="C227">
        <v>179</v>
      </c>
      <c r="E227" t="s">
        <v>8221</v>
      </c>
      <c r="F227">
        <v>0</v>
      </c>
    </row>
    <row r="228" spans="2:6" x14ac:dyDescent="0.35">
      <c r="B228" t="s">
        <v>8219</v>
      </c>
      <c r="C228">
        <v>188</v>
      </c>
      <c r="E228" t="s">
        <v>8221</v>
      </c>
      <c r="F228">
        <v>4</v>
      </c>
    </row>
    <row r="229" spans="2:6" x14ac:dyDescent="0.35">
      <c r="B229" t="s">
        <v>8219</v>
      </c>
      <c r="C229">
        <v>379</v>
      </c>
      <c r="E229" t="s">
        <v>8221</v>
      </c>
      <c r="F229">
        <v>7</v>
      </c>
    </row>
    <row r="230" spans="2:6" x14ac:dyDescent="0.35">
      <c r="B230" t="s">
        <v>8219</v>
      </c>
      <c r="C230">
        <v>119</v>
      </c>
      <c r="E230" t="s">
        <v>8221</v>
      </c>
      <c r="F230">
        <v>2</v>
      </c>
    </row>
    <row r="231" spans="2:6" x14ac:dyDescent="0.35">
      <c r="B231" t="s">
        <v>8219</v>
      </c>
      <c r="C231">
        <v>167</v>
      </c>
      <c r="E231" t="s">
        <v>8221</v>
      </c>
      <c r="F231">
        <v>1</v>
      </c>
    </row>
    <row r="232" spans="2:6" x14ac:dyDescent="0.35">
      <c r="B232" t="s">
        <v>8219</v>
      </c>
      <c r="C232">
        <v>221</v>
      </c>
      <c r="E232" t="s">
        <v>8221</v>
      </c>
      <c r="F232">
        <v>9</v>
      </c>
    </row>
    <row r="233" spans="2:6" x14ac:dyDescent="0.35">
      <c r="B233" t="s">
        <v>8219</v>
      </c>
      <c r="C233">
        <v>964</v>
      </c>
      <c r="E233" t="s">
        <v>8221</v>
      </c>
      <c r="F233">
        <v>2</v>
      </c>
    </row>
    <row r="234" spans="2:6" x14ac:dyDescent="0.35">
      <c r="B234" t="s">
        <v>8219</v>
      </c>
      <c r="C234">
        <v>286</v>
      </c>
      <c r="E234" t="s">
        <v>8221</v>
      </c>
      <c r="F234">
        <v>1</v>
      </c>
    </row>
    <row r="235" spans="2:6" x14ac:dyDescent="0.35">
      <c r="B235" t="s">
        <v>8219</v>
      </c>
      <c r="C235">
        <v>613</v>
      </c>
      <c r="E235" t="s">
        <v>8221</v>
      </c>
      <c r="F235">
        <v>7</v>
      </c>
    </row>
    <row r="236" spans="2:6" x14ac:dyDescent="0.35">
      <c r="B236" t="s">
        <v>8219</v>
      </c>
      <c r="C236">
        <v>29</v>
      </c>
      <c r="E236" t="s">
        <v>8221</v>
      </c>
      <c r="F236">
        <v>2</v>
      </c>
    </row>
    <row r="237" spans="2:6" x14ac:dyDescent="0.35">
      <c r="B237" t="s">
        <v>8219</v>
      </c>
      <c r="C237">
        <v>165</v>
      </c>
      <c r="E237" t="s">
        <v>8221</v>
      </c>
      <c r="F237">
        <v>8</v>
      </c>
    </row>
    <row r="238" spans="2:6" x14ac:dyDescent="0.35">
      <c r="B238" t="s">
        <v>8219</v>
      </c>
      <c r="C238">
        <v>97</v>
      </c>
      <c r="E238" t="s">
        <v>8221</v>
      </c>
      <c r="F238">
        <v>2</v>
      </c>
    </row>
    <row r="239" spans="2:6" x14ac:dyDescent="0.35">
      <c r="B239" t="s">
        <v>8219</v>
      </c>
      <c r="C239">
        <v>303</v>
      </c>
      <c r="E239" t="s">
        <v>8221</v>
      </c>
      <c r="F239">
        <v>2</v>
      </c>
    </row>
    <row r="240" spans="2:6" x14ac:dyDescent="0.35">
      <c r="B240" t="s">
        <v>8219</v>
      </c>
      <c r="C240">
        <v>267</v>
      </c>
      <c r="E240" t="s">
        <v>8221</v>
      </c>
      <c r="F240">
        <v>7</v>
      </c>
    </row>
    <row r="241" spans="2:6" x14ac:dyDescent="0.35">
      <c r="B241" t="s">
        <v>8219</v>
      </c>
      <c r="C241">
        <v>302</v>
      </c>
      <c r="E241" t="s">
        <v>8221</v>
      </c>
      <c r="F241">
        <v>2</v>
      </c>
    </row>
    <row r="242" spans="2:6" x14ac:dyDescent="0.35">
      <c r="B242" t="s">
        <v>8219</v>
      </c>
      <c r="C242">
        <v>87</v>
      </c>
      <c r="E242" t="s">
        <v>8221</v>
      </c>
      <c r="F242">
        <v>18</v>
      </c>
    </row>
    <row r="243" spans="2:6" x14ac:dyDescent="0.35">
      <c r="B243" t="s">
        <v>8219</v>
      </c>
      <c r="C243">
        <v>354</v>
      </c>
      <c r="E243" t="s">
        <v>8221</v>
      </c>
      <c r="F243">
        <v>9</v>
      </c>
    </row>
    <row r="244" spans="2:6" x14ac:dyDescent="0.35">
      <c r="B244" t="s">
        <v>8219</v>
      </c>
      <c r="C244">
        <v>86</v>
      </c>
      <c r="E244" t="s">
        <v>8221</v>
      </c>
      <c r="F244">
        <v>4</v>
      </c>
    </row>
    <row r="245" spans="2:6" x14ac:dyDescent="0.35">
      <c r="B245" t="s">
        <v>8219</v>
      </c>
      <c r="C245">
        <v>26</v>
      </c>
      <c r="E245" t="s">
        <v>8221</v>
      </c>
      <c r="F245">
        <v>7</v>
      </c>
    </row>
    <row r="246" spans="2:6" x14ac:dyDescent="0.35">
      <c r="B246" t="s">
        <v>8219</v>
      </c>
      <c r="C246">
        <v>113</v>
      </c>
      <c r="E246" t="s">
        <v>8221</v>
      </c>
      <c r="F246">
        <v>29</v>
      </c>
    </row>
    <row r="247" spans="2:6" x14ac:dyDescent="0.35">
      <c r="B247" t="s">
        <v>8219</v>
      </c>
      <c r="C247">
        <v>65</v>
      </c>
      <c r="E247" t="s">
        <v>8221</v>
      </c>
      <c r="F247">
        <v>12</v>
      </c>
    </row>
    <row r="248" spans="2:6" x14ac:dyDescent="0.35">
      <c r="B248" t="s">
        <v>8219</v>
      </c>
      <c r="C248">
        <v>134</v>
      </c>
      <c r="E248" t="s">
        <v>8221</v>
      </c>
      <c r="F248">
        <v>4</v>
      </c>
    </row>
    <row r="249" spans="2:6" x14ac:dyDescent="0.35">
      <c r="B249" t="s">
        <v>8219</v>
      </c>
      <c r="C249">
        <v>119</v>
      </c>
      <c r="E249" t="s">
        <v>8221</v>
      </c>
      <c r="F249">
        <v>28</v>
      </c>
    </row>
    <row r="250" spans="2:6" x14ac:dyDescent="0.35">
      <c r="B250" t="s">
        <v>8219</v>
      </c>
      <c r="C250">
        <v>159</v>
      </c>
      <c r="E250" t="s">
        <v>8221</v>
      </c>
      <c r="F250">
        <v>25</v>
      </c>
    </row>
    <row r="251" spans="2:6" x14ac:dyDescent="0.35">
      <c r="B251" t="s">
        <v>8219</v>
      </c>
      <c r="C251">
        <v>167</v>
      </c>
      <c r="E251" t="s">
        <v>8221</v>
      </c>
      <c r="F251">
        <v>28</v>
      </c>
    </row>
    <row r="252" spans="2:6" x14ac:dyDescent="0.35">
      <c r="B252" t="s">
        <v>8219</v>
      </c>
      <c r="C252">
        <v>43</v>
      </c>
      <c r="E252" t="s">
        <v>8221</v>
      </c>
      <c r="F252">
        <v>310</v>
      </c>
    </row>
    <row r="253" spans="2:6" x14ac:dyDescent="0.35">
      <c r="B253" t="s">
        <v>8219</v>
      </c>
      <c r="C253">
        <v>1062</v>
      </c>
      <c r="E253" t="s">
        <v>8221</v>
      </c>
      <c r="F253">
        <v>15</v>
      </c>
    </row>
    <row r="254" spans="2:6" x14ac:dyDescent="0.35">
      <c r="B254" t="s">
        <v>8219</v>
      </c>
      <c r="C254">
        <v>9</v>
      </c>
      <c r="E254" t="s">
        <v>8221</v>
      </c>
      <c r="F254">
        <v>215</v>
      </c>
    </row>
    <row r="255" spans="2:6" x14ac:dyDescent="0.35">
      <c r="B255" t="s">
        <v>8219</v>
      </c>
      <c r="C255">
        <v>89</v>
      </c>
      <c r="E255" t="s">
        <v>8221</v>
      </c>
      <c r="F255">
        <v>3</v>
      </c>
    </row>
    <row r="256" spans="2:6" x14ac:dyDescent="0.35">
      <c r="B256" t="s">
        <v>8219</v>
      </c>
      <c r="C256">
        <v>174</v>
      </c>
      <c r="E256" t="s">
        <v>8221</v>
      </c>
      <c r="F256">
        <v>2</v>
      </c>
    </row>
    <row r="257" spans="2:6" x14ac:dyDescent="0.35">
      <c r="B257" t="s">
        <v>8219</v>
      </c>
      <c r="C257">
        <v>14</v>
      </c>
      <c r="E257" t="s">
        <v>8221</v>
      </c>
      <c r="F257">
        <v>26</v>
      </c>
    </row>
    <row r="258" spans="2:6" x14ac:dyDescent="0.35">
      <c r="B258" t="s">
        <v>8219</v>
      </c>
      <c r="C258">
        <v>48</v>
      </c>
      <c r="E258" t="s">
        <v>8221</v>
      </c>
      <c r="F258">
        <v>24</v>
      </c>
    </row>
    <row r="259" spans="2:6" x14ac:dyDescent="0.35">
      <c r="B259" t="s">
        <v>8219</v>
      </c>
      <c r="C259">
        <v>133</v>
      </c>
      <c r="E259" t="s">
        <v>8221</v>
      </c>
      <c r="F259">
        <v>96</v>
      </c>
    </row>
    <row r="260" spans="2:6" x14ac:dyDescent="0.35">
      <c r="B260" t="s">
        <v>8219</v>
      </c>
      <c r="C260">
        <v>83</v>
      </c>
      <c r="E260" t="s">
        <v>8221</v>
      </c>
      <c r="F260">
        <v>17</v>
      </c>
    </row>
    <row r="261" spans="2:6" x14ac:dyDescent="0.35">
      <c r="B261" t="s">
        <v>8219</v>
      </c>
      <c r="C261">
        <v>149</v>
      </c>
      <c r="E261" t="s">
        <v>8221</v>
      </c>
      <c r="F261">
        <v>94</v>
      </c>
    </row>
    <row r="262" spans="2:6" x14ac:dyDescent="0.35">
      <c r="B262" t="s">
        <v>8219</v>
      </c>
      <c r="C262">
        <v>49</v>
      </c>
      <c r="E262" t="s">
        <v>8221</v>
      </c>
      <c r="F262">
        <v>129</v>
      </c>
    </row>
    <row r="263" spans="2:6" x14ac:dyDescent="0.35">
      <c r="B263" t="s">
        <v>8219</v>
      </c>
      <c r="C263">
        <v>251</v>
      </c>
      <c r="E263" t="s">
        <v>8221</v>
      </c>
      <c r="F263">
        <v>1</v>
      </c>
    </row>
    <row r="264" spans="2:6" x14ac:dyDescent="0.35">
      <c r="B264" t="s">
        <v>8219</v>
      </c>
      <c r="C264">
        <v>22</v>
      </c>
      <c r="E264" t="s">
        <v>8221</v>
      </c>
      <c r="F264">
        <v>4</v>
      </c>
    </row>
    <row r="265" spans="2:6" x14ac:dyDescent="0.35">
      <c r="B265" t="s">
        <v>8219</v>
      </c>
      <c r="C265">
        <v>48</v>
      </c>
      <c r="E265" t="s">
        <v>8221</v>
      </c>
      <c r="F265">
        <v>3</v>
      </c>
    </row>
    <row r="266" spans="2:6" x14ac:dyDescent="0.35">
      <c r="B266" t="s">
        <v>8219</v>
      </c>
      <c r="C266">
        <v>383</v>
      </c>
      <c r="E266" t="s">
        <v>8221</v>
      </c>
      <c r="F266">
        <v>135</v>
      </c>
    </row>
    <row r="267" spans="2:6" x14ac:dyDescent="0.35">
      <c r="B267" t="s">
        <v>8219</v>
      </c>
      <c r="C267">
        <v>237</v>
      </c>
      <c r="E267" t="s">
        <v>8221</v>
      </c>
      <c r="F267">
        <v>10</v>
      </c>
    </row>
    <row r="268" spans="2:6" x14ac:dyDescent="0.35">
      <c r="B268" t="s">
        <v>8219</v>
      </c>
      <c r="C268">
        <v>13</v>
      </c>
      <c r="E268" t="s">
        <v>8221</v>
      </c>
      <c r="F268">
        <v>0</v>
      </c>
    </row>
    <row r="269" spans="2:6" x14ac:dyDescent="0.35">
      <c r="B269" t="s">
        <v>8219</v>
      </c>
      <c r="C269">
        <v>562</v>
      </c>
      <c r="E269" t="s">
        <v>8221</v>
      </c>
      <c r="F269">
        <v>6</v>
      </c>
    </row>
    <row r="270" spans="2:6" x14ac:dyDescent="0.35">
      <c r="B270" t="s">
        <v>8219</v>
      </c>
      <c r="C270">
        <v>71</v>
      </c>
      <c r="E270" t="s">
        <v>8221</v>
      </c>
      <c r="F270">
        <v>36</v>
      </c>
    </row>
    <row r="271" spans="2:6" x14ac:dyDescent="0.35">
      <c r="B271" t="s">
        <v>8219</v>
      </c>
      <c r="C271">
        <v>1510</v>
      </c>
      <c r="E271" t="s">
        <v>8221</v>
      </c>
      <c r="F271">
        <v>336</v>
      </c>
    </row>
    <row r="272" spans="2:6" x14ac:dyDescent="0.35">
      <c r="B272" t="s">
        <v>8219</v>
      </c>
      <c r="C272">
        <v>14</v>
      </c>
      <c r="E272" t="s">
        <v>8221</v>
      </c>
      <c r="F272">
        <v>34</v>
      </c>
    </row>
    <row r="273" spans="2:6" x14ac:dyDescent="0.35">
      <c r="B273" t="s">
        <v>8219</v>
      </c>
      <c r="C273">
        <v>193</v>
      </c>
      <c r="E273" t="s">
        <v>8221</v>
      </c>
      <c r="F273">
        <v>10</v>
      </c>
    </row>
    <row r="274" spans="2:6" x14ac:dyDescent="0.35">
      <c r="B274" t="s">
        <v>8219</v>
      </c>
      <c r="C274">
        <v>206</v>
      </c>
      <c r="E274" t="s">
        <v>8221</v>
      </c>
      <c r="F274">
        <v>201</v>
      </c>
    </row>
    <row r="275" spans="2:6" x14ac:dyDescent="0.35">
      <c r="B275" t="s">
        <v>8219</v>
      </c>
      <c r="C275">
        <v>351</v>
      </c>
      <c r="E275" t="s">
        <v>8221</v>
      </c>
      <c r="F275">
        <v>296</v>
      </c>
    </row>
    <row r="276" spans="2:6" x14ac:dyDescent="0.35">
      <c r="B276" t="s">
        <v>8219</v>
      </c>
      <c r="C276">
        <v>50</v>
      </c>
      <c r="E276" t="s">
        <v>8221</v>
      </c>
      <c r="F276">
        <v>7</v>
      </c>
    </row>
    <row r="277" spans="2:6" x14ac:dyDescent="0.35">
      <c r="B277" t="s">
        <v>8219</v>
      </c>
      <c r="C277">
        <v>184</v>
      </c>
      <c r="E277" t="s">
        <v>8221</v>
      </c>
      <c r="F277">
        <v>7</v>
      </c>
    </row>
    <row r="278" spans="2:6" x14ac:dyDescent="0.35">
      <c r="B278" t="s">
        <v>8219</v>
      </c>
      <c r="C278">
        <v>196</v>
      </c>
      <c r="E278" t="s">
        <v>8221</v>
      </c>
      <c r="F278">
        <v>1</v>
      </c>
    </row>
    <row r="279" spans="2:6" x14ac:dyDescent="0.35">
      <c r="B279" t="s">
        <v>8219</v>
      </c>
      <c r="C279">
        <v>229</v>
      </c>
      <c r="E279" t="s">
        <v>8221</v>
      </c>
      <c r="F279">
        <v>114</v>
      </c>
    </row>
    <row r="280" spans="2:6" x14ac:dyDescent="0.35">
      <c r="B280" t="s">
        <v>8219</v>
      </c>
      <c r="C280">
        <v>67</v>
      </c>
      <c r="E280" t="s">
        <v>8221</v>
      </c>
      <c r="F280">
        <v>29</v>
      </c>
    </row>
    <row r="281" spans="2:6" x14ac:dyDescent="0.35">
      <c r="B281" t="s">
        <v>8219</v>
      </c>
      <c r="C281">
        <v>95</v>
      </c>
      <c r="E281" t="s">
        <v>8221</v>
      </c>
      <c r="F281">
        <v>890</v>
      </c>
    </row>
    <row r="282" spans="2:6" x14ac:dyDescent="0.35">
      <c r="B282" t="s">
        <v>8219</v>
      </c>
      <c r="C282">
        <v>62</v>
      </c>
      <c r="E282" t="s">
        <v>8221</v>
      </c>
      <c r="F282">
        <v>31</v>
      </c>
    </row>
    <row r="283" spans="2:6" x14ac:dyDescent="0.35">
      <c r="B283" t="s">
        <v>8219</v>
      </c>
      <c r="C283">
        <v>73</v>
      </c>
      <c r="E283" t="s">
        <v>8221</v>
      </c>
      <c r="F283">
        <v>21</v>
      </c>
    </row>
    <row r="284" spans="2:6" x14ac:dyDescent="0.35">
      <c r="B284" t="s">
        <v>8219</v>
      </c>
      <c r="C284">
        <v>43</v>
      </c>
      <c r="E284" t="s">
        <v>8221</v>
      </c>
      <c r="F284">
        <v>37</v>
      </c>
    </row>
    <row r="285" spans="2:6" x14ac:dyDescent="0.35">
      <c r="B285" t="s">
        <v>8219</v>
      </c>
      <c r="C285">
        <v>70</v>
      </c>
      <c r="E285" t="s">
        <v>8221</v>
      </c>
      <c r="F285">
        <v>7</v>
      </c>
    </row>
    <row r="286" spans="2:6" x14ac:dyDescent="0.35">
      <c r="B286" t="s">
        <v>8219</v>
      </c>
      <c r="C286">
        <v>271</v>
      </c>
      <c r="E286" t="s">
        <v>8221</v>
      </c>
      <c r="F286">
        <v>4</v>
      </c>
    </row>
    <row r="287" spans="2:6" x14ac:dyDescent="0.35">
      <c r="B287" t="s">
        <v>8219</v>
      </c>
      <c r="C287">
        <v>55</v>
      </c>
      <c r="E287" t="s">
        <v>8221</v>
      </c>
      <c r="F287">
        <v>5</v>
      </c>
    </row>
    <row r="288" spans="2:6" x14ac:dyDescent="0.35">
      <c r="B288" t="s">
        <v>8219</v>
      </c>
      <c r="C288">
        <v>35</v>
      </c>
      <c r="E288" t="s">
        <v>8221</v>
      </c>
      <c r="F288">
        <v>0</v>
      </c>
    </row>
    <row r="289" spans="2:6" x14ac:dyDescent="0.35">
      <c r="B289" t="s">
        <v>8219</v>
      </c>
      <c r="C289">
        <v>22</v>
      </c>
      <c r="E289" t="s">
        <v>8221</v>
      </c>
      <c r="F289">
        <v>456</v>
      </c>
    </row>
    <row r="290" spans="2:6" x14ac:dyDescent="0.35">
      <c r="B290" t="s">
        <v>8219</v>
      </c>
      <c r="C290">
        <v>38</v>
      </c>
      <c r="E290" t="s">
        <v>8221</v>
      </c>
      <c r="F290">
        <v>369</v>
      </c>
    </row>
    <row r="291" spans="2:6" x14ac:dyDescent="0.35">
      <c r="B291" t="s">
        <v>8219</v>
      </c>
      <c r="C291">
        <v>15</v>
      </c>
      <c r="E291" t="s">
        <v>8221</v>
      </c>
      <c r="F291">
        <v>2</v>
      </c>
    </row>
    <row r="292" spans="2:6" x14ac:dyDescent="0.35">
      <c r="B292" t="s">
        <v>8219</v>
      </c>
      <c r="C292">
        <v>7</v>
      </c>
      <c r="E292" t="s">
        <v>8221</v>
      </c>
      <c r="F292">
        <v>0</v>
      </c>
    </row>
    <row r="293" spans="2:6" x14ac:dyDescent="0.35">
      <c r="B293" t="s">
        <v>8219</v>
      </c>
      <c r="C293">
        <v>241</v>
      </c>
      <c r="E293" t="s">
        <v>8221</v>
      </c>
      <c r="F293">
        <v>338</v>
      </c>
    </row>
    <row r="294" spans="2:6" x14ac:dyDescent="0.35">
      <c r="B294" t="s">
        <v>8219</v>
      </c>
      <c r="C294">
        <v>55</v>
      </c>
      <c r="E294" t="s">
        <v>8221</v>
      </c>
      <c r="F294">
        <v>4</v>
      </c>
    </row>
    <row r="295" spans="2:6" x14ac:dyDescent="0.35">
      <c r="B295" t="s">
        <v>8219</v>
      </c>
      <c r="C295">
        <v>171</v>
      </c>
      <c r="E295" t="s">
        <v>8221</v>
      </c>
      <c r="F295">
        <v>1</v>
      </c>
    </row>
    <row r="296" spans="2:6" x14ac:dyDescent="0.35">
      <c r="B296" t="s">
        <v>8219</v>
      </c>
      <c r="C296">
        <v>208</v>
      </c>
      <c r="E296" t="s">
        <v>8221</v>
      </c>
      <c r="F296">
        <v>28</v>
      </c>
    </row>
    <row r="297" spans="2:6" x14ac:dyDescent="0.35">
      <c r="B297" t="s">
        <v>8219</v>
      </c>
      <c r="C297">
        <v>21</v>
      </c>
      <c r="E297" t="s">
        <v>8221</v>
      </c>
      <c r="F297">
        <v>12</v>
      </c>
    </row>
    <row r="298" spans="2:6" x14ac:dyDescent="0.35">
      <c r="B298" t="s">
        <v>8219</v>
      </c>
      <c r="C298">
        <v>25</v>
      </c>
      <c r="E298" t="s">
        <v>8221</v>
      </c>
      <c r="F298">
        <v>16</v>
      </c>
    </row>
    <row r="299" spans="2:6" x14ac:dyDescent="0.35">
      <c r="B299" t="s">
        <v>8219</v>
      </c>
      <c r="C299">
        <v>52</v>
      </c>
      <c r="E299" t="s">
        <v>8221</v>
      </c>
      <c r="F299">
        <v>4</v>
      </c>
    </row>
    <row r="300" spans="2:6" x14ac:dyDescent="0.35">
      <c r="B300" t="s">
        <v>8219</v>
      </c>
      <c r="C300">
        <v>104</v>
      </c>
      <c r="E300" t="s">
        <v>8221</v>
      </c>
      <c r="F300">
        <v>4</v>
      </c>
    </row>
    <row r="301" spans="2:6" x14ac:dyDescent="0.35">
      <c r="B301" t="s">
        <v>8219</v>
      </c>
      <c r="C301">
        <v>73</v>
      </c>
      <c r="E301" t="s">
        <v>8221</v>
      </c>
      <c r="F301">
        <v>10</v>
      </c>
    </row>
    <row r="302" spans="2:6" x14ac:dyDescent="0.35">
      <c r="B302" t="s">
        <v>8219</v>
      </c>
      <c r="C302">
        <v>34</v>
      </c>
      <c r="E302" t="s">
        <v>8221</v>
      </c>
      <c r="F302">
        <v>0</v>
      </c>
    </row>
    <row r="303" spans="2:6" x14ac:dyDescent="0.35">
      <c r="B303" t="s">
        <v>8219</v>
      </c>
      <c r="C303">
        <v>56</v>
      </c>
      <c r="E303" t="s">
        <v>8221</v>
      </c>
      <c r="F303">
        <v>6</v>
      </c>
    </row>
    <row r="304" spans="2:6" x14ac:dyDescent="0.35">
      <c r="B304" t="s">
        <v>8219</v>
      </c>
      <c r="C304">
        <v>31</v>
      </c>
      <c r="E304" t="s">
        <v>8221</v>
      </c>
      <c r="F304">
        <v>0</v>
      </c>
    </row>
    <row r="305" spans="2:6" x14ac:dyDescent="0.35">
      <c r="B305" t="s">
        <v>8219</v>
      </c>
      <c r="C305">
        <v>84</v>
      </c>
      <c r="E305" t="s">
        <v>8221</v>
      </c>
      <c r="F305">
        <v>1</v>
      </c>
    </row>
    <row r="306" spans="2:6" x14ac:dyDescent="0.35">
      <c r="B306" t="s">
        <v>8219</v>
      </c>
      <c r="C306">
        <v>130</v>
      </c>
      <c r="E306" t="s">
        <v>8221</v>
      </c>
      <c r="F306">
        <v>0</v>
      </c>
    </row>
    <row r="307" spans="2:6" x14ac:dyDescent="0.35">
      <c r="B307" t="s">
        <v>8219</v>
      </c>
      <c r="C307">
        <v>12</v>
      </c>
      <c r="E307" t="s">
        <v>8221</v>
      </c>
      <c r="F307">
        <v>44</v>
      </c>
    </row>
    <row r="308" spans="2:6" x14ac:dyDescent="0.35">
      <c r="B308" t="s">
        <v>8219</v>
      </c>
      <c r="C308">
        <v>23</v>
      </c>
      <c r="E308" t="s">
        <v>8221</v>
      </c>
      <c r="F308">
        <v>0</v>
      </c>
    </row>
    <row r="309" spans="2:6" x14ac:dyDescent="0.35">
      <c r="B309" t="s">
        <v>8219</v>
      </c>
      <c r="C309">
        <v>158</v>
      </c>
      <c r="E309" t="s">
        <v>8221</v>
      </c>
      <c r="F309">
        <v>3</v>
      </c>
    </row>
    <row r="310" spans="2:6" x14ac:dyDescent="0.35">
      <c r="B310" t="s">
        <v>8219</v>
      </c>
      <c r="C310">
        <v>30</v>
      </c>
      <c r="E310" t="s">
        <v>8221</v>
      </c>
      <c r="F310">
        <v>0</v>
      </c>
    </row>
    <row r="311" spans="2:6" x14ac:dyDescent="0.35">
      <c r="B311" t="s">
        <v>8219</v>
      </c>
      <c r="C311">
        <v>18</v>
      </c>
      <c r="E311" t="s">
        <v>8221</v>
      </c>
      <c r="F311">
        <v>52</v>
      </c>
    </row>
    <row r="312" spans="2:6" x14ac:dyDescent="0.35">
      <c r="B312" t="s">
        <v>8219</v>
      </c>
      <c r="C312">
        <v>29</v>
      </c>
      <c r="E312" t="s">
        <v>8221</v>
      </c>
      <c r="F312">
        <v>0</v>
      </c>
    </row>
    <row r="313" spans="2:6" x14ac:dyDescent="0.35">
      <c r="B313" t="s">
        <v>8219</v>
      </c>
      <c r="C313">
        <v>31</v>
      </c>
      <c r="E313" t="s">
        <v>8221</v>
      </c>
      <c r="F313">
        <v>1</v>
      </c>
    </row>
    <row r="314" spans="2:6" x14ac:dyDescent="0.35">
      <c r="B314" t="s">
        <v>8219</v>
      </c>
      <c r="C314">
        <v>173</v>
      </c>
      <c r="E314" t="s">
        <v>8221</v>
      </c>
      <c r="F314">
        <v>1</v>
      </c>
    </row>
    <row r="315" spans="2:6" x14ac:dyDescent="0.35">
      <c r="B315" t="s">
        <v>8219</v>
      </c>
      <c r="C315">
        <v>17</v>
      </c>
      <c r="E315" t="s">
        <v>8221</v>
      </c>
      <c r="F315">
        <v>2</v>
      </c>
    </row>
    <row r="316" spans="2:6" x14ac:dyDescent="0.35">
      <c r="B316" t="s">
        <v>8219</v>
      </c>
      <c r="C316">
        <v>48</v>
      </c>
      <c r="E316" t="s">
        <v>8221</v>
      </c>
      <c r="F316">
        <v>9</v>
      </c>
    </row>
    <row r="317" spans="2:6" x14ac:dyDescent="0.35">
      <c r="B317" t="s">
        <v>8219</v>
      </c>
      <c r="C317">
        <v>59</v>
      </c>
      <c r="E317" t="s">
        <v>8221</v>
      </c>
      <c r="F317">
        <v>5</v>
      </c>
    </row>
    <row r="318" spans="2:6" x14ac:dyDescent="0.35">
      <c r="B318" t="s">
        <v>8219</v>
      </c>
      <c r="C318">
        <v>39</v>
      </c>
      <c r="E318" t="s">
        <v>8221</v>
      </c>
      <c r="F318">
        <v>57</v>
      </c>
    </row>
    <row r="319" spans="2:6" x14ac:dyDescent="0.35">
      <c r="B319" t="s">
        <v>8219</v>
      </c>
      <c r="C319">
        <v>59</v>
      </c>
      <c r="E319" t="s">
        <v>8221</v>
      </c>
      <c r="F319">
        <v>3</v>
      </c>
    </row>
    <row r="320" spans="2:6" x14ac:dyDescent="0.35">
      <c r="B320" t="s">
        <v>8219</v>
      </c>
      <c r="C320">
        <v>60</v>
      </c>
      <c r="E320" t="s">
        <v>8221</v>
      </c>
      <c r="F320">
        <v>1</v>
      </c>
    </row>
    <row r="321" spans="2:6" x14ac:dyDescent="0.35">
      <c r="B321" t="s">
        <v>8219</v>
      </c>
      <c r="C321">
        <v>20</v>
      </c>
      <c r="E321" t="s">
        <v>8221</v>
      </c>
      <c r="F321">
        <v>6</v>
      </c>
    </row>
    <row r="322" spans="2:6" x14ac:dyDescent="0.35">
      <c r="B322" t="s">
        <v>8219</v>
      </c>
      <c r="C322">
        <v>2</v>
      </c>
      <c r="E322" t="s">
        <v>8221</v>
      </c>
      <c r="F322">
        <v>48</v>
      </c>
    </row>
    <row r="323" spans="2:6" x14ac:dyDescent="0.35">
      <c r="B323" t="s">
        <v>8219</v>
      </c>
      <c r="C323">
        <v>315</v>
      </c>
      <c r="E323" t="s">
        <v>8221</v>
      </c>
      <c r="F323">
        <v>2</v>
      </c>
    </row>
    <row r="324" spans="2:6" x14ac:dyDescent="0.35">
      <c r="B324" t="s">
        <v>8219</v>
      </c>
      <c r="C324">
        <v>2174</v>
      </c>
      <c r="E324" t="s">
        <v>8221</v>
      </c>
      <c r="F324">
        <v>4</v>
      </c>
    </row>
    <row r="325" spans="2:6" x14ac:dyDescent="0.35">
      <c r="B325" t="s">
        <v>8219</v>
      </c>
      <c r="C325">
        <v>152</v>
      </c>
      <c r="E325" t="s">
        <v>8221</v>
      </c>
      <c r="F325">
        <v>5</v>
      </c>
    </row>
    <row r="326" spans="2:6" x14ac:dyDescent="0.35">
      <c r="B326" t="s">
        <v>8219</v>
      </c>
      <c r="C326">
        <v>1021</v>
      </c>
      <c r="E326" t="s">
        <v>8221</v>
      </c>
      <c r="F326">
        <v>79</v>
      </c>
    </row>
    <row r="327" spans="2:6" x14ac:dyDescent="0.35">
      <c r="B327" t="s">
        <v>8219</v>
      </c>
      <c r="C327">
        <v>237</v>
      </c>
      <c r="E327" t="s">
        <v>8221</v>
      </c>
      <c r="F327">
        <v>2</v>
      </c>
    </row>
    <row r="328" spans="2:6" x14ac:dyDescent="0.35">
      <c r="B328" t="s">
        <v>8219</v>
      </c>
      <c r="C328">
        <v>27</v>
      </c>
      <c r="E328" t="s">
        <v>8221</v>
      </c>
      <c r="F328">
        <v>11</v>
      </c>
    </row>
    <row r="329" spans="2:6" x14ac:dyDescent="0.35">
      <c r="B329" t="s">
        <v>8219</v>
      </c>
      <c r="C329">
        <v>17</v>
      </c>
      <c r="E329" t="s">
        <v>8221</v>
      </c>
      <c r="F329">
        <v>11</v>
      </c>
    </row>
    <row r="330" spans="2:6" x14ac:dyDescent="0.35">
      <c r="B330" t="s">
        <v>8219</v>
      </c>
      <c r="C330">
        <v>27</v>
      </c>
      <c r="E330" t="s">
        <v>8221</v>
      </c>
      <c r="F330">
        <v>1</v>
      </c>
    </row>
    <row r="331" spans="2:6" x14ac:dyDescent="0.35">
      <c r="B331" t="s">
        <v>8219</v>
      </c>
      <c r="C331">
        <v>82</v>
      </c>
      <c r="E331" t="s">
        <v>8221</v>
      </c>
      <c r="F331">
        <v>3</v>
      </c>
    </row>
    <row r="332" spans="2:6" x14ac:dyDescent="0.35">
      <c r="B332" t="s">
        <v>8219</v>
      </c>
      <c r="C332">
        <v>48</v>
      </c>
      <c r="E332" t="s">
        <v>8221</v>
      </c>
      <c r="F332">
        <v>5</v>
      </c>
    </row>
    <row r="333" spans="2:6" x14ac:dyDescent="0.35">
      <c r="B333" t="s">
        <v>8219</v>
      </c>
      <c r="C333">
        <v>105</v>
      </c>
      <c r="E333" t="s">
        <v>8221</v>
      </c>
      <c r="F333">
        <v>12</v>
      </c>
    </row>
    <row r="334" spans="2:6" x14ac:dyDescent="0.35">
      <c r="B334" t="s">
        <v>8219</v>
      </c>
      <c r="C334">
        <v>28</v>
      </c>
      <c r="E334" t="s">
        <v>8221</v>
      </c>
      <c r="F334">
        <v>2</v>
      </c>
    </row>
    <row r="335" spans="2:6" x14ac:dyDescent="0.35">
      <c r="B335" t="s">
        <v>8219</v>
      </c>
      <c r="C335">
        <v>1107</v>
      </c>
      <c r="E335" t="s">
        <v>8221</v>
      </c>
      <c r="F335">
        <v>5</v>
      </c>
    </row>
    <row r="336" spans="2:6" x14ac:dyDescent="0.35">
      <c r="B336" t="s">
        <v>8219</v>
      </c>
      <c r="C336">
        <v>1013</v>
      </c>
      <c r="E336" t="s">
        <v>8221</v>
      </c>
      <c r="F336">
        <v>21</v>
      </c>
    </row>
    <row r="337" spans="2:6" x14ac:dyDescent="0.35">
      <c r="B337" t="s">
        <v>8219</v>
      </c>
      <c r="C337">
        <v>274</v>
      </c>
      <c r="E337" t="s">
        <v>8221</v>
      </c>
      <c r="F337">
        <v>0</v>
      </c>
    </row>
    <row r="338" spans="2:6" x14ac:dyDescent="0.35">
      <c r="B338" t="s">
        <v>8219</v>
      </c>
      <c r="C338">
        <v>87</v>
      </c>
      <c r="E338" t="s">
        <v>8221</v>
      </c>
      <c r="F338">
        <v>45</v>
      </c>
    </row>
    <row r="339" spans="2:6" x14ac:dyDescent="0.35">
      <c r="B339" t="s">
        <v>8219</v>
      </c>
      <c r="C339">
        <v>99</v>
      </c>
      <c r="E339" t="s">
        <v>8221</v>
      </c>
      <c r="F339">
        <v>29</v>
      </c>
    </row>
    <row r="340" spans="2:6" x14ac:dyDescent="0.35">
      <c r="B340" t="s">
        <v>8219</v>
      </c>
      <c r="C340">
        <v>276</v>
      </c>
      <c r="E340" t="s">
        <v>8221</v>
      </c>
      <c r="F340">
        <v>2</v>
      </c>
    </row>
    <row r="341" spans="2:6" x14ac:dyDescent="0.35">
      <c r="B341" t="s">
        <v>8219</v>
      </c>
      <c r="C341">
        <v>21</v>
      </c>
      <c r="E341" t="s">
        <v>8221</v>
      </c>
      <c r="F341">
        <v>30</v>
      </c>
    </row>
    <row r="342" spans="2:6" x14ac:dyDescent="0.35">
      <c r="B342" t="s">
        <v>8219</v>
      </c>
      <c r="C342">
        <v>41</v>
      </c>
      <c r="E342" t="s">
        <v>8221</v>
      </c>
      <c r="F342">
        <v>8</v>
      </c>
    </row>
    <row r="343" spans="2:6" x14ac:dyDescent="0.35">
      <c r="B343" t="s">
        <v>8219</v>
      </c>
      <c r="C343">
        <v>119</v>
      </c>
      <c r="E343" t="s">
        <v>8221</v>
      </c>
      <c r="F343">
        <v>1</v>
      </c>
    </row>
    <row r="344" spans="2:6" x14ac:dyDescent="0.35">
      <c r="B344" t="s">
        <v>8219</v>
      </c>
      <c r="C344">
        <v>153</v>
      </c>
      <c r="E344" t="s">
        <v>8221</v>
      </c>
      <c r="F344">
        <v>14</v>
      </c>
    </row>
    <row r="345" spans="2:6" x14ac:dyDescent="0.35">
      <c r="B345" t="s">
        <v>8219</v>
      </c>
      <c r="C345">
        <v>100</v>
      </c>
      <c r="E345" t="s">
        <v>8221</v>
      </c>
      <c r="F345">
        <v>24</v>
      </c>
    </row>
    <row r="346" spans="2:6" x14ac:dyDescent="0.35">
      <c r="B346" t="s">
        <v>8219</v>
      </c>
      <c r="C346">
        <v>143</v>
      </c>
      <c r="E346" t="s">
        <v>8221</v>
      </c>
      <c r="F346">
        <v>2</v>
      </c>
    </row>
    <row r="347" spans="2:6" x14ac:dyDescent="0.35">
      <c r="B347" t="s">
        <v>8219</v>
      </c>
      <c r="C347">
        <v>140</v>
      </c>
      <c r="E347" t="s">
        <v>8221</v>
      </c>
      <c r="F347">
        <v>21</v>
      </c>
    </row>
    <row r="348" spans="2:6" x14ac:dyDescent="0.35">
      <c r="B348" t="s">
        <v>8219</v>
      </c>
      <c r="C348">
        <v>35</v>
      </c>
      <c r="E348" t="s">
        <v>8221</v>
      </c>
      <c r="F348">
        <v>7</v>
      </c>
    </row>
    <row r="349" spans="2:6" x14ac:dyDescent="0.35">
      <c r="B349" t="s">
        <v>8219</v>
      </c>
      <c r="C349">
        <v>149</v>
      </c>
      <c r="E349" t="s">
        <v>8221</v>
      </c>
      <c r="F349">
        <v>0</v>
      </c>
    </row>
    <row r="350" spans="2:6" x14ac:dyDescent="0.35">
      <c r="B350" t="s">
        <v>8219</v>
      </c>
      <c r="C350">
        <v>130</v>
      </c>
      <c r="E350" t="s">
        <v>8221</v>
      </c>
      <c r="F350">
        <v>4</v>
      </c>
    </row>
    <row r="351" spans="2:6" x14ac:dyDescent="0.35">
      <c r="B351" t="s">
        <v>8219</v>
      </c>
      <c r="C351">
        <v>120</v>
      </c>
      <c r="E351" t="s">
        <v>8221</v>
      </c>
      <c r="F351">
        <v>32</v>
      </c>
    </row>
    <row r="352" spans="2:6" x14ac:dyDescent="0.35">
      <c r="B352" t="s">
        <v>8219</v>
      </c>
      <c r="C352">
        <v>265</v>
      </c>
      <c r="E352" t="s">
        <v>8221</v>
      </c>
      <c r="F352">
        <v>4</v>
      </c>
    </row>
    <row r="353" spans="2:6" x14ac:dyDescent="0.35">
      <c r="B353" t="s">
        <v>8219</v>
      </c>
      <c r="C353">
        <v>71</v>
      </c>
      <c r="E353" t="s">
        <v>8221</v>
      </c>
      <c r="F353">
        <v>9</v>
      </c>
    </row>
    <row r="354" spans="2:6" x14ac:dyDescent="0.35">
      <c r="B354" t="s">
        <v>8219</v>
      </c>
      <c r="C354">
        <v>13</v>
      </c>
      <c r="E354" t="s">
        <v>8221</v>
      </c>
      <c r="F354">
        <v>17</v>
      </c>
    </row>
    <row r="355" spans="2:6" x14ac:dyDescent="0.35">
      <c r="B355" t="s">
        <v>8219</v>
      </c>
      <c r="C355">
        <v>169</v>
      </c>
      <c r="E355" t="s">
        <v>8221</v>
      </c>
      <c r="F355">
        <v>5</v>
      </c>
    </row>
    <row r="356" spans="2:6" x14ac:dyDescent="0.35">
      <c r="B356" t="s">
        <v>8219</v>
      </c>
      <c r="C356">
        <v>57</v>
      </c>
      <c r="E356" t="s">
        <v>8221</v>
      </c>
      <c r="F356">
        <v>53</v>
      </c>
    </row>
    <row r="357" spans="2:6" x14ac:dyDescent="0.35">
      <c r="B357" t="s">
        <v>8219</v>
      </c>
      <c r="C357">
        <v>229</v>
      </c>
      <c r="E357" t="s">
        <v>8221</v>
      </c>
      <c r="F357">
        <v>7</v>
      </c>
    </row>
    <row r="358" spans="2:6" x14ac:dyDescent="0.35">
      <c r="B358" t="s">
        <v>8219</v>
      </c>
      <c r="C358">
        <v>108</v>
      </c>
      <c r="E358" t="s">
        <v>8221</v>
      </c>
      <c r="F358">
        <v>72</v>
      </c>
    </row>
    <row r="359" spans="2:6" x14ac:dyDescent="0.35">
      <c r="B359" t="s">
        <v>8219</v>
      </c>
      <c r="C359">
        <v>108</v>
      </c>
      <c r="E359" t="s">
        <v>8221</v>
      </c>
      <c r="F359">
        <v>0</v>
      </c>
    </row>
    <row r="360" spans="2:6" x14ac:dyDescent="0.35">
      <c r="B360" t="s">
        <v>8219</v>
      </c>
      <c r="C360">
        <v>41</v>
      </c>
      <c r="E360" t="s">
        <v>8221</v>
      </c>
      <c r="F360">
        <v>2</v>
      </c>
    </row>
    <row r="361" spans="2:6" x14ac:dyDescent="0.35">
      <c r="B361" t="s">
        <v>8219</v>
      </c>
      <c r="C361">
        <v>139</v>
      </c>
      <c r="E361" t="s">
        <v>8221</v>
      </c>
      <c r="F361">
        <v>8</v>
      </c>
    </row>
    <row r="362" spans="2:6" x14ac:dyDescent="0.35">
      <c r="B362" t="s">
        <v>8219</v>
      </c>
      <c r="C362">
        <v>19</v>
      </c>
      <c r="E362" t="s">
        <v>8221</v>
      </c>
      <c r="F362">
        <v>2</v>
      </c>
    </row>
    <row r="363" spans="2:6" x14ac:dyDescent="0.35">
      <c r="B363" t="s">
        <v>8219</v>
      </c>
      <c r="C363">
        <v>94</v>
      </c>
      <c r="E363" t="s">
        <v>8221</v>
      </c>
      <c r="F363">
        <v>0</v>
      </c>
    </row>
    <row r="364" spans="2:6" x14ac:dyDescent="0.35">
      <c r="B364" t="s">
        <v>8219</v>
      </c>
      <c r="C364">
        <v>23</v>
      </c>
      <c r="E364" t="s">
        <v>8221</v>
      </c>
      <c r="F364">
        <v>3</v>
      </c>
    </row>
    <row r="365" spans="2:6" x14ac:dyDescent="0.35">
      <c r="B365" t="s">
        <v>8219</v>
      </c>
      <c r="C365">
        <v>15</v>
      </c>
      <c r="E365" t="s">
        <v>8221</v>
      </c>
      <c r="F365">
        <v>4</v>
      </c>
    </row>
    <row r="366" spans="2:6" x14ac:dyDescent="0.35">
      <c r="B366" t="s">
        <v>8219</v>
      </c>
      <c r="C366">
        <v>62</v>
      </c>
      <c r="E366" t="s">
        <v>8221</v>
      </c>
      <c r="F366">
        <v>3</v>
      </c>
    </row>
    <row r="367" spans="2:6" x14ac:dyDescent="0.35">
      <c r="B367" t="s">
        <v>8219</v>
      </c>
      <c r="C367">
        <v>74</v>
      </c>
      <c r="E367" t="s">
        <v>8221</v>
      </c>
      <c r="F367">
        <v>6</v>
      </c>
    </row>
    <row r="368" spans="2:6" x14ac:dyDescent="0.35">
      <c r="B368" t="s">
        <v>8219</v>
      </c>
      <c r="C368">
        <v>97</v>
      </c>
      <c r="E368" t="s">
        <v>8221</v>
      </c>
      <c r="F368">
        <v>0</v>
      </c>
    </row>
    <row r="369" spans="2:6" x14ac:dyDescent="0.35">
      <c r="B369" t="s">
        <v>8219</v>
      </c>
      <c r="C369">
        <v>55</v>
      </c>
      <c r="E369" t="s">
        <v>8221</v>
      </c>
      <c r="F369">
        <v>0</v>
      </c>
    </row>
    <row r="370" spans="2:6" x14ac:dyDescent="0.35">
      <c r="B370" t="s">
        <v>8219</v>
      </c>
      <c r="C370">
        <v>44</v>
      </c>
      <c r="E370" t="s">
        <v>8221</v>
      </c>
      <c r="F370">
        <v>0</v>
      </c>
    </row>
    <row r="371" spans="2:6" x14ac:dyDescent="0.35">
      <c r="B371" t="s">
        <v>8219</v>
      </c>
      <c r="C371">
        <v>110</v>
      </c>
      <c r="E371" t="s">
        <v>8221</v>
      </c>
      <c r="F371">
        <v>8</v>
      </c>
    </row>
    <row r="372" spans="2:6" x14ac:dyDescent="0.35">
      <c r="B372" t="s">
        <v>8219</v>
      </c>
      <c r="C372">
        <v>59</v>
      </c>
      <c r="E372" t="s">
        <v>8221</v>
      </c>
      <c r="F372">
        <v>5</v>
      </c>
    </row>
    <row r="373" spans="2:6" x14ac:dyDescent="0.35">
      <c r="B373" t="s">
        <v>8219</v>
      </c>
      <c r="C373">
        <v>62</v>
      </c>
      <c r="E373" t="s">
        <v>8221</v>
      </c>
      <c r="F373">
        <v>0</v>
      </c>
    </row>
    <row r="374" spans="2:6" x14ac:dyDescent="0.35">
      <c r="B374" t="s">
        <v>8219</v>
      </c>
      <c r="C374">
        <v>105</v>
      </c>
      <c r="E374" t="s">
        <v>8221</v>
      </c>
      <c r="F374">
        <v>2</v>
      </c>
    </row>
    <row r="375" spans="2:6" x14ac:dyDescent="0.35">
      <c r="B375" t="s">
        <v>8219</v>
      </c>
      <c r="C375">
        <v>26</v>
      </c>
      <c r="E375" t="s">
        <v>8221</v>
      </c>
      <c r="F375">
        <v>24</v>
      </c>
    </row>
    <row r="376" spans="2:6" x14ac:dyDescent="0.35">
      <c r="B376" t="s">
        <v>8219</v>
      </c>
      <c r="C376">
        <v>49</v>
      </c>
      <c r="E376" t="s">
        <v>8221</v>
      </c>
      <c r="F376">
        <v>0</v>
      </c>
    </row>
    <row r="377" spans="2:6" x14ac:dyDescent="0.35">
      <c r="B377" t="s">
        <v>8219</v>
      </c>
      <c r="C377">
        <v>68</v>
      </c>
      <c r="E377" t="s">
        <v>8221</v>
      </c>
      <c r="F377">
        <v>9</v>
      </c>
    </row>
    <row r="378" spans="2:6" x14ac:dyDescent="0.35">
      <c r="B378" t="s">
        <v>8219</v>
      </c>
      <c r="C378">
        <v>22</v>
      </c>
      <c r="E378" t="s">
        <v>8221</v>
      </c>
      <c r="F378">
        <v>0</v>
      </c>
    </row>
    <row r="379" spans="2:6" x14ac:dyDescent="0.35">
      <c r="B379" t="s">
        <v>8219</v>
      </c>
      <c r="C379">
        <v>18</v>
      </c>
      <c r="E379" t="s">
        <v>8221</v>
      </c>
      <c r="F379">
        <v>1</v>
      </c>
    </row>
    <row r="380" spans="2:6" x14ac:dyDescent="0.35">
      <c r="B380" t="s">
        <v>8219</v>
      </c>
      <c r="C380">
        <v>19</v>
      </c>
      <c r="E380" t="s">
        <v>8221</v>
      </c>
      <c r="F380">
        <v>10</v>
      </c>
    </row>
    <row r="381" spans="2:6" x14ac:dyDescent="0.35">
      <c r="B381" t="s">
        <v>8219</v>
      </c>
      <c r="C381">
        <v>99</v>
      </c>
      <c r="E381" t="s">
        <v>8221</v>
      </c>
      <c r="F381">
        <v>1</v>
      </c>
    </row>
    <row r="382" spans="2:6" x14ac:dyDescent="0.35">
      <c r="B382" t="s">
        <v>8219</v>
      </c>
      <c r="C382">
        <v>27</v>
      </c>
      <c r="E382" t="s">
        <v>8221</v>
      </c>
      <c r="F382">
        <v>0</v>
      </c>
    </row>
    <row r="383" spans="2:6" x14ac:dyDescent="0.35">
      <c r="B383" t="s">
        <v>8219</v>
      </c>
      <c r="C383">
        <v>25</v>
      </c>
      <c r="E383" t="s">
        <v>8221</v>
      </c>
      <c r="F383">
        <v>20</v>
      </c>
    </row>
    <row r="384" spans="2:6" x14ac:dyDescent="0.35">
      <c r="B384" t="s">
        <v>8219</v>
      </c>
      <c r="C384">
        <v>14</v>
      </c>
      <c r="E384" t="s">
        <v>8221</v>
      </c>
      <c r="F384">
        <v>30</v>
      </c>
    </row>
    <row r="385" spans="2:6" x14ac:dyDescent="0.35">
      <c r="B385" t="s">
        <v>8219</v>
      </c>
      <c r="C385">
        <v>35</v>
      </c>
      <c r="E385" t="s">
        <v>8221</v>
      </c>
      <c r="F385">
        <v>6</v>
      </c>
    </row>
    <row r="386" spans="2:6" x14ac:dyDescent="0.35">
      <c r="B386" t="s">
        <v>8219</v>
      </c>
      <c r="C386">
        <v>10</v>
      </c>
      <c r="E386" t="s">
        <v>8221</v>
      </c>
      <c r="F386">
        <v>15</v>
      </c>
    </row>
    <row r="387" spans="2:6" x14ac:dyDescent="0.35">
      <c r="B387" t="s">
        <v>8219</v>
      </c>
      <c r="C387">
        <v>29</v>
      </c>
      <c r="E387" t="s">
        <v>8221</v>
      </c>
      <c r="F387">
        <v>5</v>
      </c>
    </row>
    <row r="388" spans="2:6" x14ac:dyDescent="0.35">
      <c r="B388" t="s">
        <v>8219</v>
      </c>
      <c r="C388">
        <v>44</v>
      </c>
      <c r="E388" t="s">
        <v>8221</v>
      </c>
      <c r="F388">
        <v>0</v>
      </c>
    </row>
    <row r="389" spans="2:6" x14ac:dyDescent="0.35">
      <c r="B389" t="s">
        <v>8219</v>
      </c>
      <c r="C389">
        <v>17</v>
      </c>
      <c r="E389" t="s">
        <v>8221</v>
      </c>
      <c r="F389">
        <v>0</v>
      </c>
    </row>
    <row r="390" spans="2:6" x14ac:dyDescent="0.35">
      <c r="B390" t="s">
        <v>8219</v>
      </c>
      <c r="C390">
        <v>34</v>
      </c>
      <c r="E390" t="s">
        <v>8221</v>
      </c>
      <c r="F390">
        <v>28</v>
      </c>
    </row>
    <row r="391" spans="2:6" x14ac:dyDescent="0.35">
      <c r="B391" t="s">
        <v>8219</v>
      </c>
      <c r="C391">
        <v>14</v>
      </c>
      <c r="E391" t="s">
        <v>8221</v>
      </c>
      <c r="F391">
        <v>0</v>
      </c>
    </row>
    <row r="392" spans="2:6" x14ac:dyDescent="0.35">
      <c r="B392" t="s">
        <v>8219</v>
      </c>
      <c r="C392">
        <v>156</v>
      </c>
      <c r="E392" t="s">
        <v>8221</v>
      </c>
      <c r="F392">
        <v>5</v>
      </c>
    </row>
    <row r="393" spans="2:6" x14ac:dyDescent="0.35">
      <c r="B393" t="s">
        <v>8219</v>
      </c>
      <c r="C393">
        <v>128</v>
      </c>
      <c r="E393" t="s">
        <v>8221</v>
      </c>
      <c r="F393">
        <v>7</v>
      </c>
    </row>
    <row r="394" spans="2:6" x14ac:dyDescent="0.35">
      <c r="B394" t="s">
        <v>8219</v>
      </c>
      <c r="C394">
        <v>60</v>
      </c>
      <c r="E394" t="s">
        <v>8221</v>
      </c>
      <c r="F394">
        <v>30</v>
      </c>
    </row>
    <row r="395" spans="2:6" x14ac:dyDescent="0.35">
      <c r="B395" t="s">
        <v>8219</v>
      </c>
      <c r="C395">
        <v>32</v>
      </c>
      <c r="E395" t="s">
        <v>8221</v>
      </c>
      <c r="F395">
        <v>2</v>
      </c>
    </row>
    <row r="396" spans="2:6" x14ac:dyDescent="0.35">
      <c r="B396" t="s">
        <v>8219</v>
      </c>
      <c r="C396">
        <v>53</v>
      </c>
      <c r="E396" t="s">
        <v>8221</v>
      </c>
      <c r="F396">
        <v>30</v>
      </c>
    </row>
    <row r="397" spans="2:6" x14ac:dyDescent="0.35">
      <c r="B397" t="s">
        <v>8219</v>
      </c>
      <c r="C397">
        <v>184</v>
      </c>
      <c r="E397" t="s">
        <v>8221</v>
      </c>
      <c r="F397">
        <v>2</v>
      </c>
    </row>
    <row r="398" spans="2:6" x14ac:dyDescent="0.35">
      <c r="B398" t="s">
        <v>8219</v>
      </c>
      <c r="C398">
        <v>90</v>
      </c>
      <c r="E398" t="s">
        <v>8221</v>
      </c>
      <c r="F398">
        <v>0</v>
      </c>
    </row>
    <row r="399" spans="2:6" x14ac:dyDescent="0.35">
      <c r="B399" t="s">
        <v>8219</v>
      </c>
      <c r="C399">
        <v>71</v>
      </c>
      <c r="E399" t="s">
        <v>8221</v>
      </c>
      <c r="F399">
        <v>2</v>
      </c>
    </row>
    <row r="400" spans="2:6" x14ac:dyDescent="0.35">
      <c r="B400" t="s">
        <v>8219</v>
      </c>
      <c r="C400">
        <v>87</v>
      </c>
      <c r="E400" t="s">
        <v>8221</v>
      </c>
      <c r="F400">
        <v>1</v>
      </c>
    </row>
    <row r="401" spans="2:6" x14ac:dyDescent="0.35">
      <c r="B401" t="s">
        <v>8219</v>
      </c>
      <c r="C401">
        <v>28</v>
      </c>
      <c r="E401" t="s">
        <v>8221</v>
      </c>
      <c r="F401">
        <v>2</v>
      </c>
    </row>
    <row r="402" spans="2:6" x14ac:dyDescent="0.35">
      <c r="B402" t="s">
        <v>8219</v>
      </c>
      <c r="C402">
        <v>56</v>
      </c>
      <c r="E402" t="s">
        <v>8221</v>
      </c>
      <c r="F402">
        <v>14</v>
      </c>
    </row>
    <row r="403" spans="2:6" x14ac:dyDescent="0.35">
      <c r="B403" t="s">
        <v>8219</v>
      </c>
      <c r="C403">
        <v>51</v>
      </c>
      <c r="E403" t="s">
        <v>8221</v>
      </c>
      <c r="F403">
        <v>31</v>
      </c>
    </row>
    <row r="404" spans="2:6" x14ac:dyDescent="0.35">
      <c r="B404" t="s">
        <v>8219</v>
      </c>
      <c r="C404">
        <v>75</v>
      </c>
      <c r="E404" t="s">
        <v>8221</v>
      </c>
      <c r="F404">
        <v>16</v>
      </c>
    </row>
    <row r="405" spans="2:6" x14ac:dyDescent="0.35">
      <c r="B405" t="s">
        <v>8219</v>
      </c>
      <c r="C405">
        <v>38</v>
      </c>
      <c r="E405" t="s">
        <v>8221</v>
      </c>
      <c r="F405">
        <v>12</v>
      </c>
    </row>
    <row r="406" spans="2:6" x14ac:dyDescent="0.35">
      <c r="B406" t="s">
        <v>8219</v>
      </c>
      <c r="C406">
        <v>18</v>
      </c>
      <c r="E406" t="s">
        <v>8221</v>
      </c>
      <c r="F406">
        <v>96</v>
      </c>
    </row>
    <row r="407" spans="2:6" x14ac:dyDescent="0.35">
      <c r="B407" t="s">
        <v>8219</v>
      </c>
      <c r="C407">
        <v>54</v>
      </c>
      <c r="E407" t="s">
        <v>8221</v>
      </c>
      <c r="F407">
        <v>16</v>
      </c>
    </row>
    <row r="408" spans="2:6" x14ac:dyDescent="0.35">
      <c r="B408" t="s">
        <v>8219</v>
      </c>
      <c r="C408">
        <v>71</v>
      </c>
      <c r="E408" t="s">
        <v>8221</v>
      </c>
      <c r="F408">
        <v>5</v>
      </c>
    </row>
    <row r="409" spans="2:6" x14ac:dyDescent="0.35">
      <c r="B409" t="s">
        <v>8219</v>
      </c>
      <c r="C409">
        <v>57</v>
      </c>
      <c r="E409" t="s">
        <v>8221</v>
      </c>
      <c r="F409">
        <v>0</v>
      </c>
    </row>
    <row r="410" spans="2:6" x14ac:dyDescent="0.35">
      <c r="B410" t="s">
        <v>8219</v>
      </c>
      <c r="C410">
        <v>43</v>
      </c>
      <c r="E410" t="s">
        <v>8221</v>
      </c>
      <c r="F410">
        <v>8</v>
      </c>
    </row>
    <row r="411" spans="2:6" x14ac:dyDescent="0.35">
      <c r="B411" t="s">
        <v>8219</v>
      </c>
      <c r="C411">
        <v>52</v>
      </c>
      <c r="E411" t="s">
        <v>8221</v>
      </c>
      <c r="F411">
        <v>7</v>
      </c>
    </row>
    <row r="412" spans="2:6" x14ac:dyDescent="0.35">
      <c r="B412" t="s">
        <v>8219</v>
      </c>
      <c r="C412">
        <v>27</v>
      </c>
      <c r="E412" t="s">
        <v>8221</v>
      </c>
      <c r="F412">
        <v>24</v>
      </c>
    </row>
    <row r="413" spans="2:6" x14ac:dyDescent="0.35">
      <c r="B413" t="s">
        <v>8219</v>
      </c>
      <c r="C413">
        <v>12</v>
      </c>
      <c r="E413" t="s">
        <v>8221</v>
      </c>
      <c r="F413">
        <v>121</v>
      </c>
    </row>
    <row r="414" spans="2:6" x14ac:dyDescent="0.35">
      <c r="B414" t="s">
        <v>8219</v>
      </c>
      <c r="C414">
        <v>33</v>
      </c>
      <c r="E414" t="s">
        <v>8221</v>
      </c>
      <c r="F414">
        <v>196</v>
      </c>
    </row>
    <row r="415" spans="2:6" x14ac:dyDescent="0.35">
      <c r="B415" t="s">
        <v>8219</v>
      </c>
      <c r="C415">
        <v>96</v>
      </c>
      <c r="E415" t="s">
        <v>8221</v>
      </c>
      <c r="F415">
        <v>5</v>
      </c>
    </row>
    <row r="416" spans="2:6" x14ac:dyDescent="0.35">
      <c r="B416" t="s">
        <v>8219</v>
      </c>
      <c r="C416">
        <v>28</v>
      </c>
      <c r="E416" t="s">
        <v>8221</v>
      </c>
      <c r="F416">
        <v>73</v>
      </c>
    </row>
    <row r="417" spans="2:6" x14ac:dyDescent="0.35">
      <c r="B417" t="s">
        <v>8219</v>
      </c>
      <c r="C417">
        <v>43</v>
      </c>
      <c r="E417" t="s">
        <v>8221</v>
      </c>
      <c r="F417">
        <v>93</v>
      </c>
    </row>
    <row r="418" spans="2:6" x14ac:dyDescent="0.35">
      <c r="B418" t="s">
        <v>8219</v>
      </c>
      <c r="C418">
        <v>205</v>
      </c>
      <c r="E418" t="s">
        <v>8221</v>
      </c>
      <c r="F418">
        <v>17</v>
      </c>
    </row>
    <row r="419" spans="2:6" x14ac:dyDescent="0.35">
      <c r="B419" t="s">
        <v>8219</v>
      </c>
      <c r="C419">
        <v>23</v>
      </c>
      <c r="E419" t="s">
        <v>8221</v>
      </c>
      <c r="F419">
        <v>7</v>
      </c>
    </row>
    <row r="420" spans="2:6" x14ac:dyDescent="0.35">
      <c r="B420" t="s">
        <v>8219</v>
      </c>
      <c r="C420">
        <v>19</v>
      </c>
      <c r="E420" t="s">
        <v>8221</v>
      </c>
      <c r="F420">
        <v>17</v>
      </c>
    </row>
    <row r="421" spans="2:6" x14ac:dyDescent="0.35">
      <c r="B421" t="s">
        <v>8219</v>
      </c>
      <c r="C421">
        <v>14</v>
      </c>
      <c r="E421" t="s">
        <v>8221</v>
      </c>
      <c r="F421">
        <v>171</v>
      </c>
    </row>
    <row r="422" spans="2:6" x14ac:dyDescent="0.35">
      <c r="B422" t="s">
        <v>8219</v>
      </c>
      <c r="C422">
        <v>38</v>
      </c>
      <c r="E422" t="s">
        <v>8221</v>
      </c>
      <c r="F422">
        <v>188</v>
      </c>
    </row>
    <row r="423" spans="2:6" x14ac:dyDescent="0.35">
      <c r="B423" t="s">
        <v>8219</v>
      </c>
      <c r="C423">
        <v>78</v>
      </c>
      <c r="E423" t="s">
        <v>8221</v>
      </c>
      <c r="F423">
        <v>110</v>
      </c>
    </row>
    <row r="424" spans="2:6" x14ac:dyDescent="0.35">
      <c r="B424" t="s">
        <v>8219</v>
      </c>
      <c r="C424">
        <v>69</v>
      </c>
      <c r="E424" t="s">
        <v>8221</v>
      </c>
      <c r="F424">
        <v>37</v>
      </c>
    </row>
    <row r="425" spans="2:6" x14ac:dyDescent="0.35">
      <c r="B425" t="s">
        <v>8219</v>
      </c>
      <c r="C425">
        <v>33</v>
      </c>
      <c r="E425" t="s">
        <v>8221</v>
      </c>
      <c r="F425">
        <v>9</v>
      </c>
    </row>
    <row r="426" spans="2:6" x14ac:dyDescent="0.35">
      <c r="B426" t="s">
        <v>8219</v>
      </c>
      <c r="C426">
        <v>54</v>
      </c>
      <c r="E426" t="s">
        <v>8221</v>
      </c>
      <c r="F426">
        <v>29</v>
      </c>
    </row>
    <row r="427" spans="2:6" x14ac:dyDescent="0.35">
      <c r="B427" t="s">
        <v>8219</v>
      </c>
      <c r="C427">
        <v>99</v>
      </c>
      <c r="E427" t="s">
        <v>8221</v>
      </c>
      <c r="F427">
        <v>6</v>
      </c>
    </row>
    <row r="428" spans="2:6" x14ac:dyDescent="0.35">
      <c r="B428" t="s">
        <v>8219</v>
      </c>
      <c r="C428">
        <v>49</v>
      </c>
      <c r="E428" t="s">
        <v>8221</v>
      </c>
      <c r="F428">
        <v>30</v>
      </c>
    </row>
    <row r="429" spans="2:6" x14ac:dyDescent="0.35">
      <c r="B429" t="s">
        <v>8219</v>
      </c>
      <c r="C429">
        <v>11</v>
      </c>
      <c r="E429" t="s">
        <v>8221</v>
      </c>
      <c r="F429">
        <v>81</v>
      </c>
    </row>
    <row r="430" spans="2:6" x14ac:dyDescent="0.35">
      <c r="B430" t="s">
        <v>8219</v>
      </c>
      <c r="C430">
        <v>38</v>
      </c>
      <c r="E430" t="s">
        <v>8221</v>
      </c>
      <c r="F430">
        <v>4</v>
      </c>
    </row>
    <row r="431" spans="2:6" x14ac:dyDescent="0.35">
      <c r="B431" t="s">
        <v>8219</v>
      </c>
      <c r="C431">
        <v>16</v>
      </c>
      <c r="E431" t="s">
        <v>8221</v>
      </c>
      <c r="F431">
        <v>11</v>
      </c>
    </row>
    <row r="432" spans="2:6" x14ac:dyDescent="0.35">
      <c r="B432" t="s">
        <v>8219</v>
      </c>
      <c r="C432">
        <v>32</v>
      </c>
      <c r="E432" t="s">
        <v>8221</v>
      </c>
      <c r="F432">
        <v>14</v>
      </c>
    </row>
    <row r="433" spans="2:6" x14ac:dyDescent="0.35">
      <c r="B433" t="s">
        <v>8219</v>
      </c>
      <c r="C433">
        <v>20</v>
      </c>
      <c r="E433" t="s">
        <v>8221</v>
      </c>
      <c r="F433">
        <v>5</v>
      </c>
    </row>
    <row r="434" spans="2:6" x14ac:dyDescent="0.35">
      <c r="B434" t="s">
        <v>8219</v>
      </c>
      <c r="C434">
        <v>154</v>
      </c>
      <c r="E434" t="s">
        <v>8221</v>
      </c>
      <c r="F434">
        <v>45</v>
      </c>
    </row>
    <row r="435" spans="2:6" x14ac:dyDescent="0.35">
      <c r="B435" t="s">
        <v>8219</v>
      </c>
      <c r="C435">
        <v>41</v>
      </c>
      <c r="E435" t="s">
        <v>8221</v>
      </c>
      <c r="F435">
        <v>8</v>
      </c>
    </row>
    <row r="436" spans="2:6" x14ac:dyDescent="0.35">
      <c r="B436" t="s">
        <v>8219</v>
      </c>
      <c r="C436">
        <v>75</v>
      </c>
      <c r="E436" t="s">
        <v>8221</v>
      </c>
      <c r="F436">
        <v>3</v>
      </c>
    </row>
    <row r="437" spans="2:6" x14ac:dyDescent="0.35">
      <c r="B437" t="s">
        <v>8219</v>
      </c>
      <c r="C437">
        <v>40</v>
      </c>
      <c r="E437" t="s">
        <v>8221</v>
      </c>
      <c r="F437">
        <v>24</v>
      </c>
    </row>
    <row r="438" spans="2:6" x14ac:dyDescent="0.35">
      <c r="B438" t="s">
        <v>8219</v>
      </c>
      <c r="C438">
        <v>46</v>
      </c>
      <c r="E438" t="s">
        <v>8221</v>
      </c>
      <c r="F438">
        <v>18</v>
      </c>
    </row>
    <row r="439" spans="2:6" x14ac:dyDescent="0.35">
      <c r="B439" t="s">
        <v>8219</v>
      </c>
      <c r="C439">
        <v>62</v>
      </c>
      <c r="E439" t="s">
        <v>8221</v>
      </c>
      <c r="F439">
        <v>12</v>
      </c>
    </row>
    <row r="440" spans="2:6" x14ac:dyDescent="0.35">
      <c r="B440" t="s">
        <v>8219</v>
      </c>
      <c r="C440">
        <v>61</v>
      </c>
      <c r="E440" t="s">
        <v>8221</v>
      </c>
      <c r="F440">
        <v>123</v>
      </c>
    </row>
    <row r="441" spans="2:6" x14ac:dyDescent="0.35">
      <c r="B441" t="s">
        <v>8219</v>
      </c>
      <c r="C441">
        <v>96</v>
      </c>
      <c r="E441" t="s">
        <v>8221</v>
      </c>
      <c r="F441">
        <v>96</v>
      </c>
    </row>
    <row r="442" spans="2:6" x14ac:dyDescent="0.35">
      <c r="B442" t="s">
        <v>8219</v>
      </c>
      <c r="C442">
        <v>190</v>
      </c>
      <c r="E442" t="s">
        <v>8221</v>
      </c>
      <c r="F442">
        <v>31</v>
      </c>
    </row>
    <row r="443" spans="2:6" x14ac:dyDescent="0.35">
      <c r="B443" t="s">
        <v>8219</v>
      </c>
      <c r="C443">
        <v>94</v>
      </c>
      <c r="E443" t="s">
        <v>8221</v>
      </c>
      <c r="F443">
        <v>4</v>
      </c>
    </row>
    <row r="444" spans="2:6" x14ac:dyDescent="0.35">
      <c r="B444" t="s">
        <v>8219</v>
      </c>
      <c r="C444">
        <v>39</v>
      </c>
      <c r="E444" t="s">
        <v>8221</v>
      </c>
      <c r="F444">
        <v>3</v>
      </c>
    </row>
    <row r="445" spans="2:6" x14ac:dyDescent="0.35">
      <c r="B445" t="s">
        <v>8219</v>
      </c>
      <c r="C445">
        <v>127</v>
      </c>
      <c r="E445" t="s">
        <v>8221</v>
      </c>
      <c r="F445">
        <v>179</v>
      </c>
    </row>
    <row r="446" spans="2:6" x14ac:dyDescent="0.35">
      <c r="B446" t="s">
        <v>8219</v>
      </c>
      <c r="C446">
        <v>159</v>
      </c>
      <c r="E446" t="s">
        <v>8221</v>
      </c>
      <c r="F446">
        <v>3</v>
      </c>
    </row>
    <row r="447" spans="2:6" x14ac:dyDescent="0.35">
      <c r="B447" t="s">
        <v>8219</v>
      </c>
      <c r="C447">
        <v>177</v>
      </c>
      <c r="E447" t="s">
        <v>8221</v>
      </c>
      <c r="F447">
        <v>23</v>
      </c>
    </row>
    <row r="448" spans="2:6" x14ac:dyDescent="0.35">
      <c r="B448" t="s">
        <v>8219</v>
      </c>
      <c r="C448">
        <v>47</v>
      </c>
      <c r="E448" t="s">
        <v>8221</v>
      </c>
      <c r="F448">
        <v>23</v>
      </c>
    </row>
    <row r="449" spans="2:6" x14ac:dyDescent="0.35">
      <c r="B449" t="s">
        <v>8219</v>
      </c>
      <c r="C449">
        <v>1</v>
      </c>
      <c r="E449" t="s">
        <v>8221</v>
      </c>
      <c r="F449">
        <v>41</v>
      </c>
    </row>
    <row r="450" spans="2:6" x14ac:dyDescent="0.35">
      <c r="B450" t="s">
        <v>8219</v>
      </c>
      <c r="C450">
        <v>16</v>
      </c>
      <c r="E450" t="s">
        <v>8221</v>
      </c>
      <c r="F450">
        <v>0</v>
      </c>
    </row>
    <row r="451" spans="2:6" x14ac:dyDescent="0.35">
      <c r="B451" t="s">
        <v>8219</v>
      </c>
      <c r="C451">
        <v>115</v>
      </c>
      <c r="E451" t="s">
        <v>8221</v>
      </c>
      <c r="F451">
        <v>32</v>
      </c>
    </row>
    <row r="452" spans="2:6" x14ac:dyDescent="0.35">
      <c r="B452" t="s">
        <v>8219</v>
      </c>
      <c r="C452">
        <v>133</v>
      </c>
      <c r="E452" t="s">
        <v>8221</v>
      </c>
      <c r="F452">
        <v>2</v>
      </c>
    </row>
    <row r="453" spans="2:6" x14ac:dyDescent="0.35">
      <c r="B453" t="s">
        <v>8219</v>
      </c>
      <c r="C453">
        <v>70</v>
      </c>
      <c r="E453" t="s">
        <v>8221</v>
      </c>
      <c r="F453">
        <v>7</v>
      </c>
    </row>
    <row r="454" spans="2:6" x14ac:dyDescent="0.35">
      <c r="B454" t="s">
        <v>8219</v>
      </c>
      <c r="C454">
        <v>62</v>
      </c>
      <c r="E454" t="s">
        <v>8221</v>
      </c>
      <c r="F454">
        <v>4</v>
      </c>
    </row>
    <row r="455" spans="2:6" x14ac:dyDescent="0.35">
      <c r="B455" t="s">
        <v>8219</v>
      </c>
      <c r="C455">
        <v>10</v>
      </c>
      <c r="E455" t="s">
        <v>8221</v>
      </c>
      <c r="F455">
        <v>196</v>
      </c>
    </row>
    <row r="456" spans="2:6" x14ac:dyDescent="0.35">
      <c r="B456" t="s">
        <v>8219</v>
      </c>
      <c r="C456">
        <v>499</v>
      </c>
      <c r="E456" t="s">
        <v>8221</v>
      </c>
      <c r="F456">
        <v>11</v>
      </c>
    </row>
    <row r="457" spans="2:6" x14ac:dyDescent="0.35">
      <c r="B457" t="s">
        <v>8219</v>
      </c>
      <c r="C457">
        <v>47</v>
      </c>
      <c r="E457" t="s">
        <v>8221</v>
      </c>
      <c r="F457">
        <v>9</v>
      </c>
    </row>
    <row r="458" spans="2:6" x14ac:dyDescent="0.35">
      <c r="B458" t="s">
        <v>8219</v>
      </c>
      <c r="C458">
        <v>28</v>
      </c>
      <c r="E458" t="s">
        <v>8221</v>
      </c>
      <c r="F458">
        <v>5</v>
      </c>
    </row>
    <row r="459" spans="2:6" x14ac:dyDescent="0.35">
      <c r="B459" t="s">
        <v>8219</v>
      </c>
      <c r="C459">
        <v>24</v>
      </c>
      <c r="E459" t="s">
        <v>8221</v>
      </c>
      <c r="F459">
        <v>8</v>
      </c>
    </row>
    <row r="460" spans="2:6" x14ac:dyDescent="0.35">
      <c r="B460" t="s">
        <v>8219</v>
      </c>
      <c r="C460">
        <v>76</v>
      </c>
      <c r="E460" t="s">
        <v>8221</v>
      </c>
      <c r="F460">
        <v>229</v>
      </c>
    </row>
    <row r="461" spans="2:6" x14ac:dyDescent="0.35">
      <c r="B461" t="s">
        <v>8219</v>
      </c>
      <c r="C461">
        <v>98</v>
      </c>
      <c r="E461" t="s">
        <v>8221</v>
      </c>
      <c r="F461">
        <v>40</v>
      </c>
    </row>
    <row r="462" spans="2:6" x14ac:dyDescent="0.35">
      <c r="B462" t="s">
        <v>8219</v>
      </c>
      <c r="C462">
        <v>30</v>
      </c>
      <c r="E462" t="s">
        <v>8221</v>
      </c>
      <c r="F462">
        <v>123</v>
      </c>
    </row>
    <row r="463" spans="2:6" x14ac:dyDescent="0.35">
      <c r="B463" t="s">
        <v>8219</v>
      </c>
      <c r="C463">
        <v>478</v>
      </c>
      <c r="E463" t="s">
        <v>8221</v>
      </c>
      <c r="F463">
        <v>5</v>
      </c>
    </row>
    <row r="464" spans="2:6" x14ac:dyDescent="0.35">
      <c r="B464" t="s">
        <v>8219</v>
      </c>
      <c r="C464">
        <v>74</v>
      </c>
      <c r="E464" t="s">
        <v>8221</v>
      </c>
      <c r="F464">
        <v>148</v>
      </c>
    </row>
    <row r="465" spans="2:6" x14ac:dyDescent="0.35">
      <c r="B465" t="s">
        <v>8219</v>
      </c>
      <c r="C465">
        <v>131</v>
      </c>
      <c r="E465" t="s">
        <v>8221</v>
      </c>
      <c r="F465">
        <v>10</v>
      </c>
    </row>
    <row r="466" spans="2:6" x14ac:dyDescent="0.35">
      <c r="B466" t="s">
        <v>8219</v>
      </c>
      <c r="C466">
        <v>61</v>
      </c>
      <c r="E466" t="s">
        <v>8221</v>
      </c>
      <c r="F466">
        <v>4</v>
      </c>
    </row>
    <row r="467" spans="2:6" x14ac:dyDescent="0.35">
      <c r="B467" t="s">
        <v>8219</v>
      </c>
      <c r="C467">
        <v>1071</v>
      </c>
      <c r="E467" t="s">
        <v>8221</v>
      </c>
      <c r="F467">
        <v>21</v>
      </c>
    </row>
    <row r="468" spans="2:6" x14ac:dyDescent="0.35">
      <c r="B468" t="s">
        <v>8219</v>
      </c>
      <c r="C468">
        <v>122</v>
      </c>
      <c r="E468" t="s">
        <v>8221</v>
      </c>
      <c r="F468">
        <v>2</v>
      </c>
    </row>
    <row r="469" spans="2:6" x14ac:dyDescent="0.35">
      <c r="B469" t="s">
        <v>8219</v>
      </c>
      <c r="C469">
        <v>111</v>
      </c>
      <c r="E469" t="s">
        <v>8221</v>
      </c>
      <c r="F469">
        <v>0</v>
      </c>
    </row>
    <row r="470" spans="2:6" x14ac:dyDescent="0.35">
      <c r="B470" t="s">
        <v>8219</v>
      </c>
      <c r="C470">
        <v>255</v>
      </c>
      <c r="E470" t="s">
        <v>8221</v>
      </c>
      <c r="F470">
        <v>4</v>
      </c>
    </row>
    <row r="471" spans="2:6" x14ac:dyDescent="0.35">
      <c r="B471" t="s">
        <v>8219</v>
      </c>
      <c r="C471">
        <v>141</v>
      </c>
      <c r="E471" t="s">
        <v>8221</v>
      </c>
      <c r="F471">
        <v>1</v>
      </c>
    </row>
    <row r="472" spans="2:6" x14ac:dyDescent="0.35">
      <c r="B472" t="s">
        <v>8219</v>
      </c>
      <c r="C472">
        <v>159</v>
      </c>
      <c r="E472" t="s">
        <v>8221</v>
      </c>
      <c r="F472">
        <v>30</v>
      </c>
    </row>
    <row r="473" spans="2:6" x14ac:dyDescent="0.35">
      <c r="B473" t="s">
        <v>8219</v>
      </c>
      <c r="C473">
        <v>99</v>
      </c>
      <c r="E473" t="s">
        <v>8221</v>
      </c>
      <c r="F473">
        <v>3</v>
      </c>
    </row>
    <row r="474" spans="2:6" x14ac:dyDescent="0.35">
      <c r="B474" t="s">
        <v>8219</v>
      </c>
      <c r="C474">
        <v>96</v>
      </c>
      <c r="E474" t="s">
        <v>8221</v>
      </c>
      <c r="F474">
        <v>975</v>
      </c>
    </row>
    <row r="475" spans="2:6" x14ac:dyDescent="0.35">
      <c r="B475" t="s">
        <v>8219</v>
      </c>
      <c r="C475">
        <v>27</v>
      </c>
      <c r="E475" t="s">
        <v>8221</v>
      </c>
      <c r="F475">
        <v>167</v>
      </c>
    </row>
    <row r="476" spans="2:6" x14ac:dyDescent="0.35">
      <c r="B476" t="s">
        <v>8219</v>
      </c>
      <c r="C476">
        <v>166</v>
      </c>
      <c r="E476" t="s">
        <v>8221</v>
      </c>
      <c r="F476">
        <v>5</v>
      </c>
    </row>
    <row r="477" spans="2:6" x14ac:dyDescent="0.35">
      <c r="B477" t="s">
        <v>8219</v>
      </c>
      <c r="C477">
        <v>76</v>
      </c>
      <c r="E477" t="s">
        <v>8221</v>
      </c>
      <c r="F477">
        <v>18</v>
      </c>
    </row>
    <row r="478" spans="2:6" x14ac:dyDescent="0.35">
      <c r="B478" t="s">
        <v>8219</v>
      </c>
      <c r="C478">
        <v>211</v>
      </c>
      <c r="E478" t="s">
        <v>8221</v>
      </c>
      <c r="F478">
        <v>98</v>
      </c>
    </row>
    <row r="479" spans="2:6" x14ac:dyDescent="0.35">
      <c r="B479" t="s">
        <v>8219</v>
      </c>
      <c r="C479">
        <v>21</v>
      </c>
      <c r="E479" t="s">
        <v>8221</v>
      </c>
      <c r="F479">
        <v>4</v>
      </c>
    </row>
    <row r="480" spans="2:6" x14ac:dyDescent="0.35">
      <c r="B480" t="s">
        <v>8219</v>
      </c>
      <c r="C480">
        <v>61</v>
      </c>
      <c r="E480" t="s">
        <v>8221</v>
      </c>
      <c r="F480">
        <v>3</v>
      </c>
    </row>
    <row r="481" spans="2:6" x14ac:dyDescent="0.35">
      <c r="B481" t="s">
        <v>8219</v>
      </c>
      <c r="C481">
        <v>30</v>
      </c>
      <c r="E481" t="s">
        <v>8221</v>
      </c>
      <c r="F481">
        <v>1</v>
      </c>
    </row>
    <row r="482" spans="2:6" x14ac:dyDescent="0.35">
      <c r="B482" t="s">
        <v>8219</v>
      </c>
      <c r="C482">
        <v>375</v>
      </c>
      <c r="E482" t="s">
        <v>8221</v>
      </c>
      <c r="F482">
        <v>0</v>
      </c>
    </row>
    <row r="483" spans="2:6" x14ac:dyDescent="0.35">
      <c r="B483" t="s">
        <v>8219</v>
      </c>
      <c r="C483">
        <v>111</v>
      </c>
      <c r="E483" t="s">
        <v>8221</v>
      </c>
      <c r="F483">
        <v>9</v>
      </c>
    </row>
    <row r="484" spans="2:6" x14ac:dyDescent="0.35">
      <c r="B484" t="s">
        <v>8219</v>
      </c>
      <c r="C484">
        <v>123</v>
      </c>
      <c r="E484" t="s">
        <v>8221</v>
      </c>
      <c r="F484">
        <v>2</v>
      </c>
    </row>
    <row r="485" spans="2:6" x14ac:dyDescent="0.35">
      <c r="B485" t="s">
        <v>8219</v>
      </c>
      <c r="C485">
        <v>70</v>
      </c>
      <c r="E485" t="s">
        <v>8221</v>
      </c>
      <c r="F485">
        <v>0</v>
      </c>
    </row>
    <row r="486" spans="2:6" x14ac:dyDescent="0.35">
      <c r="B486" t="s">
        <v>8219</v>
      </c>
      <c r="C486">
        <v>85</v>
      </c>
      <c r="E486" t="s">
        <v>8221</v>
      </c>
      <c r="F486">
        <v>147</v>
      </c>
    </row>
    <row r="487" spans="2:6" x14ac:dyDescent="0.35">
      <c r="B487" t="s">
        <v>8219</v>
      </c>
      <c r="C487">
        <v>86</v>
      </c>
      <c r="E487" t="s">
        <v>8221</v>
      </c>
      <c r="F487">
        <v>49</v>
      </c>
    </row>
    <row r="488" spans="2:6" x14ac:dyDescent="0.35">
      <c r="B488" t="s">
        <v>8219</v>
      </c>
      <c r="C488">
        <v>13</v>
      </c>
      <c r="E488" t="s">
        <v>8221</v>
      </c>
      <c r="F488">
        <v>1</v>
      </c>
    </row>
    <row r="489" spans="2:6" x14ac:dyDescent="0.35">
      <c r="B489" t="s">
        <v>8219</v>
      </c>
      <c r="C489">
        <v>33</v>
      </c>
      <c r="E489" t="s">
        <v>8221</v>
      </c>
      <c r="F489">
        <v>2</v>
      </c>
    </row>
    <row r="490" spans="2:6" x14ac:dyDescent="0.35">
      <c r="B490" t="s">
        <v>8219</v>
      </c>
      <c r="C490">
        <v>15</v>
      </c>
      <c r="E490" t="s">
        <v>8221</v>
      </c>
      <c r="F490">
        <v>7</v>
      </c>
    </row>
    <row r="491" spans="2:6" x14ac:dyDescent="0.35">
      <c r="B491" t="s">
        <v>8219</v>
      </c>
      <c r="C491">
        <v>273</v>
      </c>
      <c r="E491" t="s">
        <v>8221</v>
      </c>
      <c r="F491">
        <v>4</v>
      </c>
    </row>
    <row r="492" spans="2:6" x14ac:dyDescent="0.35">
      <c r="B492" t="s">
        <v>8219</v>
      </c>
      <c r="C492">
        <v>714</v>
      </c>
      <c r="E492" t="s">
        <v>8221</v>
      </c>
      <c r="F492">
        <v>27</v>
      </c>
    </row>
    <row r="493" spans="2:6" x14ac:dyDescent="0.35">
      <c r="B493" t="s">
        <v>8219</v>
      </c>
      <c r="C493">
        <v>170</v>
      </c>
      <c r="E493" t="s">
        <v>8221</v>
      </c>
      <c r="F493">
        <v>94</v>
      </c>
    </row>
    <row r="494" spans="2:6" x14ac:dyDescent="0.35">
      <c r="B494" t="s">
        <v>8219</v>
      </c>
      <c r="C494">
        <v>512</v>
      </c>
      <c r="E494" t="s">
        <v>8221</v>
      </c>
      <c r="F494">
        <v>29</v>
      </c>
    </row>
    <row r="495" spans="2:6" x14ac:dyDescent="0.35">
      <c r="B495" t="s">
        <v>8219</v>
      </c>
      <c r="C495">
        <v>314</v>
      </c>
      <c r="E495" t="s">
        <v>8221</v>
      </c>
      <c r="F495">
        <v>7</v>
      </c>
    </row>
    <row r="496" spans="2:6" x14ac:dyDescent="0.35">
      <c r="B496" t="s">
        <v>8219</v>
      </c>
      <c r="C496">
        <v>167</v>
      </c>
      <c r="E496" t="s">
        <v>8221</v>
      </c>
      <c r="F496">
        <v>22</v>
      </c>
    </row>
    <row r="497" spans="2:6" x14ac:dyDescent="0.35">
      <c r="B497" t="s">
        <v>8219</v>
      </c>
      <c r="C497">
        <v>9</v>
      </c>
      <c r="E497" t="s">
        <v>8221</v>
      </c>
      <c r="F497">
        <v>1</v>
      </c>
    </row>
    <row r="498" spans="2:6" x14ac:dyDescent="0.35">
      <c r="B498" t="s">
        <v>8219</v>
      </c>
      <c r="C498">
        <v>103</v>
      </c>
      <c r="E498" t="s">
        <v>8221</v>
      </c>
      <c r="F498">
        <v>10</v>
      </c>
    </row>
    <row r="499" spans="2:6" x14ac:dyDescent="0.35">
      <c r="B499" t="s">
        <v>8219</v>
      </c>
      <c r="C499">
        <v>111</v>
      </c>
      <c r="E499" t="s">
        <v>8221</v>
      </c>
      <c r="F499">
        <v>6</v>
      </c>
    </row>
    <row r="500" spans="2:6" x14ac:dyDescent="0.35">
      <c r="B500" t="s">
        <v>8219</v>
      </c>
      <c r="C500">
        <v>271</v>
      </c>
      <c r="E500" t="s">
        <v>8221</v>
      </c>
      <c r="F500">
        <v>24</v>
      </c>
    </row>
    <row r="501" spans="2:6" x14ac:dyDescent="0.35">
      <c r="B501" t="s">
        <v>8219</v>
      </c>
      <c r="C501">
        <v>101</v>
      </c>
      <c r="E501" t="s">
        <v>8221</v>
      </c>
      <c r="F501">
        <v>15</v>
      </c>
    </row>
    <row r="502" spans="2:6" x14ac:dyDescent="0.35">
      <c r="B502" t="s">
        <v>8219</v>
      </c>
      <c r="C502">
        <v>57</v>
      </c>
      <c r="E502" t="s">
        <v>8221</v>
      </c>
      <c r="F502">
        <v>37</v>
      </c>
    </row>
    <row r="503" spans="2:6" x14ac:dyDescent="0.35">
      <c r="B503" t="s">
        <v>8219</v>
      </c>
      <c r="C503">
        <v>62</v>
      </c>
      <c r="E503" t="s">
        <v>8221</v>
      </c>
      <c r="F503">
        <v>20</v>
      </c>
    </row>
    <row r="504" spans="2:6" x14ac:dyDescent="0.35">
      <c r="B504" t="s">
        <v>8219</v>
      </c>
      <c r="C504">
        <v>32</v>
      </c>
      <c r="E504" t="s">
        <v>8221</v>
      </c>
      <c r="F504">
        <v>7</v>
      </c>
    </row>
    <row r="505" spans="2:6" x14ac:dyDescent="0.35">
      <c r="B505" t="s">
        <v>8219</v>
      </c>
      <c r="C505">
        <v>141</v>
      </c>
      <c r="E505" t="s">
        <v>8221</v>
      </c>
      <c r="F505">
        <v>0</v>
      </c>
    </row>
    <row r="506" spans="2:6" x14ac:dyDescent="0.35">
      <c r="B506" t="s">
        <v>8219</v>
      </c>
      <c r="C506">
        <v>75</v>
      </c>
      <c r="E506" t="s">
        <v>8221</v>
      </c>
      <c r="F506">
        <v>21</v>
      </c>
    </row>
    <row r="507" spans="2:6" x14ac:dyDescent="0.35">
      <c r="B507" t="s">
        <v>8219</v>
      </c>
      <c r="C507">
        <v>46</v>
      </c>
      <c r="E507" t="s">
        <v>8221</v>
      </c>
      <c r="F507">
        <v>3</v>
      </c>
    </row>
    <row r="508" spans="2:6" x14ac:dyDescent="0.35">
      <c r="B508" t="s">
        <v>8219</v>
      </c>
      <c r="C508">
        <v>103</v>
      </c>
      <c r="E508" t="s">
        <v>8221</v>
      </c>
      <c r="F508">
        <v>11</v>
      </c>
    </row>
    <row r="509" spans="2:6" x14ac:dyDescent="0.35">
      <c r="B509" t="s">
        <v>8219</v>
      </c>
      <c r="C509">
        <v>6</v>
      </c>
      <c r="E509" t="s">
        <v>8221</v>
      </c>
      <c r="F509">
        <v>1</v>
      </c>
    </row>
    <row r="510" spans="2:6" x14ac:dyDescent="0.35">
      <c r="B510" t="s">
        <v>8219</v>
      </c>
      <c r="C510">
        <v>83</v>
      </c>
      <c r="E510" t="s">
        <v>8221</v>
      </c>
      <c r="F510">
        <v>312</v>
      </c>
    </row>
    <row r="511" spans="2:6" x14ac:dyDescent="0.35">
      <c r="B511" t="s">
        <v>8219</v>
      </c>
      <c r="C511">
        <v>108</v>
      </c>
      <c r="E511" t="s">
        <v>8221</v>
      </c>
      <c r="F511">
        <v>1</v>
      </c>
    </row>
    <row r="512" spans="2:6" x14ac:dyDescent="0.35">
      <c r="B512" t="s">
        <v>8219</v>
      </c>
      <c r="C512">
        <v>25</v>
      </c>
      <c r="E512" t="s">
        <v>8221</v>
      </c>
      <c r="F512">
        <v>3</v>
      </c>
    </row>
    <row r="513" spans="2:6" x14ac:dyDescent="0.35">
      <c r="B513" t="s">
        <v>8219</v>
      </c>
      <c r="C513">
        <v>549</v>
      </c>
      <c r="E513" t="s">
        <v>8221</v>
      </c>
      <c r="F513">
        <v>4</v>
      </c>
    </row>
    <row r="514" spans="2:6" x14ac:dyDescent="0.35">
      <c r="B514" t="s">
        <v>8219</v>
      </c>
      <c r="C514">
        <v>222</v>
      </c>
      <c r="E514" t="s">
        <v>8221</v>
      </c>
      <c r="F514">
        <v>10</v>
      </c>
    </row>
    <row r="515" spans="2:6" x14ac:dyDescent="0.35">
      <c r="B515" t="s">
        <v>8219</v>
      </c>
      <c r="C515">
        <v>183</v>
      </c>
      <c r="E515" t="s">
        <v>8221</v>
      </c>
      <c r="F515">
        <v>8</v>
      </c>
    </row>
    <row r="516" spans="2:6" x14ac:dyDescent="0.35">
      <c r="B516" t="s">
        <v>8219</v>
      </c>
      <c r="C516">
        <v>89</v>
      </c>
      <c r="E516" t="s">
        <v>8221</v>
      </c>
      <c r="F516">
        <v>3</v>
      </c>
    </row>
    <row r="517" spans="2:6" x14ac:dyDescent="0.35">
      <c r="B517" t="s">
        <v>8219</v>
      </c>
      <c r="C517">
        <v>253</v>
      </c>
      <c r="E517" t="s">
        <v>8221</v>
      </c>
      <c r="F517">
        <v>1</v>
      </c>
    </row>
    <row r="518" spans="2:6" x14ac:dyDescent="0.35">
      <c r="B518" t="s">
        <v>8219</v>
      </c>
      <c r="C518">
        <v>140</v>
      </c>
      <c r="E518" t="s">
        <v>8221</v>
      </c>
      <c r="F518">
        <v>0</v>
      </c>
    </row>
    <row r="519" spans="2:6" x14ac:dyDescent="0.35">
      <c r="B519" t="s">
        <v>8219</v>
      </c>
      <c r="C519">
        <v>103</v>
      </c>
      <c r="E519" t="s">
        <v>8221</v>
      </c>
      <c r="F519">
        <v>5</v>
      </c>
    </row>
    <row r="520" spans="2:6" x14ac:dyDescent="0.35">
      <c r="B520" t="s">
        <v>8219</v>
      </c>
      <c r="C520">
        <v>138</v>
      </c>
      <c r="E520" t="s">
        <v>8221</v>
      </c>
      <c r="F520">
        <v>0</v>
      </c>
    </row>
    <row r="521" spans="2:6" x14ac:dyDescent="0.35">
      <c r="B521" t="s">
        <v>8219</v>
      </c>
      <c r="C521">
        <v>191</v>
      </c>
      <c r="E521" t="s">
        <v>8221</v>
      </c>
      <c r="F521">
        <v>3</v>
      </c>
    </row>
    <row r="522" spans="2:6" x14ac:dyDescent="0.35">
      <c r="B522" t="s">
        <v>8219</v>
      </c>
      <c r="C522">
        <v>45</v>
      </c>
      <c r="E522" t="s">
        <v>8221</v>
      </c>
      <c r="F522">
        <v>7</v>
      </c>
    </row>
    <row r="523" spans="2:6" x14ac:dyDescent="0.35">
      <c r="B523" t="s">
        <v>8219</v>
      </c>
      <c r="C523">
        <v>17</v>
      </c>
      <c r="E523" t="s">
        <v>8221</v>
      </c>
      <c r="F523">
        <v>0</v>
      </c>
    </row>
    <row r="524" spans="2:6" x14ac:dyDescent="0.35">
      <c r="B524" t="s">
        <v>8219</v>
      </c>
      <c r="C524">
        <v>31</v>
      </c>
      <c r="E524" t="s">
        <v>8221</v>
      </c>
      <c r="F524">
        <v>2</v>
      </c>
    </row>
    <row r="525" spans="2:6" x14ac:dyDescent="0.35">
      <c r="B525" t="s">
        <v>8219</v>
      </c>
      <c r="C525">
        <v>50</v>
      </c>
      <c r="E525" t="s">
        <v>8221</v>
      </c>
      <c r="F525">
        <v>23</v>
      </c>
    </row>
    <row r="526" spans="2:6" x14ac:dyDescent="0.35">
      <c r="B526" t="s">
        <v>8219</v>
      </c>
      <c r="C526">
        <v>59</v>
      </c>
      <c r="E526" t="s">
        <v>8221</v>
      </c>
      <c r="F526">
        <v>1</v>
      </c>
    </row>
    <row r="527" spans="2:6" x14ac:dyDescent="0.35">
      <c r="B527" t="s">
        <v>8219</v>
      </c>
      <c r="C527">
        <v>81</v>
      </c>
      <c r="E527" t="s">
        <v>8221</v>
      </c>
      <c r="F527">
        <v>2</v>
      </c>
    </row>
    <row r="528" spans="2:6" x14ac:dyDescent="0.35">
      <c r="B528" t="s">
        <v>8219</v>
      </c>
      <c r="C528">
        <v>508</v>
      </c>
      <c r="E528" t="s">
        <v>8221</v>
      </c>
      <c r="F528">
        <v>3</v>
      </c>
    </row>
    <row r="529" spans="2:6" x14ac:dyDescent="0.35">
      <c r="B529" t="s">
        <v>8219</v>
      </c>
      <c r="C529">
        <v>74</v>
      </c>
      <c r="E529" t="s">
        <v>8221</v>
      </c>
      <c r="F529">
        <v>0</v>
      </c>
    </row>
    <row r="530" spans="2:6" x14ac:dyDescent="0.35">
      <c r="B530" t="s">
        <v>8219</v>
      </c>
      <c r="C530">
        <v>141</v>
      </c>
      <c r="E530" t="s">
        <v>8221</v>
      </c>
      <c r="F530">
        <v>13</v>
      </c>
    </row>
    <row r="531" spans="2:6" x14ac:dyDescent="0.35">
      <c r="B531" t="s">
        <v>8219</v>
      </c>
      <c r="C531">
        <v>711</v>
      </c>
      <c r="E531" t="s">
        <v>8221</v>
      </c>
      <c r="F531">
        <v>1</v>
      </c>
    </row>
    <row r="532" spans="2:6" x14ac:dyDescent="0.35">
      <c r="B532" t="s">
        <v>8219</v>
      </c>
      <c r="C532">
        <v>141</v>
      </c>
      <c r="E532" t="s">
        <v>8221</v>
      </c>
      <c r="F532">
        <v>1</v>
      </c>
    </row>
    <row r="533" spans="2:6" x14ac:dyDescent="0.35">
      <c r="B533" t="s">
        <v>8219</v>
      </c>
      <c r="C533">
        <v>109</v>
      </c>
      <c r="E533" t="s">
        <v>8221</v>
      </c>
      <c r="F533">
        <v>1</v>
      </c>
    </row>
    <row r="534" spans="2:6" x14ac:dyDescent="0.35">
      <c r="B534" t="s">
        <v>8219</v>
      </c>
      <c r="C534">
        <v>361</v>
      </c>
      <c r="E534" t="s">
        <v>8221</v>
      </c>
      <c r="F534">
        <v>6</v>
      </c>
    </row>
    <row r="535" spans="2:6" x14ac:dyDescent="0.35">
      <c r="B535" t="s">
        <v>8219</v>
      </c>
      <c r="C535">
        <v>176</v>
      </c>
      <c r="E535" t="s">
        <v>8221</v>
      </c>
      <c r="F535">
        <v>39</v>
      </c>
    </row>
    <row r="536" spans="2:6" x14ac:dyDescent="0.35">
      <c r="B536" t="s">
        <v>8219</v>
      </c>
      <c r="C536">
        <v>670</v>
      </c>
      <c r="E536" t="s">
        <v>8221</v>
      </c>
      <c r="F536">
        <v>4</v>
      </c>
    </row>
    <row r="537" spans="2:6" x14ac:dyDescent="0.35">
      <c r="B537" t="s">
        <v>8219</v>
      </c>
      <c r="C537">
        <v>96</v>
      </c>
      <c r="E537" t="s">
        <v>8221</v>
      </c>
      <c r="F537">
        <v>1</v>
      </c>
    </row>
    <row r="538" spans="2:6" x14ac:dyDescent="0.35">
      <c r="B538" t="s">
        <v>8219</v>
      </c>
      <c r="C538">
        <v>74</v>
      </c>
      <c r="E538" t="s">
        <v>8221</v>
      </c>
      <c r="F538">
        <v>0</v>
      </c>
    </row>
    <row r="539" spans="2:6" x14ac:dyDescent="0.35">
      <c r="B539" t="s">
        <v>8219</v>
      </c>
      <c r="C539">
        <v>52</v>
      </c>
      <c r="E539" t="s">
        <v>8221</v>
      </c>
      <c r="F539">
        <v>0</v>
      </c>
    </row>
    <row r="540" spans="2:6" x14ac:dyDescent="0.35">
      <c r="B540" t="s">
        <v>8219</v>
      </c>
      <c r="C540">
        <v>105</v>
      </c>
      <c r="E540" t="s">
        <v>8221</v>
      </c>
      <c r="F540">
        <v>0</v>
      </c>
    </row>
    <row r="541" spans="2:6" x14ac:dyDescent="0.35">
      <c r="B541" t="s">
        <v>8219</v>
      </c>
      <c r="C541">
        <v>41</v>
      </c>
      <c r="E541" t="s">
        <v>8221</v>
      </c>
      <c r="F541">
        <v>8</v>
      </c>
    </row>
    <row r="542" spans="2:6" x14ac:dyDescent="0.35">
      <c r="B542" t="s">
        <v>8219</v>
      </c>
      <c r="C542">
        <v>34</v>
      </c>
      <c r="E542" t="s">
        <v>8221</v>
      </c>
      <c r="F542">
        <v>0</v>
      </c>
    </row>
    <row r="543" spans="2:6" x14ac:dyDescent="0.35">
      <c r="B543" t="s">
        <v>8219</v>
      </c>
      <c r="C543">
        <v>66</v>
      </c>
      <c r="E543" t="s">
        <v>8221</v>
      </c>
      <c r="F543">
        <v>1</v>
      </c>
    </row>
    <row r="544" spans="2:6" x14ac:dyDescent="0.35">
      <c r="B544" t="s">
        <v>8219</v>
      </c>
      <c r="C544">
        <v>50</v>
      </c>
      <c r="E544" t="s">
        <v>8221</v>
      </c>
      <c r="F544">
        <v>12</v>
      </c>
    </row>
    <row r="545" spans="2:6" x14ac:dyDescent="0.35">
      <c r="B545" t="s">
        <v>8219</v>
      </c>
      <c r="C545">
        <v>159</v>
      </c>
      <c r="E545" t="s">
        <v>8221</v>
      </c>
      <c r="F545">
        <v>0</v>
      </c>
    </row>
    <row r="546" spans="2:6" x14ac:dyDescent="0.35">
      <c r="B546" t="s">
        <v>8219</v>
      </c>
      <c r="C546">
        <v>182</v>
      </c>
      <c r="E546" t="s">
        <v>8221</v>
      </c>
      <c r="F546">
        <v>3</v>
      </c>
    </row>
    <row r="547" spans="2:6" x14ac:dyDescent="0.35">
      <c r="B547" t="s">
        <v>8219</v>
      </c>
      <c r="C547">
        <v>206</v>
      </c>
      <c r="E547" t="s">
        <v>8221</v>
      </c>
      <c r="F547">
        <v>2</v>
      </c>
    </row>
    <row r="548" spans="2:6" x14ac:dyDescent="0.35">
      <c r="B548" t="s">
        <v>8219</v>
      </c>
      <c r="C548">
        <v>169</v>
      </c>
      <c r="E548" t="s">
        <v>8221</v>
      </c>
      <c r="F548">
        <v>6</v>
      </c>
    </row>
    <row r="549" spans="2:6" x14ac:dyDescent="0.35">
      <c r="B549" t="s">
        <v>8219</v>
      </c>
      <c r="C549">
        <v>31</v>
      </c>
      <c r="E549" t="s">
        <v>8221</v>
      </c>
      <c r="F549">
        <v>0</v>
      </c>
    </row>
    <row r="550" spans="2:6" x14ac:dyDescent="0.35">
      <c r="B550" t="s">
        <v>8219</v>
      </c>
      <c r="C550">
        <v>28</v>
      </c>
      <c r="E550" t="s">
        <v>8221</v>
      </c>
      <c r="F550">
        <v>15</v>
      </c>
    </row>
    <row r="551" spans="2:6" x14ac:dyDescent="0.35">
      <c r="B551" t="s">
        <v>8219</v>
      </c>
      <c r="C551">
        <v>54</v>
      </c>
      <c r="E551" t="s">
        <v>8221</v>
      </c>
      <c r="F551">
        <v>1</v>
      </c>
    </row>
    <row r="552" spans="2:6" x14ac:dyDescent="0.35">
      <c r="B552" t="s">
        <v>8219</v>
      </c>
      <c r="C552">
        <v>467</v>
      </c>
      <c r="E552" t="s">
        <v>8221</v>
      </c>
      <c r="F552">
        <v>3</v>
      </c>
    </row>
    <row r="553" spans="2:6" x14ac:dyDescent="0.35">
      <c r="B553" t="s">
        <v>8219</v>
      </c>
      <c r="C553">
        <v>389</v>
      </c>
      <c r="E553" t="s">
        <v>8221</v>
      </c>
      <c r="F553">
        <v>8</v>
      </c>
    </row>
    <row r="554" spans="2:6" x14ac:dyDescent="0.35">
      <c r="B554" t="s">
        <v>8219</v>
      </c>
      <c r="C554">
        <v>68</v>
      </c>
      <c r="E554" t="s">
        <v>8221</v>
      </c>
      <c r="F554">
        <v>0</v>
      </c>
    </row>
    <row r="555" spans="2:6" x14ac:dyDescent="0.35">
      <c r="B555" t="s">
        <v>8219</v>
      </c>
      <c r="C555">
        <v>413</v>
      </c>
      <c r="E555" t="s">
        <v>8221</v>
      </c>
      <c r="F555">
        <v>3</v>
      </c>
    </row>
    <row r="556" spans="2:6" x14ac:dyDescent="0.35">
      <c r="B556" t="s">
        <v>8219</v>
      </c>
      <c r="C556">
        <v>190</v>
      </c>
      <c r="E556" t="s">
        <v>8221</v>
      </c>
      <c r="F556">
        <v>3</v>
      </c>
    </row>
    <row r="557" spans="2:6" x14ac:dyDescent="0.35">
      <c r="B557" t="s">
        <v>8219</v>
      </c>
      <c r="C557">
        <v>189</v>
      </c>
      <c r="E557" t="s">
        <v>8221</v>
      </c>
      <c r="F557">
        <v>0</v>
      </c>
    </row>
    <row r="558" spans="2:6" x14ac:dyDescent="0.35">
      <c r="B558" t="s">
        <v>8219</v>
      </c>
      <c r="C558">
        <v>130</v>
      </c>
      <c r="E558" t="s">
        <v>8221</v>
      </c>
      <c r="F558">
        <v>19</v>
      </c>
    </row>
    <row r="559" spans="2:6" x14ac:dyDescent="0.35">
      <c r="B559" t="s">
        <v>8219</v>
      </c>
      <c r="C559">
        <v>74</v>
      </c>
      <c r="E559" t="s">
        <v>8221</v>
      </c>
      <c r="F559">
        <v>0</v>
      </c>
    </row>
    <row r="560" spans="2:6" x14ac:dyDescent="0.35">
      <c r="B560" t="s">
        <v>8219</v>
      </c>
      <c r="C560">
        <v>274</v>
      </c>
      <c r="E560" t="s">
        <v>8221</v>
      </c>
      <c r="F560">
        <v>2</v>
      </c>
    </row>
    <row r="561" spans="2:6" x14ac:dyDescent="0.35">
      <c r="B561" t="s">
        <v>8219</v>
      </c>
      <c r="C561">
        <v>22</v>
      </c>
      <c r="E561" t="s">
        <v>8221</v>
      </c>
      <c r="F561">
        <v>0</v>
      </c>
    </row>
    <row r="562" spans="2:6" x14ac:dyDescent="0.35">
      <c r="B562" t="s">
        <v>8219</v>
      </c>
      <c r="C562">
        <v>31</v>
      </c>
      <c r="E562" t="s">
        <v>8221</v>
      </c>
      <c r="F562">
        <v>0</v>
      </c>
    </row>
    <row r="563" spans="2:6" x14ac:dyDescent="0.35">
      <c r="B563" t="s">
        <v>8219</v>
      </c>
      <c r="C563">
        <v>63</v>
      </c>
      <c r="E563" t="s">
        <v>8221</v>
      </c>
      <c r="F563">
        <v>25</v>
      </c>
    </row>
    <row r="564" spans="2:6" x14ac:dyDescent="0.35">
      <c r="B564" t="s">
        <v>8219</v>
      </c>
      <c r="C564">
        <v>20</v>
      </c>
      <c r="E564" t="s">
        <v>8221</v>
      </c>
      <c r="F564">
        <v>8</v>
      </c>
    </row>
    <row r="565" spans="2:6" x14ac:dyDescent="0.35">
      <c r="B565" t="s">
        <v>8219</v>
      </c>
      <c r="C565">
        <v>25</v>
      </c>
      <c r="E565" t="s">
        <v>8221</v>
      </c>
      <c r="F565">
        <v>16</v>
      </c>
    </row>
    <row r="566" spans="2:6" x14ac:dyDescent="0.35">
      <c r="B566" t="s">
        <v>8219</v>
      </c>
      <c r="C566">
        <v>61</v>
      </c>
      <c r="E566" t="s">
        <v>8221</v>
      </c>
      <c r="F566">
        <v>3</v>
      </c>
    </row>
    <row r="567" spans="2:6" x14ac:dyDescent="0.35">
      <c r="B567" t="s">
        <v>8219</v>
      </c>
      <c r="C567">
        <v>52</v>
      </c>
      <c r="E567" t="s">
        <v>8221</v>
      </c>
      <c r="F567">
        <v>3</v>
      </c>
    </row>
    <row r="568" spans="2:6" x14ac:dyDescent="0.35">
      <c r="B568" t="s">
        <v>8219</v>
      </c>
      <c r="C568">
        <v>86</v>
      </c>
      <c r="E568" t="s">
        <v>8221</v>
      </c>
      <c r="F568">
        <v>2</v>
      </c>
    </row>
    <row r="569" spans="2:6" x14ac:dyDescent="0.35">
      <c r="B569" t="s">
        <v>8219</v>
      </c>
      <c r="C569">
        <v>42</v>
      </c>
      <c r="E569" t="s">
        <v>8221</v>
      </c>
      <c r="F569">
        <v>1</v>
      </c>
    </row>
    <row r="570" spans="2:6" x14ac:dyDescent="0.35">
      <c r="B570" t="s">
        <v>8219</v>
      </c>
      <c r="C570">
        <v>52</v>
      </c>
      <c r="E570" t="s">
        <v>8221</v>
      </c>
      <c r="F570">
        <v>0</v>
      </c>
    </row>
    <row r="571" spans="2:6" x14ac:dyDescent="0.35">
      <c r="B571" t="s">
        <v>8219</v>
      </c>
      <c r="C571">
        <v>120</v>
      </c>
      <c r="E571" t="s">
        <v>8221</v>
      </c>
      <c r="F571">
        <v>1</v>
      </c>
    </row>
    <row r="572" spans="2:6" x14ac:dyDescent="0.35">
      <c r="B572" t="s">
        <v>8219</v>
      </c>
      <c r="C572">
        <v>22</v>
      </c>
      <c r="E572" t="s">
        <v>8221</v>
      </c>
      <c r="F572">
        <v>19</v>
      </c>
    </row>
    <row r="573" spans="2:6" x14ac:dyDescent="0.35">
      <c r="B573" t="s">
        <v>8219</v>
      </c>
      <c r="C573">
        <v>64</v>
      </c>
      <c r="E573" t="s">
        <v>8221</v>
      </c>
      <c r="F573">
        <v>9</v>
      </c>
    </row>
    <row r="574" spans="2:6" x14ac:dyDescent="0.35">
      <c r="B574" t="s">
        <v>8219</v>
      </c>
      <c r="C574">
        <v>23</v>
      </c>
      <c r="E574" t="s">
        <v>8221</v>
      </c>
      <c r="F574">
        <v>1</v>
      </c>
    </row>
    <row r="575" spans="2:6" x14ac:dyDescent="0.35">
      <c r="B575" t="s">
        <v>8219</v>
      </c>
      <c r="C575">
        <v>238</v>
      </c>
      <c r="E575" t="s">
        <v>8221</v>
      </c>
      <c r="F575">
        <v>0</v>
      </c>
    </row>
    <row r="576" spans="2:6" x14ac:dyDescent="0.35">
      <c r="B576" t="s">
        <v>8219</v>
      </c>
      <c r="C576">
        <v>33</v>
      </c>
      <c r="E576" t="s">
        <v>8221</v>
      </c>
      <c r="F576">
        <v>1</v>
      </c>
    </row>
    <row r="577" spans="2:6" x14ac:dyDescent="0.35">
      <c r="B577" t="s">
        <v>8219</v>
      </c>
      <c r="C577">
        <v>32</v>
      </c>
      <c r="E577" t="s">
        <v>8221</v>
      </c>
      <c r="F577">
        <v>5</v>
      </c>
    </row>
    <row r="578" spans="2:6" x14ac:dyDescent="0.35">
      <c r="B578" t="s">
        <v>8219</v>
      </c>
      <c r="C578">
        <v>24</v>
      </c>
      <c r="E578" t="s">
        <v>8221</v>
      </c>
      <c r="F578">
        <v>85</v>
      </c>
    </row>
    <row r="579" spans="2:6" x14ac:dyDescent="0.35">
      <c r="B579" t="s">
        <v>8219</v>
      </c>
      <c r="C579">
        <v>29</v>
      </c>
      <c r="E579" t="s">
        <v>8221</v>
      </c>
      <c r="F579">
        <v>3</v>
      </c>
    </row>
    <row r="580" spans="2:6" x14ac:dyDescent="0.35">
      <c r="B580" t="s">
        <v>8219</v>
      </c>
      <c r="C580">
        <v>50</v>
      </c>
      <c r="E580" t="s">
        <v>8221</v>
      </c>
      <c r="F580">
        <v>4</v>
      </c>
    </row>
    <row r="581" spans="2:6" x14ac:dyDescent="0.35">
      <c r="B581" t="s">
        <v>8219</v>
      </c>
      <c r="C581">
        <v>108</v>
      </c>
      <c r="E581" t="s">
        <v>8221</v>
      </c>
      <c r="F581">
        <v>3</v>
      </c>
    </row>
    <row r="582" spans="2:6" x14ac:dyDescent="0.35">
      <c r="B582" t="s">
        <v>8219</v>
      </c>
      <c r="C582">
        <v>139</v>
      </c>
      <c r="E582" t="s">
        <v>8221</v>
      </c>
      <c r="F582">
        <v>5</v>
      </c>
    </row>
    <row r="583" spans="2:6" x14ac:dyDescent="0.35">
      <c r="B583" t="s">
        <v>8219</v>
      </c>
      <c r="C583">
        <v>7</v>
      </c>
      <c r="E583" t="s">
        <v>8221</v>
      </c>
      <c r="F583">
        <v>17</v>
      </c>
    </row>
    <row r="584" spans="2:6" x14ac:dyDescent="0.35">
      <c r="B584" t="s">
        <v>8219</v>
      </c>
      <c r="C584">
        <v>149</v>
      </c>
      <c r="E584" t="s">
        <v>8221</v>
      </c>
      <c r="F584">
        <v>3</v>
      </c>
    </row>
    <row r="585" spans="2:6" x14ac:dyDescent="0.35">
      <c r="B585" t="s">
        <v>8219</v>
      </c>
      <c r="C585">
        <v>31</v>
      </c>
      <c r="E585" t="s">
        <v>8221</v>
      </c>
      <c r="F585">
        <v>2</v>
      </c>
    </row>
    <row r="586" spans="2:6" x14ac:dyDescent="0.35">
      <c r="B586" t="s">
        <v>8219</v>
      </c>
      <c r="C586">
        <v>26</v>
      </c>
      <c r="E586" t="s">
        <v>8221</v>
      </c>
      <c r="F586">
        <v>6</v>
      </c>
    </row>
    <row r="587" spans="2:6" x14ac:dyDescent="0.35">
      <c r="B587" t="s">
        <v>8219</v>
      </c>
      <c r="C587">
        <v>172</v>
      </c>
      <c r="E587" t="s">
        <v>8221</v>
      </c>
      <c r="F587">
        <v>0</v>
      </c>
    </row>
    <row r="588" spans="2:6" x14ac:dyDescent="0.35">
      <c r="B588" t="s">
        <v>8219</v>
      </c>
      <c r="C588">
        <v>78</v>
      </c>
      <c r="E588" t="s">
        <v>8221</v>
      </c>
      <c r="F588">
        <v>1</v>
      </c>
    </row>
    <row r="589" spans="2:6" x14ac:dyDescent="0.35">
      <c r="B589" t="s">
        <v>8219</v>
      </c>
      <c r="C589">
        <v>120</v>
      </c>
      <c r="E589" t="s">
        <v>8221</v>
      </c>
      <c r="F589">
        <v>3</v>
      </c>
    </row>
    <row r="590" spans="2:6" x14ac:dyDescent="0.35">
      <c r="B590" t="s">
        <v>8219</v>
      </c>
      <c r="C590">
        <v>227</v>
      </c>
      <c r="E590" t="s">
        <v>8221</v>
      </c>
      <c r="F590">
        <v>13</v>
      </c>
    </row>
    <row r="591" spans="2:6" x14ac:dyDescent="0.35">
      <c r="B591" t="s">
        <v>8219</v>
      </c>
      <c r="C591">
        <v>42</v>
      </c>
      <c r="E591" t="s">
        <v>8221</v>
      </c>
      <c r="F591">
        <v>1</v>
      </c>
    </row>
    <row r="592" spans="2:6" x14ac:dyDescent="0.35">
      <c r="B592" t="s">
        <v>8219</v>
      </c>
      <c r="C592">
        <v>64</v>
      </c>
      <c r="E592" t="s">
        <v>8221</v>
      </c>
      <c r="F592">
        <v>1</v>
      </c>
    </row>
    <row r="593" spans="2:6" x14ac:dyDescent="0.35">
      <c r="B593" t="s">
        <v>8219</v>
      </c>
      <c r="C593">
        <v>121</v>
      </c>
      <c r="E593" t="s">
        <v>8221</v>
      </c>
      <c r="F593">
        <v>9</v>
      </c>
    </row>
    <row r="594" spans="2:6" x14ac:dyDescent="0.35">
      <c r="B594" t="s">
        <v>8219</v>
      </c>
      <c r="C594">
        <v>87</v>
      </c>
      <c r="E594" t="s">
        <v>8221</v>
      </c>
      <c r="F594">
        <v>0</v>
      </c>
    </row>
    <row r="595" spans="2:6" x14ac:dyDescent="0.35">
      <c r="B595" t="s">
        <v>8219</v>
      </c>
      <c r="C595">
        <v>65</v>
      </c>
      <c r="E595" t="s">
        <v>8221</v>
      </c>
      <c r="F595">
        <v>2</v>
      </c>
    </row>
    <row r="596" spans="2:6" x14ac:dyDescent="0.35">
      <c r="B596" t="s">
        <v>8219</v>
      </c>
      <c r="C596">
        <v>49</v>
      </c>
      <c r="E596" t="s">
        <v>8221</v>
      </c>
      <c r="F596">
        <v>1</v>
      </c>
    </row>
    <row r="597" spans="2:6" x14ac:dyDescent="0.35">
      <c r="B597" t="s">
        <v>8219</v>
      </c>
      <c r="C597">
        <v>19</v>
      </c>
      <c r="E597" t="s">
        <v>8221</v>
      </c>
      <c r="F597">
        <v>10</v>
      </c>
    </row>
    <row r="598" spans="2:6" x14ac:dyDescent="0.35">
      <c r="B598" t="s">
        <v>8219</v>
      </c>
      <c r="C598">
        <v>81</v>
      </c>
      <c r="E598" t="s">
        <v>8221</v>
      </c>
      <c r="F598">
        <v>3</v>
      </c>
    </row>
    <row r="599" spans="2:6" x14ac:dyDescent="0.35">
      <c r="B599" t="s">
        <v>8219</v>
      </c>
      <c r="C599">
        <v>264</v>
      </c>
      <c r="E599" t="s">
        <v>8221</v>
      </c>
      <c r="F599">
        <v>2</v>
      </c>
    </row>
    <row r="600" spans="2:6" x14ac:dyDescent="0.35">
      <c r="B600" t="s">
        <v>8219</v>
      </c>
      <c r="C600">
        <v>25</v>
      </c>
      <c r="E600" t="s">
        <v>8221</v>
      </c>
      <c r="F600">
        <v>2</v>
      </c>
    </row>
    <row r="601" spans="2:6" x14ac:dyDescent="0.35">
      <c r="B601" t="s">
        <v>8219</v>
      </c>
      <c r="C601">
        <v>5</v>
      </c>
      <c r="E601" t="s">
        <v>8221</v>
      </c>
      <c r="F601">
        <v>1</v>
      </c>
    </row>
    <row r="602" spans="2:6" x14ac:dyDescent="0.35">
      <c r="B602" t="s">
        <v>8219</v>
      </c>
      <c r="C602">
        <v>144</v>
      </c>
      <c r="E602" t="s">
        <v>8221</v>
      </c>
      <c r="F602">
        <v>14</v>
      </c>
    </row>
    <row r="603" spans="2:6" x14ac:dyDescent="0.35">
      <c r="B603" t="s">
        <v>8219</v>
      </c>
      <c r="C603">
        <v>92</v>
      </c>
      <c r="E603" t="s">
        <v>8221</v>
      </c>
      <c r="F603">
        <v>0</v>
      </c>
    </row>
    <row r="604" spans="2:6" x14ac:dyDescent="0.35">
      <c r="B604" t="s">
        <v>8219</v>
      </c>
      <c r="C604">
        <v>147</v>
      </c>
      <c r="E604" t="s">
        <v>8221</v>
      </c>
      <c r="F604">
        <v>0</v>
      </c>
    </row>
    <row r="605" spans="2:6" x14ac:dyDescent="0.35">
      <c r="B605" t="s">
        <v>8219</v>
      </c>
      <c r="C605">
        <v>90</v>
      </c>
      <c r="E605" t="s">
        <v>8221</v>
      </c>
      <c r="F605">
        <v>4</v>
      </c>
    </row>
    <row r="606" spans="2:6" x14ac:dyDescent="0.35">
      <c r="B606" t="s">
        <v>8219</v>
      </c>
      <c r="C606">
        <v>87</v>
      </c>
      <c r="E606" t="s">
        <v>8221</v>
      </c>
      <c r="F606">
        <v>3</v>
      </c>
    </row>
    <row r="607" spans="2:6" x14ac:dyDescent="0.35">
      <c r="B607" t="s">
        <v>8219</v>
      </c>
      <c r="C607">
        <v>406</v>
      </c>
      <c r="E607" t="s">
        <v>8221</v>
      </c>
      <c r="F607">
        <v>0</v>
      </c>
    </row>
    <row r="608" spans="2:6" x14ac:dyDescent="0.35">
      <c r="B608" t="s">
        <v>8219</v>
      </c>
      <c r="C608">
        <v>20</v>
      </c>
      <c r="E608" t="s">
        <v>8221</v>
      </c>
      <c r="F608">
        <v>5</v>
      </c>
    </row>
    <row r="609" spans="2:6" x14ac:dyDescent="0.35">
      <c r="B609" t="s">
        <v>8219</v>
      </c>
      <c r="C609">
        <v>70</v>
      </c>
      <c r="E609" t="s">
        <v>8221</v>
      </c>
      <c r="F609">
        <v>47</v>
      </c>
    </row>
    <row r="610" spans="2:6" x14ac:dyDescent="0.35">
      <c r="B610" t="s">
        <v>8219</v>
      </c>
      <c r="C610">
        <v>16</v>
      </c>
      <c r="E610" t="s">
        <v>8221</v>
      </c>
      <c r="F610">
        <v>0</v>
      </c>
    </row>
    <row r="611" spans="2:6" x14ac:dyDescent="0.35">
      <c r="B611" t="s">
        <v>8219</v>
      </c>
      <c r="C611">
        <v>52</v>
      </c>
      <c r="E611" t="s">
        <v>8221</v>
      </c>
      <c r="F611">
        <v>10</v>
      </c>
    </row>
    <row r="612" spans="2:6" x14ac:dyDescent="0.35">
      <c r="B612" t="s">
        <v>8219</v>
      </c>
      <c r="C612">
        <v>66</v>
      </c>
      <c r="E612" t="s">
        <v>8221</v>
      </c>
      <c r="F612">
        <v>11</v>
      </c>
    </row>
    <row r="613" spans="2:6" x14ac:dyDescent="0.35">
      <c r="B613" t="s">
        <v>8219</v>
      </c>
      <c r="C613">
        <v>109</v>
      </c>
      <c r="E613" t="s">
        <v>8221</v>
      </c>
      <c r="F613">
        <v>2</v>
      </c>
    </row>
    <row r="614" spans="2:6" x14ac:dyDescent="0.35">
      <c r="B614" t="s">
        <v>8219</v>
      </c>
      <c r="C614">
        <v>168</v>
      </c>
      <c r="E614" t="s">
        <v>8221</v>
      </c>
      <c r="F614">
        <v>2</v>
      </c>
    </row>
    <row r="615" spans="2:6" x14ac:dyDescent="0.35">
      <c r="B615" t="s">
        <v>8219</v>
      </c>
      <c r="C615">
        <v>31</v>
      </c>
      <c r="E615" t="s">
        <v>8221</v>
      </c>
      <c r="F615">
        <v>22</v>
      </c>
    </row>
    <row r="616" spans="2:6" x14ac:dyDescent="0.35">
      <c r="B616" t="s">
        <v>8219</v>
      </c>
      <c r="C616">
        <v>133</v>
      </c>
      <c r="E616" t="s">
        <v>8221</v>
      </c>
      <c r="F616">
        <v>8</v>
      </c>
    </row>
    <row r="617" spans="2:6" x14ac:dyDescent="0.35">
      <c r="B617" t="s">
        <v>8219</v>
      </c>
      <c r="C617">
        <v>151</v>
      </c>
      <c r="E617" t="s">
        <v>8221</v>
      </c>
      <c r="F617">
        <v>6</v>
      </c>
    </row>
    <row r="618" spans="2:6" x14ac:dyDescent="0.35">
      <c r="B618" t="s">
        <v>8219</v>
      </c>
      <c r="C618">
        <v>5</v>
      </c>
      <c r="E618" t="s">
        <v>8221</v>
      </c>
      <c r="F618">
        <v>1</v>
      </c>
    </row>
    <row r="619" spans="2:6" x14ac:dyDescent="0.35">
      <c r="B619" t="s">
        <v>8219</v>
      </c>
      <c r="C619">
        <v>73</v>
      </c>
      <c r="E619" t="s">
        <v>8221</v>
      </c>
      <c r="F619">
        <v>3</v>
      </c>
    </row>
    <row r="620" spans="2:6" x14ac:dyDescent="0.35">
      <c r="B620" t="s">
        <v>8219</v>
      </c>
      <c r="C620">
        <v>148</v>
      </c>
      <c r="E620" t="s">
        <v>8221</v>
      </c>
      <c r="F620">
        <v>0</v>
      </c>
    </row>
    <row r="621" spans="2:6" x14ac:dyDescent="0.35">
      <c r="B621" t="s">
        <v>8219</v>
      </c>
      <c r="C621">
        <v>93</v>
      </c>
      <c r="E621" t="s">
        <v>8221</v>
      </c>
      <c r="F621">
        <v>0</v>
      </c>
    </row>
    <row r="622" spans="2:6" x14ac:dyDescent="0.35">
      <c r="B622" t="s">
        <v>8219</v>
      </c>
      <c r="C622">
        <v>63</v>
      </c>
      <c r="E622" t="s">
        <v>8221</v>
      </c>
      <c r="F622">
        <v>0</v>
      </c>
    </row>
    <row r="623" spans="2:6" x14ac:dyDescent="0.35">
      <c r="B623" t="s">
        <v>8219</v>
      </c>
      <c r="C623">
        <v>134</v>
      </c>
      <c r="E623" t="s">
        <v>8221</v>
      </c>
      <c r="F623">
        <v>0</v>
      </c>
    </row>
    <row r="624" spans="2:6" x14ac:dyDescent="0.35">
      <c r="B624" t="s">
        <v>8219</v>
      </c>
      <c r="C624">
        <v>14</v>
      </c>
      <c r="E624" t="s">
        <v>8221</v>
      </c>
      <c r="F624">
        <v>0</v>
      </c>
    </row>
    <row r="625" spans="2:6" x14ac:dyDescent="0.35">
      <c r="B625" t="s">
        <v>8219</v>
      </c>
      <c r="C625">
        <v>78</v>
      </c>
      <c r="E625" t="s">
        <v>8221</v>
      </c>
      <c r="F625">
        <v>3</v>
      </c>
    </row>
    <row r="626" spans="2:6" x14ac:dyDescent="0.35">
      <c r="B626" t="s">
        <v>8219</v>
      </c>
      <c r="C626">
        <v>112</v>
      </c>
      <c r="E626" t="s">
        <v>8221</v>
      </c>
      <c r="F626">
        <v>0</v>
      </c>
    </row>
    <row r="627" spans="2:6" x14ac:dyDescent="0.35">
      <c r="B627" t="s">
        <v>8219</v>
      </c>
      <c r="C627">
        <v>34</v>
      </c>
      <c r="E627" t="s">
        <v>8221</v>
      </c>
      <c r="F627">
        <v>0</v>
      </c>
    </row>
    <row r="628" spans="2:6" x14ac:dyDescent="0.35">
      <c r="B628" t="s">
        <v>8219</v>
      </c>
      <c r="C628">
        <v>19</v>
      </c>
      <c r="E628" t="s">
        <v>8221</v>
      </c>
      <c r="F628">
        <v>1</v>
      </c>
    </row>
    <row r="629" spans="2:6" x14ac:dyDescent="0.35">
      <c r="B629" t="s">
        <v>8219</v>
      </c>
      <c r="C629">
        <v>13</v>
      </c>
      <c r="E629" t="s">
        <v>8221</v>
      </c>
      <c r="F629">
        <v>6</v>
      </c>
    </row>
    <row r="630" spans="2:6" x14ac:dyDescent="0.35">
      <c r="B630" t="s">
        <v>8219</v>
      </c>
      <c r="C630">
        <v>104</v>
      </c>
      <c r="E630" t="s">
        <v>8221</v>
      </c>
      <c r="F630">
        <v>1</v>
      </c>
    </row>
    <row r="631" spans="2:6" x14ac:dyDescent="0.35">
      <c r="B631" t="s">
        <v>8219</v>
      </c>
      <c r="C631">
        <v>52</v>
      </c>
      <c r="E631" t="s">
        <v>8221</v>
      </c>
      <c r="F631">
        <v>2</v>
      </c>
    </row>
    <row r="632" spans="2:6" x14ac:dyDescent="0.35">
      <c r="B632" t="s">
        <v>8219</v>
      </c>
      <c r="C632">
        <v>17</v>
      </c>
      <c r="E632" t="s">
        <v>8221</v>
      </c>
      <c r="F632">
        <v>0</v>
      </c>
    </row>
    <row r="633" spans="2:6" x14ac:dyDescent="0.35">
      <c r="B633" t="s">
        <v>8219</v>
      </c>
      <c r="C633">
        <v>82</v>
      </c>
      <c r="E633" t="s">
        <v>8221</v>
      </c>
      <c r="F633">
        <v>3</v>
      </c>
    </row>
    <row r="634" spans="2:6" x14ac:dyDescent="0.35">
      <c r="B634" t="s">
        <v>8219</v>
      </c>
      <c r="C634">
        <v>73</v>
      </c>
      <c r="E634" t="s">
        <v>8221</v>
      </c>
      <c r="F634">
        <v>3</v>
      </c>
    </row>
    <row r="635" spans="2:6" x14ac:dyDescent="0.35">
      <c r="B635" t="s">
        <v>8219</v>
      </c>
      <c r="C635">
        <v>158</v>
      </c>
      <c r="E635" t="s">
        <v>8221</v>
      </c>
      <c r="F635">
        <v>0</v>
      </c>
    </row>
    <row r="636" spans="2:6" x14ac:dyDescent="0.35">
      <c r="B636" t="s">
        <v>8219</v>
      </c>
      <c r="C636">
        <v>65</v>
      </c>
      <c r="E636" t="s">
        <v>8221</v>
      </c>
      <c r="F636">
        <v>6</v>
      </c>
    </row>
    <row r="637" spans="2:6" x14ac:dyDescent="0.35">
      <c r="B637" t="s">
        <v>8219</v>
      </c>
      <c r="C637">
        <v>184</v>
      </c>
      <c r="E637" t="s">
        <v>8221</v>
      </c>
      <c r="F637">
        <v>0</v>
      </c>
    </row>
    <row r="638" spans="2:6" x14ac:dyDescent="0.35">
      <c r="B638" t="s">
        <v>8219</v>
      </c>
      <c r="C638">
        <v>34</v>
      </c>
      <c r="E638" t="s">
        <v>8221</v>
      </c>
      <c r="F638">
        <v>19</v>
      </c>
    </row>
    <row r="639" spans="2:6" x14ac:dyDescent="0.35">
      <c r="B639" t="s">
        <v>8219</v>
      </c>
      <c r="C639">
        <v>240</v>
      </c>
      <c r="E639" t="s">
        <v>8221</v>
      </c>
      <c r="F639">
        <v>1</v>
      </c>
    </row>
    <row r="640" spans="2:6" x14ac:dyDescent="0.35">
      <c r="B640" t="s">
        <v>8219</v>
      </c>
      <c r="C640">
        <v>113</v>
      </c>
      <c r="E640" t="s">
        <v>8221</v>
      </c>
      <c r="F640">
        <v>2</v>
      </c>
    </row>
    <row r="641" spans="2:6" x14ac:dyDescent="0.35">
      <c r="B641" t="s">
        <v>8219</v>
      </c>
      <c r="C641">
        <v>66</v>
      </c>
      <c r="E641" t="s">
        <v>8221</v>
      </c>
      <c r="F641">
        <v>0</v>
      </c>
    </row>
    <row r="642" spans="2:6" x14ac:dyDescent="0.35">
      <c r="B642" t="s">
        <v>8219</v>
      </c>
      <c r="C642">
        <v>340</v>
      </c>
      <c r="E642" t="s">
        <v>8221</v>
      </c>
      <c r="F642">
        <v>11</v>
      </c>
    </row>
    <row r="643" spans="2:6" x14ac:dyDescent="0.35">
      <c r="B643" t="s">
        <v>8219</v>
      </c>
      <c r="C643">
        <v>150</v>
      </c>
      <c r="E643" t="s">
        <v>8221</v>
      </c>
      <c r="F643">
        <v>0</v>
      </c>
    </row>
    <row r="644" spans="2:6" x14ac:dyDescent="0.35">
      <c r="B644" t="s">
        <v>8219</v>
      </c>
      <c r="C644">
        <v>25</v>
      </c>
      <c r="E644" t="s">
        <v>8221</v>
      </c>
      <c r="F644">
        <v>0</v>
      </c>
    </row>
    <row r="645" spans="2:6" x14ac:dyDescent="0.35">
      <c r="B645" t="s">
        <v>8219</v>
      </c>
      <c r="C645">
        <v>234</v>
      </c>
      <c r="E645" t="s">
        <v>8221</v>
      </c>
      <c r="F645">
        <v>1</v>
      </c>
    </row>
    <row r="646" spans="2:6" x14ac:dyDescent="0.35">
      <c r="B646" t="s">
        <v>8219</v>
      </c>
      <c r="C646">
        <v>2602</v>
      </c>
      <c r="E646" t="s">
        <v>8221</v>
      </c>
      <c r="F646">
        <v>3</v>
      </c>
    </row>
    <row r="647" spans="2:6" x14ac:dyDescent="0.35">
      <c r="B647" t="s">
        <v>8219</v>
      </c>
      <c r="C647">
        <v>248</v>
      </c>
      <c r="E647" t="s">
        <v>8221</v>
      </c>
      <c r="F647">
        <v>1</v>
      </c>
    </row>
    <row r="648" spans="2:6" x14ac:dyDescent="0.35">
      <c r="B648" t="s">
        <v>8219</v>
      </c>
      <c r="C648">
        <v>600</v>
      </c>
      <c r="E648" t="s">
        <v>8221</v>
      </c>
      <c r="F648">
        <v>15</v>
      </c>
    </row>
    <row r="649" spans="2:6" x14ac:dyDescent="0.35">
      <c r="B649" t="s">
        <v>8219</v>
      </c>
      <c r="C649">
        <v>293</v>
      </c>
      <c r="E649" t="s">
        <v>8221</v>
      </c>
      <c r="F649">
        <v>2</v>
      </c>
    </row>
    <row r="650" spans="2:6" x14ac:dyDescent="0.35">
      <c r="B650" t="s">
        <v>8219</v>
      </c>
      <c r="C650">
        <v>321</v>
      </c>
      <c r="E650" t="s">
        <v>8221</v>
      </c>
      <c r="F650">
        <v>1</v>
      </c>
    </row>
    <row r="651" spans="2:6" x14ac:dyDescent="0.35">
      <c r="B651" t="s">
        <v>8219</v>
      </c>
      <c r="C651">
        <v>81</v>
      </c>
      <c r="E651" t="s">
        <v>8221</v>
      </c>
      <c r="F651">
        <v>1</v>
      </c>
    </row>
    <row r="652" spans="2:6" x14ac:dyDescent="0.35">
      <c r="B652" t="s">
        <v>8219</v>
      </c>
      <c r="C652">
        <v>343</v>
      </c>
      <c r="E652" t="s">
        <v>8221</v>
      </c>
      <c r="F652">
        <v>0</v>
      </c>
    </row>
    <row r="653" spans="2:6" x14ac:dyDescent="0.35">
      <c r="B653" t="s">
        <v>8219</v>
      </c>
      <c r="C653">
        <v>336</v>
      </c>
      <c r="E653" t="s">
        <v>8221</v>
      </c>
      <c r="F653">
        <v>1</v>
      </c>
    </row>
    <row r="654" spans="2:6" x14ac:dyDescent="0.35">
      <c r="B654" t="s">
        <v>8219</v>
      </c>
      <c r="C654">
        <v>47</v>
      </c>
      <c r="E654" t="s">
        <v>8221</v>
      </c>
      <c r="F654">
        <v>11</v>
      </c>
    </row>
    <row r="655" spans="2:6" x14ac:dyDescent="0.35">
      <c r="B655" t="s">
        <v>8219</v>
      </c>
      <c r="C655">
        <v>76</v>
      </c>
      <c r="E655" t="s">
        <v>8221</v>
      </c>
      <c r="F655">
        <v>0</v>
      </c>
    </row>
    <row r="656" spans="2:6" x14ac:dyDescent="0.35">
      <c r="B656" t="s">
        <v>8219</v>
      </c>
      <c r="C656">
        <v>441</v>
      </c>
      <c r="E656" t="s">
        <v>8221</v>
      </c>
      <c r="F656">
        <v>1</v>
      </c>
    </row>
    <row r="657" spans="2:6" x14ac:dyDescent="0.35">
      <c r="B657" t="s">
        <v>8219</v>
      </c>
      <c r="C657">
        <v>916</v>
      </c>
      <c r="E657" t="s">
        <v>8221</v>
      </c>
      <c r="F657">
        <v>6</v>
      </c>
    </row>
    <row r="658" spans="2:6" x14ac:dyDescent="0.35">
      <c r="B658" t="s">
        <v>8219</v>
      </c>
      <c r="C658">
        <v>369</v>
      </c>
      <c r="E658" t="s">
        <v>8221</v>
      </c>
      <c r="F658">
        <v>7</v>
      </c>
    </row>
    <row r="659" spans="2:6" x14ac:dyDescent="0.35">
      <c r="B659" t="s">
        <v>8219</v>
      </c>
      <c r="C659">
        <v>20242</v>
      </c>
      <c r="E659" t="s">
        <v>8221</v>
      </c>
      <c r="F659">
        <v>0</v>
      </c>
    </row>
    <row r="660" spans="2:6" x14ac:dyDescent="0.35">
      <c r="B660" t="s">
        <v>8219</v>
      </c>
      <c r="C660">
        <v>71</v>
      </c>
      <c r="E660" t="s">
        <v>8221</v>
      </c>
      <c r="F660">
        <v>16</v>
      </c>
    </row>
    <row r="661" spans="2:6" x14ac:dyDescent="0.35">
      <c r="B661" t="s">
        <v>8219</v>
      </c>
      <c r="C661">
        <v>635</v>
      </c>
      <c r="E661" t="s">
        <v>8221</v>
      </c>
      <c r="F661">
        <v>0</v>
      </c>
    </row>
    <row r="662" spans="2:6" x14ac:dyDescent="0.35">
      <c r="B662" t="s">
        <v>8219</v>
      </c>
      <c r="C662">
        <v>885</v>
      </c>
      <c r="E662" t="s">
        <v>8221</v>
      </c>
      <c r="F662">
        <v>0</v>
      </c>
    </row>
    <row r="663" spans="2:6" x14ac:dyDescent="0.35">
      <c r="B663" t="s">
        <v>8219</v>
      </c>
      <c r="C663">
        <v>329</v>
      </c>
      <c r="E663" t="s">
        <v>8221</v>
      </c>
      <c r="F663">
        <v>0</v>
      </c>
    </row>
    <row r="664" spans="2:6" x14ac:dyDescent="0.35">
      <c r="B664" t="s">
        <v>8219</v>
      </c>
      <c r="C664">
        <v>71</v>
      </c>
      <c r="E664" t="s">
        <v>8221</v>
      </c>
      <c r="F664">
        <v>12</v>
      </c>
    </row>
    <row r="665" spans="2:6" x14ac:dyDescent="0.35">
      <c r="B665" t="s">
        <v>8219</v>
      </c>
      <c r="C665">
        <v>269</v>
      </c>
      <c r="E665" t="s">
        <v>8221</v>
      </c>
      <c r="F665">
        <v>1</v>
      </c>
    </row>
    <row r="666" spans="2:6" x14ac:dyDescent="0.35">
      <c r="B666" t="s">
        <v>8219</v>
      </c>
      <c r="C666">
        <v>345</v>
      </c>
      <c r="E666" t="s">
        <v>8221</v>
      </c>
      <c r="F666">
        <v>3</v>
      </c>
    </row>
    <row r="667" spans="2:6" x14ac:dyDescent="0.35">
      <c r="B667" t="s">
        <v>8219</v>
      </c>
      <c r="C667">
        <v>43</v>
      </c>
      <c r="E667" t="s">
        <v>8221</v>
      </c>
      <c r="F667">
        <v>1</v>
      </c>
    </row>
    <row r="668" spans="2:6" x14ac:dyDescent="0.35">
      <c r="B668" t="s">
        <v>8219</v>
      </c>
      <c r="C668">
        <v>33</v>
      </c>
      <c r="E668" t="s">
        <v>8221</v>
      </c>
      <c r="F668">
        <v>4</v>
      </c>
    </row>
    <row r="669" spans="2:6" x14ac:dyDescent="0.35">
      <c r="B669" t="s">
        <v>8219</v>
      </c>
      <c r="C669">
        <v>211</v>
      </c>
      <c r="E669" t="s">
        <v>8221</v>
      </c>
      <c r="F669">
        <v>1</v>
      </c>
    </row>
    <row r="670" spans="2:6" x14ac:dyDescent="0.35">
      <c r="B670" t="s">
        <v>8219</v>
      </c>
      <c r="C670">
        <v>196</v>
      </c>
      <c r="E670" t="s">
        <v>8221</v>
      </c>
      <c r="F670">
        <v>3</v>
      </c>
    </row>
    <row r="671" spans="2:6" x14ac:dyDescent="0.35">
      <c r="B671" t="s">
        <v>8219</v>
      </c>
      <c r="C671">
        <v>405</v>
      </c>
      <c r="E671" t="s">
        <v>8221</v>
      </c>
      <c r="F671">
        <v>1</v>
      </c>
    </row>
    <row r="672" spans="2:6" x14ac:dyDescent="0.35">
      <c r="B672" t="s">
        <v>8219</v>
      </c>
      <c r="C672">
        <v>206</v>
      </c>
      <c r="E672" t="s">
        <v>8221</v>
      </c>
      <c r="F672">
        <v>0</v>
      </c>
    </row>
    <row r="673" spans="2:6" x14ac:dyDescent="0.35">
      <c r="B673" t="s">
        <v>8219</v>
      </c>
      <c r="C673">
        <v>335</v>
      </c>
      <c r="E673" t="s">
        <v>8221</v>
      </c>
      <c r="F673">
        <v>12</v>
      </c>
    </row>
    <row r="674" spans="2:6" x14ac:dyDescent="0.35">
      <c r="B674" t="s">
        <v>8219</v>
      </c>
      <c r="C674">
        <v>215</v>
      </c>
      <c r="E674" t="s">
        <v>8221</v>
      </c>
      <c r="F674">
        <v>0</v>
      </c>
    </row>
    <row r="675" spans="2:6" x14ac:dyDescent="0.35">
      <c r="B675" t="s">
        <v>8219</v>
      </c>
      <c r="C675">
        <v>176</v>
      </c>
      <c r="E675" t="s">
        <v>8221</v>
      </c>
      <c r="F675">
        <v>1</v>
      </c>
    </row>
    <row r="676" spans="2:6" x14ac:dyDescent="0.35">
      <c r="B676" t="s">
        <v>8219</v>
      </c>
      <c r="C676">
        <v>555</v>
      </c>
      <c r="E676" t="s">
        <v>8221</v>
      </c>
      <c r="F676">
        <v>0</v>
      </c>
    </row>
    <row r="677" spans="2:6" x14ac:dyDescent="0.35">
      <c r="B677" t="s">
        <v>8219</v>
      </c>
      <c r="C677">
        <v>116</v>
      </c>
      <c r="E677" t="s">
        <v>8221</v>
      </c>
      <c r="F677">
        <v>0</v>
      </c>
    </row>
    <row r="678" spans="2:6" x14ac:dyDescent="0.35">
      <c r="B678" t="s">
        <v>8219</v>
      </c>
      <c r="C678">
        <v>615</v>
      </c>
      <c r="E678" t="s">
        <v>8221</v>
      </c>
      <c r="F678">
        <v>2</v>
      </c>
    </row>
    <row r="679" spans="2:6" x14ac:dyDescent="0.35">
      <c r="B679" t="s">
        <v>8219</v>
      </c>
      <c r="C679">
        <v>236</v>
      </c>
      <c r="E679" t="s">
        <v>8221</v>
      </c>
      <c r="F679">
        <v>92</v>
      </c>
    </row>
    <row r="680" spans="2:6" x14ac:dyDescent="0.35">
      <c r="B680" t="s">
        <v>8219</v>
      </c>
      <c r="C680">
        <v>145</v>
      </c>
      <c r="E680" t="s">
        <v>8221</v>
      </c>
      <c r="F680">
        <v>0</v>
      </c>
    </row>
    <row r="681" spans="2:6" x14ac:dyDescent="0.35">
      <c r="B681" t="s">
        <v>8219</v>
      </c>
      <c r="C681">
        <v>167</v>
      </c>
      <c r="E681" t="s">
        <v>8221</v>
      </c>
      <c r="F681">
        <v>3</v>
      </c>
    </row>
    <row r="682" spans="2:6" x14ac:dyDescent="0.35">
      <c r="B682" t="s">
        <v>8219</v>
      </c>
      <c r="C682">
        <v>235</v>
      </c>
      <c r="E682" t="s">
        <v>8221</v>
      </c>
      <c r="F682">
        <v>10</v>
      </c>
    </row>
    <row r="683" spans="2:6" x14ac:dyDescent="0.35">
      <c r="B683" t="s">
        <v>8219</v>
      </c>
      <c r="C683">
        <v>452</v>
      </c>
      <c r="E683" t="s">
        <v>8221</v>
      </c>
      <c r="F683">
        <v>7</v>
      </c>
    </row>
    <row r="684" spans="2:6" x14ac:dyDescent="0.35">
      <c r="B684" t="s">
        <v>8219</v>
      </c>
      <c r="C684">
        <v>241</v>
      </c>
      <c r="E684" t="s">
        <v>8221</v>
      </c>
      <c r="F684">
        <v>3</v>
      </c>
    </row>
    <row r="685" spans="2:6" x14ac:dyDescent="0.35">
      <c r="B685" t="s">
        <v>8219</v>
      </c>
      <c r="C685">
        <v>28</v>
      </c>
      <c r="E685" t="s">
        <v>8221</v>
      </c>
      <c r="F685">
        <v>0</v>
      </c>
    </row>
    <row r="686" spans="2:6" x14ac:dyDescent="0.35">
      <c r="B686" t="s">
        <v>8219</v>
      </c>
      <c r="C686">
        <v>140</v>
      </c>
      <c r="E686" t="s">
        <v>8221</v>
      </c>
      <c r="F686">
        <v>1</v>
      </c>
    </row>
    <row r="687" spans="2:6" x14ac:dyDescent="0.35">
      <c r="B687" t="s">
        <v>8219</v>
      </c>
      <c r="C687">
        <v>280</v>
      </c>
      <c r="E687" t="s">
        <v>8221</v>
      </c>
      <c r="F687">
        <v>0</v>
      </c>
    </row>
    <row r="688" spans="2:6" x14ac:dyDescent="0.35">
      <c r="B688" t="s">
        <v>8219</v>
      </c>
      <c r="C688">
        <v>70</v>
      </c>
      <c r="E688" t="s">
        <v>8221</v>
      </c>
      <c r="F688">
        <v>9</v>
      </c>
    </row>
    <row r="689" spans="2:6" x14ac:dyDescent="0.35">
      <c r="B689" t="s">
        <v>8219</v>
      </c>
      <c r="C689">
        <v>160</v>
      </c>
      <c r="E689" t="s">
        <v>8221</v>
      </c>
      <c r="F689">
        <v>2</v>
      </c>
    </row>
    <row r="690" spans="2:6" x14ac:dyDescent="0.35">
      <c r="B690" t="s">
        <v>8219</v>
      </c>
      <c r="C690">
        <v>141</v>
      </c>
      <c r="E690" t="s">
        <v>8221</v>
      </c>
      <c r="F690">
        <v>1</v>
      </c>
    </row>
    <row r="691" spans="2:6" x14ac:dyDescent="0.35">
      <c r="B691" t="s">
        <v>8219</v>
      </c>
      <c r="C691">
        <v>874</v>
      </c>
      <c r="E691" t="s">
        <v>8221</v>
      </c>
      <c r="F691">
        <v>2</v>
      </c>
    </row>
    <row r="692" spans="2:6" x14ac:dyDescent="0.35">
      <c r="B692" t="s">
        <v>8219</v>
      </c>
      <c r="C692">
        <v>73</v>
      </c>
      <c r="E692" t="s">
        <v>8221</v>
      </c>
      <c r="F692">
        <v>11</v>
      </c>
    </row>
    <row r="693" spans="2:6" x14ac:dyDescent="0.35">
      <c r="B693" t="s">
        <v>8219</v>
      </c>
      <c r="C693">
        <v>294</v>
      </c>
      <c r="E693" t="s">
        <v>8221</v>
      </c>
      <c r="F693">
        <v>0</v>
      </c>
    </row>
    <row r="694" spans="2:6" x14ac:dyDescent="0.35">
      <c r="B694" t="s">
        <v>8219</v>
      </c>
      <c r="C694">
        <v>740</v>
      </c>
      <c r="E694" t="s">
        <v>8221</v>
      </c>
      <c r="F694">
        <v>0</v>
      </c>
    </row>
    <row r="695" spans="2:6" x14ac:dyDescent="0.35">
      <c r="B695" t="s">
        <v>8219</v>
      </c>
      <c r="C695">
        <v>369</v>
      </c>
      <c r="E695" t="s">
        <v>8221</v>
      </c>
      <c r="F695">
        <v>9</v>
      </c>
    </row>
    <row r="696" spans="2:6" x14ac:dyDescent="0.35">
      <c r="B696" t="s">
        <v>8219</v>
      </c>
      <c r="C696">
        <v>110</v>
      </c>
      <c r="E696" t="s">
        <v>8221</v>
      </c>
      <c r="F696">
        <v>0</v>
      </c>
    </row>
    <row r="697" spans="2:6" x14ac:dyDescent="0.35">
      <c r="B697" t="s">
        <v>8219</v>
      </c>
      <c r="C697">
        <v>455</v>
      </c>
      <c r="E697" t="s">
        <v>8221</v>
      </c>
      <c r="F697">
        <v>4</v>
      </c>
    </row>
    <row r="698" spans="2:6" x14ac:dyDescent="0.35">
      <c r="B698" t="s">
        <v>8219</v>
      </c>
      <c r="C698">
        <v>224</v>
      </c>
      <c r="E698" t="s">
        <v>8221</v>
      </c>
      <c r="F698">
        <v>1</v>
      </c>
    </row>
    <row r="699" spans="2:6" x14ac:dyDescent="0.35">
      <c r="B699" t="s">
        <v>8219</v>
      </c>
      <c r="C699">
        <v>46</v>
      </c>
      <c r="E699" t="s">
        <v>8221</v>
      </c>
      <c r="F699">
        <v>2</v>
      </c>
    </row>
    <row r="700" spans="2:6" x14ac:dyDescent="0.35">
      <c r="B700" t="s">
        <v>8219</v>
      </c>
      <c r="C700">
        <v>284</v>
      </c>
      <c r="E700" t="s">
        <v>8221</v>
      </c>
      <c r="F700">
        <v>0</v>
      </c>
    </row>
    <row r="701" spans="2:6" x14ac:dyDescent="0.35">
      <c r="B701" t="s">
        <v>8219</v>
      </c>
      <c r="C701">
        <v>98</v>
      </c>
      <c r="E701" t="s">
        <v>8221</v>
      </c>
      <c r="F701">
        <v>1</v>
      </c>
    </row>
    <row r="702" spans="2:6" x14ac:dyDescent="0.35">
      <c r="B702" t="s">
        <v>8219</v>
      </c>
      <c r="C702">
        <v>56</v>
      </c>
      <c r="E702" t="s">
        <v>8221</v>
      </c>
      <c r="F702">
        <v>17</v>
      </c>
    </row>
    <row r="703" spans="2:6" x14ac:dyDescent="0.35">
      <c r="B703" t="s">
        <v>8219</v>
      </c>
      <c r="C703">
        <v>32</v>
      </c>
      <c r="E703" t="s">
        <v>8221</v>
      </c>
      <c r="F703">
        <v>2</v>
      </c>
    </row>
    <row r="704" spans="2:6" x14ac:dyDescent="0.35">
      <c r="B704" t="s">
        <v>8219</v>
      </c>
      <c r="C704">
        <v>30</v>
      </c>
      <c r="E704" t="s">
        <v>8221</v>
      </c>
      <c r="F704">
        <v>3</v>
      </c>
    </row>
    <row r="705" spans="2:6" x14ac:dyDescent="0.35">
      <c r="B705" t="s">
        <v>8219</v>
      </c>
      <c r="C705">
        <v>70</v>
      </c>
      <c r="E705" t="s">
        <v>8221</v>
      </c>
      <c r="F705">
        <v>41</v>
      </c>
    </row>
    <row r="706" spans="2:6" x14ac:dyDescent="0.35">
      <c r="B706" t="s">
        <v>8219</v>
      </c>
      <c r="C706">
        <v>44</v>
      </c>
      <c r="E706" t="s">
        <v>8221</v>
      </c>
      <c r="F706">
        <v>2</v>
      </c>
    </row>
    <row r="707" spans="2:6" x14ac:dyDescent="0.35">
      <c r="B707" t="s">
        <v>8219</v>
      </c>
      <c r="C707">
        <v>92</v>
      </c>
      <c r="E707" t="s">
        <v>8221</v>
      </c>
      <c r="F707">
        <v>3</v>
      </c>
    </row>
    <row r="708" spans="2:6" x14ac:dyDescent="0.35">
      <c r="B708" t="s">
        <v>8219</v>
      </c>
      <c r="C708">
        <v>205</v>
      </c>
      <c r="E708" t="s">
        <v>8221</v>
      </c>
      <c r="F708">
        <v>8</v>
      </c>
    </row>
    <row r="709" spans="2:6" x14ac:dyDescent="0.35">
      <c r="B709" t="s">
        <v>8219</v>
      </c>
      <c r="C709">
        <v>23</v>
      </c>
      <c r="E709" t="s">
        <v>8221</v>
      </c>
      <c r="F709">
        <v>0</v>
      </c>
    </row>
    <row r="710" spans="2:6" x14ac:dyDescent="0.35">
      <c r="B710" t="s">
        <v>8219</v>
      </c>
      <c r="C710">
        <v>4</v>
      </c>
      <c r="E710" t="s">
        <v>8221</v>
      </c>
      <c r="F710">
        <v>1</v>
      </c>
    </row>
    <row r="711" spans="2:6" x14ac:dyDescent="0.35">
      <c r="B711" t="s">
        <v>8219</v>
      </c>
      <c r="C711">
        <v>112</v>
      </c>
      <c r="E711" t="s">
        <v>8221</v>
      </c>
      <c r="F711">
        <v>3</v>
      </c>
    </row>
    <row r="712" spans="2:6" x14ac:dyDescent="0.35">
      <c r="B712" t="s">
        <v>8219</v>
      </c>
      <c r="C712">
        <v>27</v>
      </c>
      <c r="E712" t="s">
        <v>8221</v>
      </c>
      <c r="F712">
        <v>4</v>
      </c>
    </row>
    <row r="713" spans="2:6" x14ac:dyDescent="0.35">
      <c r="B713" t="s">
        <v>8219</v>
      </c>
      <c r="C713">
        <v>11</v>
      </c>
      <c r="E713" t="s">
        <v>8221</v>
      </c>
      <c r="F713">
        <v>9</v>
      </c>
    </row>
    <row r="714" spans="2:6" x14ac:dyDescent="0.35">
      <c r="B714" t="s">
        <v>8219</v>
      </c>
      <c r="C714">
        <v>26</v>
      </c>
      <c r="E714" t="s">
        <v>8221</v>
      </c>
      <c r="F714">
        <v>16</v>
      </c>
    </row>
    <row r="715" spans="2:6" x14ac:dyDescent="0.35">
      <c r="B715" t="s">
        <v>8219</v>
      </c>
      <c r="C715">
        <v>77</v>
      </c>
      <c r="E715" t="s">
        <v>8221</v>
      </c>
      <c r="F715">
        <v>1</v>
      </c>
    </row>
    <row r="716" spans="2:6" x14ac:dyDescent="0.35">
      <c r="B716" t="s">
        <v>8219</v>
      </c>
      <c r="C716">
        <v>136</v>
      </c>
      <c r="E716" t="s">
        <v>8221</v>
      </c>
      <c r="F716">
        <v>7</v>
      </c>
    </row>
    <row r="717" spans="2:6" x14ac:dyDescent="0.35">
      <c r="B717" t="s">
        <v>8219</v>
      </c>
      <c r="C717">
        <v>157</v>
      </c>
      <c r="E717" t="s">
        <v>8221</v>
      </c>
      <c r="F717">
        <v>0</v>
      </c>
    </row>
    <row r="718" spans="2:6" x14ac:dyDescent="0.35">
      <c r="B718" t="s">
        <v>8219</v>
      </c>
      <c r="C718">
        <v>158</v>
      </c>
      <c r="E718" t="s">
        <v>8221</v>
      </c>
      <c r="F718">
        <v>0</v>
      </c>
    </row>
    <row r="719" spans="2:6" x14ac:dyDescent="0.35">
      <c r="B719" t="s">
        <v>8219</v>
      </c>
      <c r="C719">
        <v>27</v>
      </c>
      <c r="E719" t="s">
        <v>8221</v>
      </c>
      <c r="F719">
        <v>0</v>
      </c>
    </row>
    <row r="720" spans="2:6" x14ac:dyDescent="0.35">
      <c r="B720" t="s">
        <v>8219</v>
      </c>
      <c r="C720">
        <v>23</v>
      </c>
      <c r="E720" t="s">
        <v>8221</v>
      </c>
      <c r="F720">
        <v>0</v>
      </c>
    </row>
    <row r="721" spans="2:6" x14ac:dyDescent="0.35">
      <c r="B721" t="s">
        <v>8219</v>
      </c>
      <c r="C721">
        <v>17</v>
      </c>
      <c r="E721" t="s">
        <v>8221</v>
      </c>
      <c r="F721">
        <v>0</v>
      </c>
    </row>
    <row r="722" spans="2:6" x14ac:dyDescent="0.35">
      <c r="B722" t="s">
        <v>8219</v>
      </c>
      <c r="C722">
        <v>37</v>
      </c>
      <c r="E722" t="s">
        <v>8221</v>
      </c>
      <c r="F722">
        <v>1</v>
      </c>
    </row>
    <row r="723" spans="2:6" x14ac:dyDescent="0.35">
      <c r="B723" t="s">
        <v>8219</v>
      </c>
      <c r="C723">
        <v>65</v>
      </c>
      <c r="E723" t="s">
        <v>8221</v>
      </c>
      <c r="F723">
        <v>2</v>
      </c>
    </row>
    <row r="724" spans="2:6" x14ac:dyDescent="0.35">
      <c r="B724" t="s">
        <v>8219</v>
      </c>
      <c r="C724">
        <v>18</v>
      </c>
      <c r="E724" t="s">
        <v>8221</v>
      </c>
      <c r="F724">
        <v>1</v>
      </c>
    </row>
    <row r="725" spans="2:6" x14ac:dyDescent="0.35">
      <c r="B725" t="s">
        <v>8219</v>
      </c>
      <c r="C725">
        <v>25</v>
      </c>
      <c r="E725" t="s">
        <v>8221</v>
      </c>
      <c r="F725">
        <v>15</v>
      </c>
    </row>
    <row r="726" spans="2:6" x14ac:dyDescent="0.35">
      <c r="B726" t="s">
        <v>8219</v>
      </c>
      <c r="C726">
        <v>104</v>
      </c>
      <c r="E726" t="s">
        <v>8221</v>
      </c>
      <c r="F726">
        <v>1</v>
      </c>
    </row>
    <row r="727" spans="2:6" x14ac:dyDescent="0.35">
      <c r="B727" t="s">
        <v>8219</v>
      </c>
      <c r="C727">
        <v>108</v>
      </c>
      <c r="E727" t="s">
        <v>8221</v>
      </c>
      <c r="F727">
        <v>1</v>
      </c>
    </row>
    <row r="728" spans="2:6" x14ac:dyDescent="0.35">
      <c r="B728" t="s">
        <v>8219</v>
      </c>
      <c r="C728">
        <v>38</v>
      </c>
      <c r="E728" t="s">
        <v>8221</v>
      </c>
      <c r="F728">
        <v>0</v>
      </c>
    </row>
    <row r="729" spans="2:6" x14ac:dyDescent="0.35">
      <c r="B729" t="s">
        <v>8219</v>
      </c>
      <c r="C729">
        <v>88</v>
      </c>
      <c r="E729" t="s">
        <v>8221</v>
      </c>
      <c r="F729">
        <v>39</v>
      </c>
    </row>
    <row r="730" spans="2:6" x14ac:dyDescent="0.35">
      <c r="B730" t="s">
        <v>8219</v>
      </c>
      <c r="C730">
        <v>82</v>
      </c>
      <c r="E730" t="s">
        <v>8221</v>
      </c>
      <c r="F730">
        <v>103</v>
      </c>
    </row>
    <row r="731" spans="2:6" x14ac:dyDescent="0.35">
      <c r="B731" t="s">
        <v>8219</v>
      </c>
      <c r="C731">
        <v>126</v>
      </c>
      <c r="E731" t="s">
        <v>8221</v>
      </c>
      <c r="F731">
        <v>0</v>
      </c>
    </row>
    <row r="732" spans="2:6" x14ac:dyDescent="0.35">
      <c r="B732" t="s">
        <v>8219</v>
      </c>
      <c r="C732">
        <v>133</v>
      </c>
      <c r="E732" t="s">
        <v>8221</v>
      </c>
      <c r="F732">
        <v>39</v>
      </c>
    </row>
    <row r="733" spans="2:6" x14ac:dyDescent="0.35">
      <c r="B733" t="s">
        <v>8219</v>
      </c>
      <c r="C733">
        <v>47</v>
      </c>
      <c r="E733" t="s">
        <v>8221</v>
      </c>
      <c r="F733">
        <v>15</v>
      </c>
    </row>
    <row r="734" spans="2:6" x14ac:dyDescent="0.35">
      <c r="B734" t="s">
        <v>8219</v>
      </c>
      <c r="C734">
        <v>58</v>
      </c>
      <c r="E734" t="s">
        <v>8221</v>
      </c>
      <c r="F734">
        <v>22</v>
      </c>
    </row>
    <row r="735" spans="2:6" x14ac:dyDescent="0.35">
      <c r="B735" t="s">
        <v>8219</v>
      </c>
      <c r="C735">
        <v>32</v>
      </c>
      <c r="E735" t="s">
        <v>8221</v>
      </c>
      <c r="F735">
        <v>92</v>
      </c>
    </row>
    <row r="736" spans="2:6" x14ac:dyDescent="0.35">
      <c r="B736" t="s">
        <v>8219</v>
      </c>
      <c r="C736">
        <v>37</v>
      </c>
      <c r="E736" t="s">
        <v>8221</v>
      </c>
      <c r="F736">
        <v>25</v>
      </c>
    </row>
    <row r="737" spans="2:6" x14ac:dyDescent="0.35">
      <c r="B737" t="s">
        <v>8219</v>
      </c>
      <c r="C737">
        <v>87</v>
      </c>
      <c r="E737" t="s">
        <v>8221</v>
      </c>
      <c r="F737">
        <v>19</v>
      </c>
    </row>
    <row r="738" spans="2:6" x14ac:dyDescent="0.35">
      <c r="B738" t="s">
        <v>8219</v>
      </c>
      <c r="C738">
        <v>15</v>
      </c>
      <c r="E738" t="s">
        <v>8221</v>
      </c>
      <c r="F738">
        <v>19</v>
      </c>
    </row>
    <row r="739" spans="2:6" x14ac:dyDescent="0.35">
      <c r="B739" t="s">
        <v>8219</v>
      </c>
      <c r="C739">
        <v>27</v>
      </c>
      <c r="E739" t="s">
        <v>8221</v>
      </c>
      <c r="F739">
        <v>13</v>
      </c>
    </row>
    <row r="740" spans="2:6" x14ac:dyDescent="0.35">
      <c r="B740" t="s">
        <v>8219</v>
      </c>
      <c r="C740">
        <v>19</v>
      </c>
      <c r="E740" t="s">
        <v>8221</v>
      </c>
      <c r="F740">
        <v>124</v>
      </c>
    </row>
    <row r="741" spans="2:6" x14ac:dyDescent="0.35">
      <c r="B741" t="s">
        <v>8219</v>
      </c>
      <c r="C741">
        <v>17</v>
      </c>
      <c r="E741" t="s">
        <v>8221</v>
      </c>
      <c r="F741">
        <v>4</v>
      </c>
    </row>
    <row r="742" spans="2:6" x14ac:dyDescent="0.35">
      <c r="B742" t="s">
        <v>8219</v>
      </c>
      <c r="C742">
        <v>26</v>
      </c>
      <c r="E742" t="s">
        <v>8221</v>
      </c>
      <c r="F742">
        <v>10</v>
      </c>
    </row>
    <row r="743" spans="2:6" x14ac:dyDescent="0.35">
      <c r="B743" t="s">
        <v>8219</v>
      </c>
      <c r="C743">
        <v>28</v>
      </c>
      <c r="E743" t="s">
        <v>8221</v>
      </c>
      <c r="F743">
        <v>15</v>
      </c>
    </row>
    <row r="744" spans="2:6" x14ac:dyDescent="0.35">
      <c r="B744" t="s">
        <v>8219</v>
      </c>
      <c r="C744">
        <v>37</v>
      </c>
      <c r="E744" t="s">
        <v>8221</v>
      </c>
      <c r="F744">
        <v>38</v>
      </c>
    </row>
    <row r="745" spans="2:6" x14ac:dyDescent="0.35">
      <c r="B745" t="s">
        <v>8219</v>
      </c>
      <c r="C745">
        <v>128</v>
      </c>
      <c r="E745" t="s">
        <v>8221</v>
      </c>
      <c r="F745">
        <v>152</v>
      </c>
    </row>
    <row r="746" spans="2:6" x14ac:dyDescent="0.35">
      <c r="B746" t="s">
        <v>8219</v>
      </c>
      <c r="C746">
        <v>10</v>
      </c>
      <c r="E746" t="s">
        <v>8221</v>
      </c>
      <c r="F746">
        <v>24</v>
      </c>
    </row>
    <row r="747" spans="2:6" x14ac:dyDescent="0.35">
      <c r="B747" t="s">
        <v>8219</v>
      </c>
      <c r="C747">
        <v>83</v>
      </c>
      <c r="E747" t="s">
        <v>8221</v>
      </c>
      <c r="F747">
        <v>76</v>
      </c>
    </row>
    <row r="748" spans="2:6" x14ac:dyDescent="0.35">
      <c r="B748" t="s">
        <v>8219</v>
      </c>
      <c r="C748">
        <v>46</v>
      </c>
      <c r="E748" t="s">
        <v>8221</v>
      </c>
      <c r="F748">
        <v>185</v>
      </c>
    </row>
    <row r="749" spans="2:6" x14ac:dyDescent="0.35">
      <c r="B749" t="s">
        <v>8219</v>
      </c>
      <c r="C749">
        <v>90</v>
      </c>
      <c r="E749" t="s">
        <v>8221</v>
      </c>
      <c r="F749">
        <v>33</v>
      </c>
    </row>
    <row r="750" spans="2:6" x14ac:dyDescent="0.35">
      <c r="B750" t="s">
        <v>8219</v>
      </c>
      <c r="C750">
        <v>81</v>
      </c>
      <c r="E750" t="s">
        <v>8221</v>
      </c>
      <c r="F750">
        <v>108</v>
      </c>
    </row>
    <row r="751" spans="2:6" x14ac:dyDescent="0.35">
      <c r="B751" t="s">
        <v>8219</v>
      </c>
      <c r="C751">
        <v>32</v>
      </c>
      <c r="E751" t="s">
        <v>8221</v>
      </c>
      <c r="F751">
        <v>29</v>
      </c>
    </row>
    <row r="752" spans="2:6" x14ac:dyDescent="0.35">
      <c r="B752" t="s">
        <v>8219</v>
      </c>
      <c r="C752">
        <v>20</v>
      </c>
      <c r="E752" t="s">
        <v>8221</v>
      </c>
      <c r="F752">
        <v>24</v>
      </c>
    </row>
    <row r="753" spans="2:6" x14ac:dyDescent="0.35">
      <c r="B753" t="s">
        <v>8219</v>
      </c>
      <c r="C753">
        <v>70</v>
      </c>
      <c r="E753" t="s">
        <v>8221</v>
      </c>
      <c r="F753">
        <v>4</v>
      </c>
    </row>
    <row r="754" spans="2:6" x14ac:dyDescent="0.35">
      <c r="B754" t="s">
        <v>8219</v>
      </c>
      <c r="C754">
        <v>168</v>
      </c>
      <c r="E754" t="s">
        <v>8221</v>
      </c>
      <c r="F754">
        <v>4</v>
      </c>
    </row>
    <row r="755" spans="2:6" x14ac:dyDescent="0.35">
      <c r="B755" t="s">
        <v>8219</v>
      </c>
      <c r="C755">
        <v>34</v>
      </c>
      <c r="E755" t="s">
        <v>8221</v>
      </c>
      <c r="F755">
        <v>15</v>
      </c>
    </row>
    <row r="756" spans="2:6" x14ac:dyDescent="0.35">
      <c r="B756" t="s">
        <v>8219</v>
      </c>
      <c r="C756">
        <v>48</v>
      </c>
      <c r="E756" t="s">
        <v>8221</v>
      </c>
      <c r="F756">
        <v>4</v>
      </c>
    </row>
    <row r="757" spans="2:6" x14ac:dyDescent="0.35">
      <c r="B757" t="s">
        <v>8219</v>
      </c>
      <c r="C757">
        <v>48</v>
      </c>
      <c r="E757" t="s">
        <v>8221</v>
      </c>
      <c r="F757">
        <v>139</v>
      </c>
    </row>
    <row r="758" spans="2:6" x14ac:dyDescent="0.35">
      <c r="B758" t="s">
        <v>8219</v>
      </c>
      <c r="C758">
        <v>221</v>
      </c>
      <c r="E758" t="s">
        <v>8221</v>
      </c>
      <c r="F758">
        <v>2</v>
      </c>
    </row>
    <row r="759" spans="2:6" x14ac:dyDescent="0.35">
      <c r="B759" t="s">
        <v>8219</v>
      </c>
      <c r="C759">
        <v>107</v>
      </c>
      <c r="E759" t="s">
        <v>8221</v>
      </c>
      <c r="F759">
        <v>18</v>
      </c>
    </row>
    <row r="760" spans="2:6" x14ac:dyDescent="0.35">
      <c r="B760" t="s">
        <v>8219</v>
      </c>
      <c r="C760">
        <v>45</v>
      </c>
      <c r="E760" t="s">
        <v>8221</v>
      </c>
      <c r="F760">
        <v>81</v>
      </c>
    </row>
    <row r="761" spans="2:6" x14ac:dyDescent="0.35">
      <c r="B761" t="s">
        <v>8219</v>
      </c>
      <c r="C761">
        <v>36</v>
      </c>
      <c r="E761" t="s">
        <v>8221</v>
      </c>
      <c r="F761">
        <v>86</v>
      </c>
    </row>
    <row r="762" spans="2:6" x14ac:dyDescent="0.35">
      <c r="B762" t="s">
        <v>8219</v>
      </c>
      <c r="C762">
        <v>101</v>
      </c>
      <c r="E762" t="s">
        <v>8221</v>
      </c>
      <c r="F762">
        <v>140</v>
      </c>
    </row>
    <row r="763" spans="2:6" x14ac:dyDescent="0.35">
      <c r="B763" t="s">
        <v>8219</v>
      </c>
      <c r="C763">
        <v>62</v>
      </c>
      <c r="E763" t="s">
        <v>8221</v>
      </c>
      <c r="F763">
        <v>37</v>
      </c>
    </row>
    <row r="764" spans="2:6" x14ac:dyDescent="0.35">
      <c r="B764" t="s">
        <v>8219</v>
      </c>
      <c r="C764">
        <v>32</v>
      </c>
      <c r="E764" t="s">
        <v>8221</v>
      </c>
      <c r="F764">
        <v>6</v>
      </c>
    </row>
    <row r="765" spans="2:6" x14ac:dyDescent="0.35">
      <c r="B765" t="s">
        <v>8219</v>
      </c>
      <c r="C765">
        <v>89</v>
      </c>
      <c r="E765" t="s">
        <v>8221</v>
      </c>
      <c r="F765">
        <v>113</v>
      </c>
    </row>
    <row r="766" spans="2:6" x14ac:dyDescent="0.35">
      <c r="B766" t="s">
        <v>8219</v>
      </c>
      <c r="C766">
        <v>93</v>
      </c>
      <c r="E766" t="s">
        <v>8221</v>
      </c>
      <c r="F766">
        <v>37</v>
      </c>
    </row>
    <row r="767" spans="2:6" x14ac:dyDescent="0.35">
      <c r="B767" t="s">
        <v>8219</v>
      </c>
      <c r="C767">
        <v>98</v>
      </c>
      <c r="E767" t="s">
        <v>8221</v>
      </c>
      <c r="F767">
        <v>18</v>
      </c>
    </row>
    <row r="768" spans="2:6" x14ac:dyDescent="0.35">
      <c r="B768" t="s">
        <v>8219</v>
      </c>
      <c r="C768">
        <v>82</v>
      </c>
      <c r="E768" t="s">
        <v>8221</v>
      </c>
      <c r="F768">
        <v>75</v>
      </c>
    </row>
    <row r="769" spans="2:6" x14ac:dyDescent="0.35">
      <c r="B769" t="s">
        <v>8219</v>
      </c>
      <c r="C769">
        <v>116</v>
      </c>
      <c r="E769" t="s">
        <v>8221</v>
      </c>
      <c r="F769">
        <v>52</v>
      </c>
    </row>
    <row r="770" spans="2:6" x14ac:dyDescent="0.35">
      <c r="B770" t="s">
        <v>8219</v>
      </c>
      <c r="C770">
        <v>52</v>
      </c>
      <c r="E770" t="s">
        <v>8221</v>
      </c>
      <c r="F770">
        <v>122</v>
      </c>
    </row>
    <row r="771" spans="2:6" x14ac:dyDescent="0.35">
      <c r="B771" t="s">
        <v>8219</v>
      </c>
      <c r="C771">
        <v>23</v>
      </c>
      <c r="E771" t="s">
        <v>8221</v>
      </c>
      <c r="F771">
        <v>8</v>
      </c>
    </row>
    <row r="772" spans="2:6" x14ac:dyDescent="0.35">
      <c r="B772" t="s">
        <v>8219</v>
      </c>
      <c r="C772">
        <v>77</v>
      </c>
      <c r="E772" t="s">
        <v>8221</v>
      </c>
      <c r="F772">
        <v>8</v>
      </c>
    </row>
    <row r="773" spans="2:6" x14ac:dyDescent="0.35">
      <c r="B773" t="s">
        <v>8219</v>
      </c>
      <c r="C773">
        <v>49</v>
      </c>
      <c r="E773" t="s">
        <v>8221</v>
      </c>
      <c r="F773">
        <v>96</v>
      </c>
    </row>
    <row r="774" spans="2:6" x14ac:dyDescent="0.35">
      <c r="B774" t="s">
        <v>8219</v>
      </c>
      <c r="C774">
        <v>59</v>
      </c>
      <c r="E774" t="s">
        <v>8221</v>
      </c>
      <c r="F774">
        <v>9</v>
      </c>
    </row>
    <row r="775" spans="2:6" x14ac:dyDescent="0.35">
      <c r="B775" t="s">
        <v>8219</v>
      </c>
      <c r="C775">
        <v>113</v>
      </c>
      <c r="E775" t="s">
        <v>8221</v>
      </c>
      <c r="F775">
        <v>2</v>
      </c>
    </row>
    <row r="776" spans="2:6" x14ac:dyDescent="0.35">
      <c r="B776" t="s">
        <v>8219</v>
      </c>
      <c r="C776">
        <v>34</v>
      </c>
      <c r="E776" t="s">
        <v>8221</v>
      </c>
      <c r="F776">
        <v>26</v>
      </c>
    </row>
    <row r="777" spans="2:6" x14ac:dyDescent="0.35">
      <c r="B777" t="s">
        <v>8219</v>
      </c>
      <c r="C777">
        <v>42</v>
      </c>
      <c r="E777" t="s">
        <v>8221</v>
      </c>
      <c r="F777">
        <v>23</v>
      </c>
    </row>
    <row r="778" spans="2:6" x14ac:dyDescent="0.35">
      <c r="B778" t="s">
        <v>8219</v>
      </c>
      <c r="C778">
        <v>42</v>
      </c>
      <c r="E778" t="s">
        <v>8221</v>
      </c>
      <c r="F778">
        <v>0</v>
      </c>
    </row>
    <row r="779" spans="2:6" x14ac:dyDescent="0.35">
      <c r="B779" t="s">
        <v>8219</v>
      </c>
      <c r="C779">
        <v>49</v>
      </c>
      <c r="E779" t="s">
        <v>8221</v>
      </c>
      <c r="F779">
        <v>140</v>
      </c>
    </row>
    <row r="780" spans="2:6" x14ac:dyDescent="0.35">
      <c r="B780" t="s">
        <v>8219</v>
      </c>
      <c r="C780">
        <v>56</v>
      </c>
      <c r="E780" t="s">
        <v>8221</v>
      </c>
      <c r="F780">
        <v>0</v>
      </c>
    </row>
    <row r="781" spans="2:6" x14ac:dyDescent="0.35">
      <c r="B781" t="s">
        <v>8219</v>
      </c>
      <c r="C781">
        <v>25</v>
      </c>
      <c r="E781" t="s">
        <v>8221</v>
      </c>
      <c r="F781">
        <v>6</v>
      </c>
    </row>
    <row r="782" spans="2:6" x14ac:dyDescent="0.35">
      <c r="B782" t="s">
        <v>8219</v>
      </c>
      <c r="C782">
        <v>52</v>
      </c>
      <c r="E782" t="s">
        <v>8221</v>
      </c>
      <c r="F782">
        <v>100</v>
      </c>
    </row>
    <row r="783" spans="2:6" x14ac:dyDescent="0.35">
      <c r="B783" t="s">
        <v>8219</v>
      </c>
      <c r="C783">
        <v>34</v>
      </c>
      <c r="E783" t="s">
        <v>8221</v>
      </c>
      <c r="F783">
        <v>0</v>
      </c>
    </row>
    <row r="784" spans="2:6" x14ac:dyDescent="0.35">
      <c r="B784" t="s">
        <v>8219</v>
      </c>
      <c r="C784">
        <v>67</v>
      </c>
      <c r="E784" t="s">
        <v>8221</v>
      </c>
      <c r="F784">
        <v>4</v>
      </c>
    </row>
    <row r="785" spans="2:6" x14ac:dyDescent="0.35">
      <c r="B785" t="s">
        <v>8219</v>
      </c>
      <c r="C785">
        <v>70</v>
      </c>
      <c r="E785" t="s">
        <v>8221</v>
      </c>
      <c r="F785">
        <v>8</v>
      </c>
    </row>
    <row r="786" spans="2:6" x14ac:dyDescent="0.35">
      <c r="B786" t="s">
        <v>8219</v>
      </c>
      <c r="C786">
        <v>89</v>
      </c>
      <c r="E786" t="s">
        <v>8221</v>
      </c>
      <c r="F786">
        <v>0</v>
      </c>
    </row>
    <row r="787" spans="2:6" x14ac:dyDescent="0.35">
      <c r="B787" t="s">
        <v>8219</v>
      </c>
      <c r="C787">
        <v>107</v>
      </c>
      <c r="E787" t="s">
        <v>8221</v>
      </c>
      <c r="F787">
        <v>16</v>
      </c>
    </row>
    <row r="788" spans="2:6" x14ac:dyDescent="0.35">
      <c r="B788" t="s">
        <v>8219</v>
      </c>
      <c r="C788">
        <v>159</v>
      </c>
      <c r="E788" t="s">
        <v>8221</v>
      </c>
      <c r="F788">
        <v>2</v>
      </c>
    </row>
    <row r="789" spans="2:6" x14ac:dyDescent="0.35">
      <c r="B789" t="s">
        <v>8219</v>
      </c>
      <c r="C789">
        <v>181</v>
      </c>
      <c r="E789" t="s">
        <v>8221</v>
      </c>
      <c r="F789">
        <v>48</v>
      </c>
    </row>
    <row r="790" spans="2:6" x14ac:dyDescent="0.35">
      <c r="B790" t="s">
        <v>8219</v>
      </c>
      <c r="C790">
        <v>131</v>
      </c>
      <c r="E790" t="s">
        <v>8221</v>
      </c>
      <c r="F790">
        <v>2</v>
      </c>
    </row>
    <row r="791" spans="2:6" x14ac:dyDescent="0.35">
      <c r="B791" t="s">
        <v>8219</v>
      </c>
      <c r="C791">
        <v>125</v>
      </c>
      <c r="E791" t="s">
        <v>8221</v>
      </c>
      <c r="F791">
        <v>2</v>
      </c>
    </row>
    <row r="792" spans="2:6" x14ac:dyDescent="0.35">
      <c r="B792" t="s">
        <v>8219</v>
      </c>
      <c r="C792">
        <v>61</v>
      </c>
      <c r="E792" t="s">
        <v>8221</v>
      </c>
      <c r="F792">
        <v>1</v>
      </c>
    </row>
    <row r="793" spans="2:6" x14ac:dyDescent="0.35">
      <c r="B793" t="s">
        <v>8219</v>
      </c>
      <c r="C793">
        <v>90</v>
      </c>
      <c r="E793" t="s">
        <v>8221</v>
      </c>
      <c r="F793">
        <v>17</v>
      </c>
    </row>
    <row r="794" spans="2:6" x14ac:dyDescent="0.35">
      <c r="B794" t="s">
        <v>8219</v>
      </c>
      <c r="C794">
        <v>35</v>
      </c>
      <c r="E794" t="s">
        <v>8221</v>
      </c>
      <c r="F794">
        <v>0</v>
      </c>
    </row>
    <row r="795" spans="2:6" x14ac:dyDescent="0.35">
      <c r="B795" t="s">
        <v>8219</v>
      </c>
      <c r="C795">
        <v>90</v>
      </c>
      <c r="E795" t="s">
        <v>8221</v>
      </c>
      <c r="F795">
        <v>11</v>
      </c>
    </row>
    <row r="796" spans="2:6" x14ac:dyDescent="0.35">
      <c r="B796" t="s">
        <v>8219</v>
      </c>
      <c r="C796">
        <v>4</v>
      </c>
      <c r="E796" t="s">
        <v>8221</v>
      </c>
      <c r="F796">
        <v>95</v>
      </c>
    </row>
    <row r="797" spans="2:6" x14ac:dyDescent="0.35">
      <c r="B797" t="s">
        <v>8219</v>
      </c>
      <c r="C797">
        <v>120</v>
      </c>
      <c r="E797" t="s">
        <v>8221</v>
      </c>
      <c r="F797">
        <v>13</v>
      </c>
    </row>
    <row r="798" spans="2:6" x14ac:dyDescent="0.35">
      <c r="B798" t="s">
        <v>8219</v>
      </c>
      <c r="C798">
        <v>14</v>
      </c>
      <c r="E798" t="s">
        <v>8221</v>
      </c>
      <c r="F798">
        <v>2</v>
      </c>
    </row>
    <row r="799" spans="2:6" x14ac:dyDescent="0.35">
      <c r="B799" t="s">
        <v>8219</v>
      </c>
      <c r="C799">
        <v>27</v>
      </c>
      <c r="E799" t="s">
        <v>8221</v>
      </c>
      <c r="F799">
        <v>2</v>
      </c>
    </row>
    <row r="800" spans="2:6" x14ac:dyDescent="0.35">
      <c r="B800" t="s">
        <v>8219</v>
      </c>
      <c r="C800">
        <v>49</v>
      </c>
      <c r="E800" t="s">
        <v>8221</v>
      </c>
      <c r="F800">
        <v>3</v>
      </c>
    </row>
    <row r="801" spans="2:6" x14ac:dyDescent="0.35">
      <c r="B801" t="s">
        <v>8219</v>
      </c>
      <c r="C801">
        <v>102</v>
      </c>
      <c r="E801" t="s">
        <v>8221</v>
      </c>
      <c r="F801">
        <v>0</v>
      </c>
    </row>
    <row r="802" spans="2:6" x14ac:dyDescent="0.35">
      <c r="B802" t="s">
        <v>8219</v>
      </c>
      <c r="C802">
        <v>3</v>
      </c>
      <c r="E802" t="s">
        <v>8221</v>
      </c>
      <c r="F802">
        <v>0</v>
      </c>
    </row>
    <row r="803" spans="2:6" x14ac:dyDescent="0.35">
      <c r="B803" t="s">
        <v>8219</v>
      </c>
      <c r="C803">
        <v>25</v>
      </c>
      <c r="E803" t="s">
        <v>8221</v>
      </c>
      <c r="F803">
        <v>0</v>
      </c>
    </row>
    <row r="804" spans="2:6" x14ac:dyDescent="0.35">
      <c r="B804" t="s">
        <v>8219</v>
      </c>
      <c r="C804">
        <v>118</v>
      </c>
      <c r="E804" t="s">
        <v>8221</v>
      </c>
      <c r="F804">
        <v>2</v>
      </c>
    </row>
    <row r="805" spans="2:6" x14ac:dyDescent="0.35">
      <c r="B805" t="s">
        <v>8219</v>
      </c>
      <c r="C805">
        <v>57</v>
      </c>
      <c r="E805" t="s">
        <v>8221</v>
      </c>
      <c r="F805">
        <v>24</v>
      </c>
    </row>
    <row r="806" spans="2:6" x14ac:dyDescent="0.35">
      <c r="B806" t="s">
        <v>8219</v>
      </c>
      <c r="C806">
        <v>11</v>
      </c>
      <c r="E806" t="s">
        <v>8221</v>
      </c>
      <c r="F806">
        <v>25</v>
      </c>
    </row>
    <row r="807" spans="2:6" x14ac:dyDescent="0.35">
      <c r="B807" t="s">
        <v>8219</v>
      </c>
      <c r="C807">
        <v>33</v>
      </c>
      <c r="E807" t="s">
        <v>8221</v>
      </c>
      <c r="F807">
        <v>3</v>
      </c>
    </row>
    <row r="808" spans="2:6" x14ac:dyDescent="0.35">
      <c r="B808" t="s">
        <v>8219</v>
      </c>
      <c r="C808">
        <v>40</v>
      </c>
      <c r="E808" t="s">
        <v>8221</v>
      </c>
      <c r="F808">
        <v>41</v>
      </c>
    </row>
    <row r="809" spans="2:6" x14ac:dyDescent="0.35">
      <c r="B809" t="s">
        <v>8219</v>
      </c>
      <c r="C809">
        <v>50</v>
      </c>
      <c r="E809" t="s">
        <v>8221</v>
      </c>
      <c r="F809">
        <v>2</v>
      </c>
    </row>
    <row r="810" spans="2:6" x14ac:dyDescent="0.35">
      <c r="B810" t="s">
        <v>8219</v>
      </c>
      <c r="C810">
        <v>38</v>
      </c>
      <c r="E810" t="s">
        <v>8221</v>
      </c>
      <c r="F810">
        <v>4</v>
      </c>
    </row>
    <row r="811" spans="2:6" x14ac:dyDescent="0.35">
      <c r="B811" t="s">
        <v>8219</v>
      </c>
      <c r="C811">
        <v>96</v>
      </c>
      <c r="E811" t="s">
        <v>8221</v>
      </c>
      <c r="F811">
        <v>99</v>
      </c>
    </row>
    <row r="812" spans="2:6" x14ac:dyDescent="0.35">
      <c r="B812" t="s">
        <v>8219</v>
      </c>
      <c r="C812">
        <v>48</v>
      </c>
      <c r="E812" t="s">
        <v>8221</v>
      </c>
      <c r="F812">
        <v>4</v>
      </c>
    </row>
    <row r="813" spans="2:6" x14ac:dyDescent="0.35">
      <c r="B813" t="s">
        <v>8219</v>
      </c>
      <c r="C813">
        <v>33</v>
      </c>
      <c r="E813" t="s">
        <v>8221</v>
      </c>
      <c r="F813">
        <v>4</v>
      </c>
    </row>
    <row r="814" spans="2:6" x14ac:dyDescent="0.35">
      <c r="B814" t="s">
        <v>8219</v>
      </c>
      <c r="C814">
        <v>226</v>
      </c>
      <c r="E814" t="s">
        <v>8221</v>
      </c>
      <c r="F814">
        <v>38</v>
      </c>
    </row>
    <row r="815" spans="2:6" x14ac:dyDescent="0.35">
      <c r="B815" t="s">
        <v>8219</v>
      </c>
      <c r="C815">
        <v>14</v>
      </c>
      <c r="E815" t="s">
        <v>8221</v>
      </c>
      <c r="F815">
        <v>285</v>
      </c>
    </row>
    <row r="816" spans="2:6" x14ac:dyDescent="0.35">
      <c r="B816" t="s">
        <v>8219</v>
      </c>
      <c r="C816">
        <v>20</v>
      </c>
      <c r="E816" t="s">
        <v>8221</v>
      </c>
      <c r="F816">
        <v>1</v>
      </c>
    </row>
    <row r="817" spans="2:6" x14ac:dyDescent="0.35">
      <c r="B817" t="s">
        <v>8219</v>
      </c>
      <c r="C817">
        <v>25</v>
      </c>
      <c r="E817" t="s">
        <v>8221</v>
      </c>
      <c r="F817">
        <v>42</v>
      </c>
    </row>
    <row r="818" spans="2:6" x14ac:dyDescent="0.35">
      <c r="B818" t="s">
        <v>8219</v>
      </c>
      <c r="C818">
        <v>90</v>
      </c>
      <c r="E818" t="s">
        <v>8221</v>
      </c>
      <c r="F818">
        <v>26</v>
      </c>
    </row>
    <row r="819" spans="2:6" x14ac:dyDescent="0.35">
      <c r="B819" t="s">
        <v>8219</v>
      </c>
      <c r="C819">
        <v>11</v>
      </c>
      <c r="E819" t="s">
        <v>8221</v>
      </c>
      <c r="F819">
        <v>2</v>
      </c>
    </row>
    <row r="820" spans="2:6" x14ac:dyDescent="0.35">
      <c r="B820" t="s">
        <v>8219</v>
      </c>
      <c r="C820">
        <v>55</v>
      </c>
      <c r="E820" t="s">
        <v>8221</v>
      </c>
      <c r="F820">
        <v>4</v>
      </c>
    </row>
    <row r="821" spans="2:6" x14ac:dyDescent="0.35">
      <c r="B821" t="s">
        <v>8219</v>
      </c>
      <c r="C821">
        <v>30</v>
      </c>
      <c r="E821" t="s">
        <v>8221</v>
      </c>
      <c r="F821">
        <v>6</v>
      </c>
    </row>
    <row r="822" spans="2:6" x14ac:dyDescent="0.35">
      <c r="B822" t="s">
        <v>8219</v>
      </c>
      <c r="C822">
        <v>28</v>
      </c>
      <c r="E822" t="s">
        <v>8221</v>
      </c>
      <c r="F822">
        <v>70</v>
      </c>
    </row>
    <row r="823" spans="2:6" x14ac:dyDescent="0.35">
      <c r="B823" t="s">
        <v>8219</v>
      </c>
      <c r="C823">
        <v>45</v>
      </c>
      <c r="E823" t="s">
        <v>8221</v>
      </c>
      <c r="F823">
        <v>9</v>
      </c>
    </row>
    <row r="824" spans="2:6" x14ac:dyDescent="0.35">
      <c r="B824" t="s">
        <v>8219</v>
      </c>
      <c r="C824">
        <v>13</v>
      </c>
      <c r="E824" t="s">
        <v>8221</v>
      </c>
      <c r="F824">
        <v>8</v>
      </c>
    </row>
    <row r="825" spans="2:6" x14ac:dyDescent="0.35">
      <c r="B825" t="s">
        <v>8219</v>
      </c>
      <c r="C825">
        <v>40</v>
      </c>
      <c r="E825" t="s">
        <v>8221</v>
      </c>
      <c r="F825">
        <v>105</v>
      </c>
    </row>
    <row r="826" spans="2:6" x14ac:dyDescent="0.35">
      <c r="B826" t="s">
        <v>8219</v>
      </c>
      <c r="C826">
        <v>21</v>
      </c>
      <c r="E826" t="s">
        <v>8221</v>
      </c>
      <c r="F826">
        <v>12</v>
      </c>
    </row>
    <row r="827" spans="2:6" x14ac:dyDescent="0.35">
      <c r="B827" t="s">
        <v>8219</v>
      </c>
      <c r="C827">
        <v>134</v>
      </c>
      <c r="E827" t="s">
        <v>8221</v>
      </c>
      <c r="F827">
        <v>0</v>
      </c>
    </row>
    <row r="828" spans="2:6" x14ac:dyDescent="0.35">
      <c r="B828" t="s">
        <v>8219</v>
      </c>
      <c r="C828">
        <v>20</v>
      </c>
      <c r="E828" t="s">
        <v>8221</v>
      </c>
      <c r="F828">
        <v>16</v>
      </c>
    </row>
    <row r="829" spans="2:6" x14ac:dyDescent="0.35">
      <c r="B829" t="s">
        <v>8219</v>
      </c>
      <c r="C829">
        <v>19</v>
      </c>
      <c r="E829" t="s">
        <v>8221</v>
      </c>
      <c r="F829">
        <v>7</v>
      </c>
    </row>
    <row r="830" spans="2:6" x14ac:dyDescent="0.35">
      <c r="B830" t="s">
        <v>8219</v>
      </c>
      <c r="C830">
        <v>209</v>
      </c>
      <c r="E830" t="s">
        <v>8221</v>
      </c>
      <c r="F830">
        <v>4</v>
      </c>
    </row>
    <row r="831" spans="2:6" x14ac:dyDescent="0.35">
      <c r="B831" t="s">
        <v>8219</v>
      </c>
      <c r="C831">
        <v>38</v>
      </c>
      <c r="E831" t="s">
        <v>8221</v>
      </c>
      <c r="F831">
        <v>1</v>
      </c>
    </row>
    <row r="832" spans="2:6" x14ac:dyDescent="0.35">
      <c r="B832" t="s">
        <v>8219</v>
      </c>
      <c r="C832">
        <v>24</v>
      </c>
      <c r="E832" t="s">
        <v>8221</v>
      </c>
      <c r="F832">
        <v>28</v>
      </c>
    </row>
    <row r="833" spans="2:6" x14ac:dyDescent="0.35">
      <c r="B833" t="s">
        <v>8219</v>
      </c>
      <c r="C833">
        <v>8</v>
      </c>
      <c r="E833" t="s">
        <v>8221</v>
      </c>
      <c r="F833">
        <v>1</v>
      </c>
    </row>
    <row r="834" spans="2:6" x14ac:dyDescent="0.35">
      <c r="B834" t="s">
        <v>8219</v>
      </c>
      <c r="C834">
        <v>179</v>
      </c>
      <c r="E834" t="s">
        <v>8221</v>
      </c>
      <c r="F834">
        <v>1</v>
      </c>
    </row>
    <row r="835" spans="2:6" x14ac:dyDescent="0.35">
      <c r="B835" t="s">
        <v>8219</v>
      </c>
      <c r="C835">
        <v>26</v>
      </c>
      <c r="E835" t="s">
        <v>8221</v>
      </c>
      <c r="F835">
        <v>5</v>
      </c>
    </row>
    <row r="836" spans="2:6" x14ac:dyDescent="0.35">
      <c r="B836" t="s">
        <v>8219</v>
      </c>
      <c r="C836">
        <v>131</v>
      </c>
      <c r="E836" t="s">
        <v>8221</v>
      </c>
      <c r="F836">
        <v>3</v>
      </c>
    </row>
    <row r="837" spans="2:6" x14ac:dyDescent="0.35">
      <c r="B837" t="s">
        <v>8219</v>
      </c>
      <c r="C837">
        <v>14</v>
      </c>
      <c r="E837" t="s">
        <v>8221</v>
      </c>
      <c r="F837">
        <v>2</v>
      </c>
    </row>
    <row r="838" spans="2:6" x14ac:dyDescent="0.35">
      <c r="B838" t="s">
        <v>8219</v>
      </c>
      <c r="C838">
        <v>174</v>
      </c>
      <c r="E838" t="s">
        <v>8221</v>
      </c>
      <c r="F838">
        <v>0</v>
      </c>
    </row>
    <row r="839" spans="2:6" x14ac:dyDescent="0.35">
      <c r="B839" t="s">
        <v>8219</v>
      </c>
      <c r="C839">
        <v>191</v>
      </c>
      <c r="E839" t="s">
        <v>8221</v>
      </c>
      <c r="F839">
        <v>0</v>
      </c>
    </row>
    <row r="840" spans="2:6" x14ac:dyDescent="0.35">
      <c r="B840" t="s">
        <v>8219</v>
      </c>
      <c r="C840">
        <v>38</v>
      </c>
      <c r="E840" t="s">
        <v>8221</v>
      </c>
      <c r="F840">
        <v>3</v>
      </c>
    </row>
    <row r="841" spans="2:6" x14ac:dyDescent="0.35">
      <c r="B841" t="s">
        <v>8219</v>
      </c>
      <c r="C841">
        <v>22</v>
      </c>
      <c r="E841" t="s">
        <v>8221</v>
      </c>
      <c r="F841">
        <v>0</v>
      </c>
    </row>
    <row r="842" spans="2:6" x14ac:dyDescent="0.35">
      <c r="B842" t="s">
        <v>8219</v>
      </c>
      <c r="C842">
        <v>149</v>
      </c>
      <c r="E842" t="s">
        <v>8221</v>
      </c>
      <c r="F842">
        <v>0</v>
      </c>
    </row>
    <row r="843" spans="2:6" x14ac:dyDescent="0.35">
      <c r="B843" t="s">
        <v>8219</v>
      </c>
      <c r="C843">
        <v>56</v>
      </c>
      <c r="E843" t="s">
        <v>8221</v>
      </c>
      <c r="F843">
        <v>3</v>
      </c>
    </row>
    <row r="844" spans="2:6" x14ac:dyDescent="0.35">
      <c r="B844" t="s">
        <v>8219</v>
      </c>
      <c r="C844">
        <v>19</v>
      </c>
      <c r="E844" t="s">
        <v>8221</v>
      </c>
      <c r="F844">
        <v>7</v>
      </c>
    </row>
    <row r="845" spans="2:6" x14ac:dyDescent="0.35">
      <c r="B845" t="s">
        <v>8219</v>
      </c>
      <c r="C845">
        <v>70</v>
      </c>
      <c r="E845" t="s">
        <v>8221</v>
      </c>
      <c r="F845">
        <v>25</v>
      </c>
    </row>
    <row r="846" spans="2:6" x14ac:dyDescent="0.35">
      <c r="B846" t="s">
        <v>8219</v>
      </c>
      <c r="C846">
        <v>81</v>
      </c>
      <c r="E846" t="s">
        <v>8221</v>
      </c>
      <c r="F846">
        <v>10</v>
      </c>
    </row>
    <row r="847" spans="2:6" x14ac:dyDescent="0.35">
      <c r="B847" t="s">
        <v>8219</v>
      </c>
      <c r="C847">
        <v>32</v>
      </c>
      <c r="E847" t="s">
        <v>8221</v>
      </c>
      <c r="F847">
        <v>3</v>
      </c>
    </row>
    <row r="848" spans="2:6" x14ac:dyDescent="0.35">
      <c r="B848" t="s">
        <v>8219</v>
      </c>
      <c r="C848">
        <v>26</v>
      </c>
      <c r="E848" t="s">
        <v>8221</v>
      </c>
      <c r="F848">
        <v>5</v>
      </c>
    </row>
    <row r="849" spans="2:6" x14ac:dyDescent="0.35">
      <c r="B849" t="s">
        <v>8219</v>
      </c>
      <c r="C849">
        <v>105</v>
      </c>
      <c r="E849" t="s">
        <v>8221</v>
      </c>
      <c r="F849">
        <v>5</v>
      </c>
    </row>
    <row r="850" spans="2:6" x14ac:dyDescent="0.35">
      <c r="B850" t="s">
        <v>8219</v>
      </c>
      <c r="C850">
        <v>29</v>
      </c>
      <c r="E850" t="s">
        <v>8221</v>
      </c>
      <c r="F850">
        <v>27</v>
      </c>
    </row>
    <row r="851" spans="2:6" x14ac:dyDescent="0.35">
      <c r="B851" t="s">
        <v>8219</v>
      </c>
      <c r="C851">
        <v>8</v>
      </c>
      <c r="E851" t="s">
        <v>8221</v>
      </c>
      <c r="F851">
        <v>2</v>
      </c>
    </row>
    <row r="852" spans="2:6" x14ac:dyDescent="0.35">
      <c r="B852" t="s">
        <v>8219</v>
      </c>
      <c r="C852">
        <v>89</v>
      </c>
      <c r="E852" t="s">
        <v>8221</v>
      </c>
      <c r="F852">
        <v>236</v>
      </c>
    </row>
    <row r="853" spans="2:6" x14ac:dyDescent="0.35">
      <c r="B853" t="s">
        <v>8219</v>
      </c>
      <c r="C853">
        <v>44</v>
      </c>
      <c r="E853" t="s">
        <v>8221</v>
      </c>
      <c r="F853">
        <v>1</v>
      </c>
    </row>
    <row r="854" spans="2:6" x14ac:dyDescent="0.35">
      <c r="B854" t="s">
        <v>8219</v>
      </c>
      <c r="C854">
        <v>246</v>
      </c>
      <c r="E854" t="s">
        <v>8221</v>
      </c>
      <c r="F854">
        <v>12</v>
      </c>
    </row>
    <row r="855" spans="2:6" x14ac:dyDescent="0.35">
      <c r="B855" t="s">
        <v>8219</v>
      </c>
      <c r="C855">
        <v>120</v>
      </c>
      <c r="E855" t="s">
        <v>8221</v>
      </c>
      <c r="F855">
        <v>4</v>
      </c>
    </row>
    <row r="856" spans="2:6" x14ac:dyDescent="0.35">
      <c r="B856" t="s">
        <v>8219</v>
      </c>
      <c r="C856">
        <v>26</v>
      </c>
      <c r="E856" t="s">
        <v>8221</v>
      </c>
      <c r="F856">
        <v>3</v>
      </c>
    </row>
    <row r="857" spans="2:6" x14ac:dyDescent="0.35">
      <c r="B857" t="s">
        <v>8219</v>
      </c>
      <c r="C857">
        <v>45</v>
      </c>
      <c r="E857" t="s">
        <v>8221</v>
      </c>
      <c r="F857">
        <v>99</v>
      </c>
    </row>
    <row r="858" spans="2:6" x14ac:dyDescent="0.35">
      <c r="B858" t="s">
        <v>8219</v>
      </c>
      <c r="C858">
        <v>20</v>
      </c>
      <c r="E858" t="s">
        <v>8221</v>
      </c>
      <c r="F858">
        <v>3</v>
      </c>
    </row>
    <row r="859" spans="2:6" x14ac:dyDescent="0.35">
      <c r="B859" t="s">
        <v>8219</v>
      </c>
      <c r="C859">
        <v>47</v>
      </c>
      <c r="E859" t="s">
        <v>8221</v>
      </c>
      <c r="F859">
        <v>3</v>
      </c>
    </row>
    <row r="860" spans="2:6" x14ac:dyDescent="0.35">
      <c r="B860" t="s">
        <v>8219</v>
      </c>
      <c r="C860">
        <v>13</v>
      </c>
      <c r="E860" t="s">
        <v>8221</v>
      </c>
      <c r="F860">
        <v>22</v>
      </c>
    </row>
    <row r="861" spans="2:6" x14ac:dyDescent="0.35">
      <c r="B861" t="s">
        <v>8219</v>
      </c>
      <c r="C861">
        <v>183</v>
      </c>
      <c r="E861" t="s">
        <v>8221</v>
      </c>
      <c r="F861">
        <v>4</v>
      </c>
    </row>
    <row r="862" spans="2:6" x14ac:dyDescent="0.35">
      <c r="B862" t="s">
        <v>8219</v>
      </c>
      <c r="C862">
        <v>21</v>
      </c>
      <c r="E862" t="s">
        <v>8221</v>
      </c>
      <c r="F862">
        <v>534</v>
      </c>
    </row>
    <row r="863" spans="2:6" x14ac:dyDescent="0.35">
      <c r="B863" t="s">
        <v>8219</v>
      </c>
      <c r="C863">
        <v>42</v>
      </c>
      <c r="E863" t="s">
        <v>8221</v>
      </c>
      <c r="F863">
        <v>12</v>
      </c>
    </row>
    <row r="864" spans="2:6" x14ac:dyDescent="0.35">
      <c r="B864" t="s">
        <v>8219</v>
      </c>
      <c r="C864">
        <v>54</v>
      </c>
      <c r="E864" t="s">
        <v>8221</v>
      </c>
      <c r="F864">
        <v>56</v>
      </c>
    </row>
    <row r="865" spans="2:6" x14ac:dyDescent="0.35">
      <c r="B865" t="s">
        <v>8219</v>
      </c>
      <c r="C865">
        <v>38</v>
      </c>
      <c r="E865" t="s">
        <v>8221</v>
      </c>
      <c r="F865">
        <v>11</v>
      </c>
    </row>
    <row r="866" spans="2:6" x14ac:dyDescent="0.35">
      <c r="B866" t="s">
        <v>8219</v>
      </c>
      <c r="C866">
        <v>64</v>
      </c>
      <c r="E866" t="s">
        <v>8221</v>
      </c>
      <c r="F866">
        <v>0</v>
      </c>
    </row>
    <row r="867" spans="2:6" x14ac:dyDescent="0.35">
      <c r="B867" t="s">
        <v>8219</v>
      </c>
      <c r="C867">
        <v>13</v>
      </c>
      <c r="E867" t="s">
        <v>8221</v>
      </c>
      <c r="F867">
        <v>12</v>
      </c>
    </row>
    <row r="868" spans="2:6" x14ac:dyDescent="0.35">
      <c r="B868" t="s">
        <v>8219</v>
      </c>
      <c r="C868">
        <v>33</v>
      </c>
      <c r="E868" t="s">
        <v>8221</v>
      </c>
      <c r="F868">
        <v>5</v>
      </c>
    </row>
    <row r="869" spans="2:6" x14ac:dyDescent="0.35">
      <c r="B869" t="s">
        <v>8219</v>
      </c>
      <c r="C869">
        <v>52</v>
      </c>
      <c r="E869" t="s">
        <v>8221</v>
      </c>
      <c r="F869">
        <v>24</v>
      </c>
    </row>
    <row r="870" spans="2:6" x14ac:dyDescent="0.35">
      <c r="B870" t="s">
        <v>8219</v>
      </c>
      <c r="C870">
        <v>107</v>
      </c>
      <c r="E870" t="s">
        <v>8221</v>
      </c>
      <c r="F870">
        <v>89</v>
      </c>
    </row>
    <row r="871" spans="2:6" x14ac:dyDescent="0.35">
      <c r="B871" t="s">
        <v>8219</v>
      </c>
      <c r="C871">
        <v>11</v>
      </c>
      <c r="E871" t="s">
        <v>8221</v>
      </c>
      <c r="F871">
        <v>1</v>
      </c>
    </row>
    <row r="872" spans="2:6" x14ac:dyDescent="0.35">
      <c r="B872" t="s">
        <v>8219</v>
      </c>
      <c r="C872">
        <v>34</v>
      </c>
      <c r="E872" t="s">
        <v>8221</v>
      </c>
      <c r="F872">
        <v>55</v>
      </c>
    </row>
    <row r="873" spans="2:6" x14ac:dyDescent="0.35">
      <c r="B873" t="s">
        <v>8219</v>
      </c>
      <c r="C873">
        <v>75</v>
      </c>
      <c r="E873" t="s">
        <v>8221</v>
      </c>
      <c r="F873">
        <v>2</v>
      </c>
    </row>
    <row r="874" spans="2:6" x14ac:dyDescent="0.35">
      <c r="B874" t="s">
        <v>8219</v>
      </c>
      <c r="C874">
        <v>26</v>
      </c>
      <c r="E874" t="s">
        <v>8221</v>
      </c>
      <c r="F874">
        <v>0</v>
      </c>
    </row>
    <row r="875" spans="2:6" x14ac:dyDescent="0.35">
      <c r="B875" t="s">
        <v>8219</v>
      </c>
      <c r="C875">
        <v>50</v>
      </c>
      <c r="E875" t="s">
        <v>8221</v>
      </c>
      <c r="F875">
        <v>4</v>
      </c>
    </row>
    <row r="876" spans="2:6" x14ac:dyDescent="0.35">
      <c r="B876" t="s">
        <v>8219</v>
      </c>
      <c r="C876">
        <v>80</v>
      </c>
      <c r="E876" t="s">
        <v>8221</v>
      </c>
      <c r="F876">
        <v>6</v>
      </c>
    </row>
    <row r="877" spans="2:6" x14ac:dyDescent="0.35">
      <c r="B877" t="s">
        <v>8219</v>
      </c>
      <c r="C877">
        <v>110</v>
      </c>
      <c r="E877" t="s">
        <v>8221</v>
      </c>
      <c r="F877">
        <v>4</v>
      </c>
    </row>
    <row r="878" spans="2:6" x14ac:dyDescent="0.35">
      <c r="B878" t="s">
        <v>8219</v>
      </c>
      <c r="C878">
        <v>77</v>
      </c>
      <c r="E878" t="s">
        <v>8221</v>
      </c>
      <c r="F878">
        <v>4</v>
      </c>
    </row>
    <row r="879" spans="2:6" x14ac:dyDescent="0.35">
      <c r="B879" t="s">
        <v>8219</v>
      </c>
      <c r="C879">
        <v>50</v>
      </c>
      <c r="E879" t="s">
        <v>8221</v>
      </c>
      <c r="F879">
        <v>2</v>
      </c>
    </row>
    <row r="880" spans="2:6" x14ac:dyDescent="0.35">
      <c r="B880" t="s">
        <v>8219</v>
      </c>
      <c r="C880">
        <v>145</v>
      </c>
      <c r="E880" t="s">
        <v>8221</v>
      </c>
      <c r="F880">
        <v>5</v>
      </c>
    </row>
    <row r="881" spans="2:6" x14ac:dyDescent="0.35">
      <c r="B881" t="s">
        <v>8219</v>
      </c>
      <c r="C881">
        <v>29</v>
      </c>
      <c r="E881" t="s">
        <v>8221</v>
      </c>
      <c r="F881">
        <v>83</v>
      </c>
    </row>
    <row r="882" spans="2:6" x14ac:dyDescent="0.35">
      <c r="B882" t="s">
        <v>8219</v>
      </c>
      <c r="C882">
        <v>114</v>
      </c>
      <c r="E882" t="s">
        <v>8221</v>
      </c>
      <c r="F882">
        <v>57</v>
      </c>
    </row>
    <row r="883" spans="2:6" x14ac:dyDescent="0.35">
      <c r="B883" t="s">
        <v>8219</v>
      </c>
      <c r="C883">
        <v>96</v>
      </c>
      <c r="E883" t="s">
        <v>8221</v>
      </c>
      <c r="F883">
        <v>311</v>
      </c>
    </row>
    <row r="884" spans="2:6" x14ac:dyDescent="0.35">
      <c r="B884" t="s">
        <v>8219</v>
      </c>
      <c r="C884">
        <v>31</v>
      </c>
      <c r="E884" t="s">
        <v>8221</v>
      </c>
      <c r="F884">
        <v>2</v>
      </c>
    </row>
    <row r="885" spans="2:6" x14ac:dyDescent="0.35">
      <c r="B885" t="s">
        <v>8219</v>
      </c>
      <c r="C885">
        <v>4883</v>
      </c>
      <c r="E885" t="s">
        <v>8221</v>
      </c>
      <c r="F885">
        <v>16</v>
      </c>
    </row>
    <row r="886" spans="2:6" x14ac:dyDescent="0.35">
      <c r="B886" t="s">
        <v>8219</v>
      </c>
      <c r="C886">
        <v>95</v>
      </c>
      <c r="E886" t="s">
        <v>8221</v>
      </c>
      <c r="F886">
        <v>9</v>
      </c>
    </row>
    <row r="887" spans="2:6" x14ac:dyDescent="0.35">
      <c r="B887" t="s">
        <v>8219</v>
      </c>
      <c r="C887">
        <v>2478</v>
      </c>
      <c r="E887" t="s">
        <v>8221</v>
      </c>
      <c r="F887">
        <v>1</v>
      </c>
    </row>
    <row r="888" spans="2:6" x14ac:dyDescent="0.35">
      <c r="B888" t="s">
        <v>8219</v>
      </c>
      <c r="C888">
        <v>1789</v>
      </c>
      <c r="E888" t="s">
        <v>8221</v>
      </c>
      <c r="F888">
        <v>12</v>
      </c>
    </row>
    <row r="889" spans="2:6" x14ac:dyDescent="0.35">
      <c r="B889" t="s">
        <v>8219</v>
      </c>
      <c r="C889">
        <v>680</v>
      </c>
      <c r="E889" t="s">
        <v>8221</v>
      </c>
      <c r="F889">
        <v>0</v>
      </c>
    </row>
    <row r="890" spans="2:6" x14ac:dyDescent="0.35">
      <c r="B890" t="s">
        <v>8219</v>
      </c>
      <c r="C890">
        <v>70</v>
      </c>
      <c r="E890" t="s">
        <v>8221</v>
      </c>
      <c r="F890">
        <v>20</v>
      </c>
    </row>
    <row r="891" spans="2:6" x14ac:dyDescent="0.35">
      <c r="B891" t="s">
        <v>8219</v>
      </c>
      <c r="C891">
        <v>23</v>
      </c>
      <c r="E891" t="s">
        <v>8221</v>
      </c>
      <c r="F891">
        <v>16</v>
      </c>
    </row>
    <row r="892" spans="2:6" x14ac:dyDescent="0.35">
      <c r="B892" t="s">
        <v>8219</v>
      </c>
      <c r="C892">
        <v>4245</v>
      </c>
      <c r="E892" t="s">
        <v>8221</v>
      </c>
      <c r="F892">
        <v>33</v>
      </c>
    </row>
    <row r="893" spans="2:6" x14ac:dyDescent="0.35">
      <c r="B893" t="s">
        <v>8219</v>
      </c>
      <c r="C893">
        <v>943</v>
      </c>
      <c r="E893" t="s">
        <v>8221</v>
      </c>
      <c r="F893">
        <v>2</v>
      </c>
    </row>
    <row r="894" spans="2:6" x14ac:dyDescent="0.35">
      <c r="B894" t="s">
        <v>8219</v>
      </c>
      <c r="C894">
        <v>1876</v>
      </c>
      <c r="E894" t="s">
        <v>8221</v>
      </c>
      <c r="F894">
        <v>6</v>
      </c>
    </row>
    <row r="895" spans="2:6" x14ac:dyDescent="0.35">
      <c r="B895" t="s">
        <v>8219</v>
      </c>
      <c r="C895">
        <v>834</v>
      </c>
      <c r="E895" t="s">
        <v>8221</v>
      </c>
      <c r="F895">
        <v>0</v>
      </c>
    </row>
    <row r="896" spans="2:6" x14ac:dyDescent="0.35">
      <c r="B896" t="s">
        <v>8219</v>
      </c>
      <c r="C896">
        <v>682</v>
      </c>
      <c r="E896" t="s">
        <v>8221</v>
      </c>
      <c r="F896">
        <v>3</v>
      </c>
    </row>
    <row r="897" spans="2:6" x14ac:dyDescent="0.35">
      <c r="B897" t="s">
        <v>8219</v>
      </c>
      <c r="C897">
        <v>147</v>
      </c>
      <c r="E897" t="s">
        <v>8221</v>
      </c>
      <c r="F897">
        <v>0</v>
      </c>
    </row>
    <row r="898" spans="2:6" x14ac:dyDescent="0.35">
      <c r="B898" t="s">
        <v>8219</v>
      </c>
      <c r="C898">
        <v>415</v>
      </c>
      <c r="E898" t="s">
        <v>8221</v>
      </c>
      <c r="F898">
        <v>3</v>
      </c>
    </row>
    <row r="899" spans="2:6" x14ac:dyDescent="0.35">
      <c r="B899" t="s">
        <v>8219</v>
      </c>
      <c r="C899">
        <v>290</v>
      </c>
      <c r="E899" t="s">
        <v>8221</v>
      </c>
      <c r="F899">
        <v>13</v>
      </c>
    </row>
    <row r="900" spans="2:6" x14ac:dyDescent="0.35">
      <c r="B900" t="s">
        <v>8219</v>
      </c>
      <c r="C900">
        <v>365</v>
      </c>
      <c r="E900" t="s">
        <v>8221</v>
      </c>
      <c r="F900">
        <v>6</v>
      </c>
    </row>
    <row r="901" spans="2:6" x14ac:dyDescent="0.35">
      <c r="B901" t="s">
        <v>8219</v>
      </c>
      <c r="C901">
        <v>660</v>
      </c>
      <c r="E901" t="s">
        <v>8221</v>
      </c>
      <c r="F901">
        <v>1</v>
      </c>
    </row>
    <row r="902" spans="2:6" x14ac:dyDescent="0.35">
      <c r="B902" t="s">
        <v>8219</v>
      </c>
      <c r="C902">
        <v>1356</v>
      </c>
      <c r="E902" t="s">
        <v>8221</v>
      </c>
      <c r="F902">
        <v>0</v>
      </c>
    </row>
    <row r="903" spans="2:6" x14ac:dyDescent="0.35">
      <c r="B903" t="s">
        <v>8219</v>
      </c>
      <c r="C903">
        <v>424</v>
      </c>
      <c r="E903" t="s">
        <v>8221</v>
      </c>
      <c r="F903">
        <v>5</v>
      </c>
    </row>
    <row r="904" spans="2:6" x14ac:dyDescent="0.35">
      <c r="B904" t="s">
        <v>8219</v>
      </c>
      <c r="C904">
        <v>33</v>
      </c>
      <c r="E904" t="s">
        <v>8221</v>
      </c>
      <c r="F904">
        <v>0</v>
      </c>
    </row>
    <row r="905" spans="2:6" x14ac:dyDescent="0.35">
      <c r="B905" t="s">
        <v>8219</v>
      </c>
      <c r="C905">
        <v>1633</v>
      </c>
      <c r="E905" t="s">
        <v>8221</v>
      </c>
      <c r="F905">
        <v>36</v>
      </c>
    </row>
    <row r="906" spans="2:6" x14ac:dyDescent="0.35">
      <c r="B906" t="s">
        <v>8219</v>
      </c>
      <c r="C906">
        <v>306</v>
      </c>
      <c r="E906" t="s">
        <v>8221</v>
      </c>
      <c r="F906">
        <v>1</v>
      </c>
    </row>
    <row r="907" spans="2:6" x14ac:dyDescent="0.35">
      <c r="B907" t="s">
        <v>8219</v>
      </c>
      <c r="C907">
        <v>205</v>
      </c>
      <c r="E907" t="s">
        <v>8221</v>
      </c>
      <c r="F907">
        <v>1</v>
      </c>
    </row>
    <row r="908" spans="2:6" x14ac:dyDescent="0.35">
      <c r="B908" t="s">
        <v>8219</v>
      </c>
      <c r="C908">
        <v>1281</v>
      </c>
      <c r="E908" t="s">
        <v>8221</v>
      </c>
      <c r="F908">
        <v>1</v>
      </c>
    </row>
    <row r="909" spans="2:6" x14ac:dyDescent="0.35">
      <c r="B909" t="s">
        <v>8219</v>
      </c>
      <c r="C909">
        <v>103</v>
      </c>
      <c r="E909" t="s">
        <v>8221</v>
      </c>
      <c r="F909">
        <v>9</v>
      </c>
    </row>
    <row r="910" spans="2:6" x14ac:dyDescent="0.35">
      <c r="B910" t="s">
        <v>8219</v>
      </c>
      <c r="C910">
        <v>1513</v>
      </c>
      <c r="E910" t="s">
        <v>8221</v>
      </c>
      <c r="F910">
        <v>1</v>
      </c>
    </row>
    <row r="911" spans="2:6" x14ac:dyDescent="0.35">
      <c r="B911" t="s">
        <v>8219</v>
      </c>
      <c r="C911">
        <v>405</v>
      </c>
      <c r="E911" t="s">
        <v>8221</v>
      </c>
      <c r="F911">
        <v>0</v>
      </c>
    </row>
    <row r="912" spans="2:6" x14ac:dyDescent="0.35">
      <c r="B912" t="s">
        <v>8219</v>
      </c>
      <c r="C912">
        <v>510</v>
      </c>
      <c r="E912" t="s">
        <v>8221</v>
      </c>
      <c r="F912">
        <v>1</v>
      </c>
    </row>
    <row r="913" spans="2:6" x14ac:dyDescent="0.35">
      <c r="B913" t="s">
        <v>8219</v>
      </c>
      <c r="C913">
        <v>1887</v>
      </c>
      <c r="E913" t="s">
        <v>8221</v>
      </c>
      <c r="F913">
        <v>1</v>
      </c>
    </row>
    <row r="914" spans="2:6" x14ac:dyDescent="0.35">
      <c r="B914" t="s">
        <v>8219</v>
      </c>
      <c r="C914">
        <v>701</v>
      </c>
      <c r="E914" t="s">
        <v>8221</v>
      </c>
      <c r="F914">
        <v>4</v>
      </c>
    </row>
    <row r="915" spans="2:6" x14ac:dyDescent="0.35">
      <c r="B915" t="s">
        <v>8219</v>
      </c>
      <c r="C915">
        <v>3863</v>
      </c>
      <c r="E915" t="s">
        <v>8221</v>
      </c>
      <c r="F915">
        <v>2</v>
      </c>
    </row>
    <row r="916" spans="2:6" x14ac:dyDescent="0.35">
      <c r="B916" t="s">
        <v>8219</v>
      </c>
      <c r="C916">
        <v>238</v>
      </c>
      <c r="E916" t="s">
        <v>8221</v>
      </c>
      <c r="F916">
        <v>2</v>
      </c>
    </row>
    <row r="917" spans="2:6" x14ac:dyDescent="0.35">
      <c r="B917" t="s">
        <v>8219</v>
      </c>
      <c r="C917">
        <v>2051</v>
      </c>
      <c r="E917" t="s">
        <v>8221</v>
      </c>
      <c r="F917">
        <v>2</v>
      </c>
    </row>
    <row r="918" spans="2:6" x14ac:dyDescent="0.35">
      <c r="B918" t="s">
        <v>8219</v>
      </c>
      <c r="C918">
        <v>402</v>
      </c>
      <c r="E918" t="s">
        <v>8221</v>
      </c>
      <c r="F918">
        <v>0</v>
      </c>
    </row>
    <row r="919" spans="2:6" x14ac:dyDescent="0.35">
      <c r="B919" t="s">
        <v>8219</v>
      </c>
      <c r="C919">
        <v>253</v>
      </c>
      <c r="E919" t="s">
        <v>8221</v>
      </c>
      <c r="F919">
        <v>2</v>
      </c>
    </row>
    <row r="920" spans="2:6" x14ac:dyDescent="0.35">
      <c r="B920" t="s">
        <v>8219</v>
      </c>
      <c r="C920">
        <v>473</v>
      </c>
      <c r="E920" t="s">
        <v>8221</v>
      </c>
      <c r="F920">
        <v>4</v>
      </c>
    </row>
    <row r="921" spans="2:6" x14ac:dyDescent="0.35">
      <c r="B921" t="s">
        <v>8219</v>
      </c>
      <c r="C921">
        <v>821</v>
      </c>
      <c r="E921" t="s">
        <v>8221</v>
      </c>
      <c r="F921">
        <v>2</v>
      </c>
    </row>
    <row r="922" spans="2:6" x14ac:dyDescent="0.35">
      <c r="B922" t="s">
        <v>8219</v>
      </c>
      <c r="C922">
        <v>388</v>
      </c>
      <c r="E922" t="s">
        <v>8221</v>
      </c>
      <c r="F922">
        <v>0</v>
      </c>
    </row>
    <row r="923" spans="2:6" x14ac:dyDescent="0.35">
      <c r="B923" t="s">
        <v>8219</v>
      </c>
      <c r="C923">
        <v>813</v>
      </c>
      <c r="E923" t="s">
        <v>8221</v>
      </c>
      <c r="F923">
        <v>1</v>
      </c>
    </row>
    <row r="924" spans="2:6" x14ac:dyDescent="0.35">
      <c r="B924" t="s">
        <v>8219</v>
      </c>
      <c r="C924">
        <v>1945</v>
      </c>
      <c r="E924" t="s">
        <v>8221</v>
      </c>
      <c r="F924">
        <v>0</v>
      </c>
    </row>
    <row r="925" spans="2:6" x14ac:dyDescent="0.35">
      <c r="B925" t="s">
        <v>8219</v>
      </c>
      <c r="C925">
        <v>1637</v>
      </c>
      <c r="E925" t="s">
        <v>8221</v>
      </c>
      <c r="F925">
        <v>2</v>
      </c>
    </row>
    <row r="926" spans="2:6" x14ac:dyDescent="0.35">
      <c r="B926" t="s">
        <v>8219</v>
      </c>
      <c r="C926">
        <v>1375</v>
      </c>
      <c r="E926" t="s">
        <v>8221</v>
      </c>
      <c r="F926">
        <v>7</v>
      </c>
    </row>
    <row r="927" spans="2:6" x14ac:dyDescent="0.35">
      <c r="B927" t="s">
        <v>8219</v>
      </c>
      <c r="C927">
        <v>17</v>
      </c>
      <c r="E927" t="s">
        <v>8221</v>
      </c>
      <c r="F927">
        <v>5</v>
      </c>
    </row>
    <row r="928" spans="2:6" x14ac:dyDescent="0.35">
      <c r="B928" t="s">
        <v>8219</v>
      </c>
      <c r="C928">
        <v>354</v>
      </c>
      <c r="E928" t="s">
        <v>8221</v>
      </c>
      <c r="F928">
        <v>0</v>
      </c>
    </row>
    <row r="929" spans="2:6" x14ac:dyDescent="0.35">
      <c r="B929" t="s">
        <v>8219</v>
      </c>
      <c r="C929">
        <v>191</v>
      </c>
      <c r="E929" t="s">
        <v>8221</v>
      </c>
      <c r="F929">
        <v>0</v>
      </c>
    </row>
    <row r="930" spans="2:6" x14ac:dyDescent="0.35">
      <c r="B930" t="s">
        <v>8219</v>
      </c>
      <c r="C930">
        <v>303</v>
      </c>
      <c r="E930" t="s">
        <v>8221</v>
      </c>
      <c r="F930">
        <v>0</v>
      </c>
    </row>
    <row r="931" spans="2:6" x14ac:dyDescent="0.35">
      <c r="B931" t="s">
        <v>8219</v>
      </c>
      <c r="C931">
        <v>137</v>
      </c>
      <c r="E931" t="s">
        <v>8221</v>
      </c>
      <c r="F931">
        <v>2</v>
      </c>
    </row>
    <row r="932" spans="2:6" x14ac:dyDescent="0.35">
      <c r="B932" t="s">
        <v>8219</v>
      </c>
      <c r="C932">
        <v>41</v>
      </c>
      <c r="E932" t="s">
        <v>8221</v>
      </c>
      <c r="F932">
        <v>0</v>
      </c>
    </row>
    <row r="933" spans="2:6" x14ac:dyDescent="0.35">
      <c r="B933" t="s">
        <v>8219</v>
      </c>
      <c r="C933">
        <v>398</v>
      </c>
      <c r="E933" t="s">
        <v>8221</v>
      </c>
      <c r="F933">
        <v>0</v>
      </c>
    </row>
    <row r="934" spans="2:6" x14ac:dyDescent="0.35">
      <c r="B934" t="s">
        <v>8219</v>
      </c>
      <c r="C934">
        <v>1737</v>
      </c>
      <c r="E934" t="s">
        <v>8221</v>
      </c>
      <c r="F934">
        <v>28</v>
      </c>
    </row>
    <row r="935" spans="2:6" x14ac:dyDescent="0.35">
      <c r="B935" t="s">
        <v>8219</v>
      </c>
      <c r="C935">
        <v>971</v>
      </c>
      <c r="E935" t="s">
        <v>8221</v>
      </c>
      <c r="F935">
        <v>2</v>
      </c>
    </row>
    <row r="936" spans="2:6" x14ac:dyDescent="0.35">
      <c r="B936" t="s">
        <v>8219</v>
      </c>
      <c r="C936">
        <v>183</v>
      </c>
      <c r="E936" t="s">
        <v>8221</v>
      </c>
      <c r="F936">
        <v>0</v>
      </c>
    </row>
    <row r="937" spans="2:6" x14ac:dyDescent="0.35">
      <c r="B937" t="s">
        <v>8219</v>
      </c>
      <c r="C937">
        <v>4562</v>
      </c>
      <c r="E937" t="s">
        <v>8221</v>
      </c>
      <c r="F937">
        <v>0</v>
      </c>
    </row>
    <row r="938" spans="2:6" x14ac:dyDescent="0.35">
      <c r="B938" t="s">
        <v>8219</v>
      </c>
      <c r="C938">
        <v>26457</v>
      </c>
      <c r="E938" t="s">
        <v>8221</v>
      </c>
      <c r="F938">
        <v>0</v>
      </c>
    </row>
    <row r="939" spans="2:6" x14ac:dyDescent="0.35">
      <c r="B939" t="s">
        <v>8219</v>
      </c>
      <c r="C939">
        <v>162</v>
      </c>
      <c r="E939" t="s">
        <v>8221</v>
      </c>
      <c r="F939">
        <v>4</v>
      </c>
    </row>
    <row r="940" spans="2:6" x14ac:dyDescent="0.35">
      <c r="B940" t="s">
        <v>8219</v>
      </c>
      <c r="C940">
        <v>479</v>
      </c>
      <c r="E940" t="s">
        <v>8221</v>
      </c>
      <c r="F940">
        <v>12</v>
      </c>
    </row>
    <row r="941" spans="2:6" x14ac:dyDescent="0.35">
      <c r="B941" t="s">
        <v>8219</v>
      </c>
      <c r="C941">
        <v>426</v>
      </c>
      <c r="E941" t="s">
        <v>8221</v>
      </c>
      <c r="F941">
        <v>0</v>
      </c>
    </row>
    <row r="942" spans="2:6" x14ac:dyDescent="0.35">
      <c r="B942" t="s">
        <v>8219</v>
      </c>
      <c r="C942">
        <v>450</v>
      </c>
      <c r="E942" t="s">
        <v>8221</v>
      </c>
      <c r="F942">
        <v>33</v>
      </c>
    </row>
    <row r="943" spans="2:6" x14ac:dyDescent="0.35">
      <c r="B943" t="s">
        <v>8219</v>
      </c>
      <c r="C943">
        <v>1780</v>
      </c>
      <c r="E943" t="s">
        <v>8221</v>
      </c>
      <c r="F943">
        <v>0</v>
      </c>
    </row>
    <row r="944" spans="2:6" x14ac:dyDescent="0.35">
      <c r="B944" t="s">
        <v>8219</v>
      </c>
      <c r="C944">
        <v>122</v>
      </c>
      <c r="E944" t="s">
        <v>8221</v>
      </c>
      <c r="F944">
        <v>4</v>
      </c>
    </row>
    <row r="945" spans="2:6" x14ac:dyDescent="0.35">
      <c r="B945" t="s">
        <v>8219</v>
      </c>
      <c r="C945">
        <v>95</v>
      </c>
      <c r="E945" t="s">
        <v>8221</v>
      </c>
      <c r="F945">
        <v>0</v>
      </c>
    </row>
    <row r="946" spans="2:6" x14ac:dyDescent="0.35">
      <c r="B946" t="s">
        <v>8219</v>
      </c>
      <c r="C946">
        <v>325</v>
      </c>
      <c r="E946" t="s">
        <v>8221</v>
      </c>
      <c r="F946">
        <v>11</v>
      </c>
    </row>
    <row r="947" spans="2:6" x14ac:dyDescent="0.35">
      <c r="B947" t="s">
        <v>8219</v>
      </c>
      <c r="C947">
        <v>353</v>
      </c>
      <c r="E947" t="s">
        <v>8221</v>
      </c>
      <c r="F947">
        <v>1</v>
      </c>
    </row>
    <row r="948" spans="2:6" x14ac:dyDescent="0.35">
      <c r="B948" t="s">
        <v>8219</v>
      </c>
      <c r="C948">
        <v>105</v>
      </c>
      <c r="E948" t="s">
        <v>8221</v>
      </c>
      <c r="F948">
        <v>5</v>
      </c>
    </row>
    <row r="949" spans="2:6" x14ac:dyDescent="0.35">
      <c r="B949" t="s">
        <v>8219</v>
      </c>
      <c r="C949">
        <v>729</v>
      </c>
      <c r="E949" t="s">
        <v>8221</v>
      </c>
      <c r="F949">
        <v>0</v>
      </c>
    </row>
    <row r="950" spans="2:6" x14ac:dyDescent="0.35">
      <c r="B950" t="s">
        <v>8219</v>
      </c>
      <c r="C950">
        <v>454</v>
      </c>
      <c r="E950" t="s">
        <v>8221</v>
      </c>
      <c r="F950">
        <v>1</v>
      </c>
    </row>
    <row r="951" spans="2:6" x14ac:dyDescent="0.35">
      <c r="B951" t="s">
        <v>8219</v>
      </c>
      <c r="C951">
        <v>539</v>
      </c>
      <c r="E951" t="s">
        <v>8221</v>
      </c>
      <c r="F951">
        <v>1</v>
      </c>
    </row>
    <row r="952" spans="2:6" x14ac:dyDescent="0.35">
      <c r="B952" t="s">
        <v>8219</v>
      </c>
      <c r="C952">
        <v>79</v>
      </c>
      <c r="E952" t="s">
        <v>8221</v>
      </c>
      <c r="F952">
        <v>6</v>
      </c>
    </row>
    <row r="953" spans="2:6" x14ac:dyDescent="0.35">
      <c r="B953" t="s">
        <v>8219</v>
      </c>
      <c r="C953">
        <v>94</v>
      </c>
      <c r="E953" t="s">
        <v>8221</v>
      </c>
      <c r="F953">
        <v>8</v>
      </c>
    </row>
    <row r="954" spans="2:6" x14ac:dyDescent="0.35">
      <c r="B954" t="s">
        <v>8219</v>
      </c>
      <c r="C954">
        <v>625</v>
      </c>
      <c r="E954" t="s">
        <v>8221</v>
      </c>
      <c r="F954">
        <v>1</v>
      </c>
    </row>
    <row r="955" spans="2:6" x14ac:dyDescent="0.35">
      <c r="B955" t="s">
        <v>8219</v>
      </c>
      <c r="C955">
        <v>508</v>
      </c>
      <c r="E955" t="s">
        <v>8221</v>
      </c>
      <c r="F955">
        <v>0</v>
      </c>
    </row>
    <row r="956" spans="2:6" x14ac:dyDescent="0.35">
      <c r="B956" t="s">
        <v>8219</v>
      </c>
      <c r="C956">
        <v>531</v>
      </c>
      <c r="E956" t="s">
        <v>8221</v>
      </c>
      <c r="F956">
        <v>2</v>
      </c>
    </row>
    <row r="957" spans="2:6" x14ac:dyDescent="0.35">
      <c r="B957" t="s">
        <v>8219</v>
      </c>
      <c r="C957">
        <v>158</v>
      </c>
      <c r="E957" t="s">
        <v>8221</v>
      </c>
      <c r="F957">
        <v>1</v>
      </c>
    </row>
    <row r="958" spans="2:6" x14ac:dyDescent="0.35">
      <c r="B958" t="s">
        <v>8219</v>
      </c>
      <c r="C958">
        <v>508</v>
      </c>
      <c r="E958" t="s">
        <v>8221</v>
      </c>
      <c r="F958">
        <v>0</v>
      </c>
    </row>
    <row r="959" spans="2:6" x14ac:dyDescent="0.35">
      <c r="B959" t="s">
        <v>8219</v>
      </c>
      <c r="C959">
        <v>644</v>
      </c>
      <c r="E959" t="s">
        <v>8221</v>
      </c>
      <c r="F959">
        <v>1</v>
      </c>
    </row>
    <row r="960" spans="2:6" x14ac:dyDescent="0.35">
      <c r="B960" t="s">
        <v>8219</v>
      </c>
      <c r="C960">
        <v>848</v>
      </c>
      <c r="E960" t="s">
        <v>8221</v>
      </c>
      <c r="F960">
        <v>19</v>
      </c>
    </row>
    <row r="961" spans="2:6" x14ac:dyDescent="0.35">
      <c r="B961" t="s">
        <v>8219</v>
      </c>
      <c r="C961">
        <v>429</v>
      </c>
      <c r="E961" t="s">
        <v>8221</v>
      </c>
      <c r="F961">
        <v>27</v>
      </c>
    </row>
    <row r="962" spans="2:6" x14ac:dyDescent="0.35">
      <c r="B962" t="s">
        <v>8219</v>
      </c>
      <c r="C962">
        <v>204</v>
      </c>
      <c r="E962" t="s">
        <v>8221</v>
      </c>
      <c r="F962">
        <v>7</v>
      </c>
    </row>
    <row r="963" spans="2:6" x14ac:dyDescent="0.35">
      <c r="B963" t="s">
        <v>8219</v>
      </c>
      <c r="C963">
        <v>379</v>
      </c>
      <c r="E963" t="s">
        <v>8221</v>
      </c>
      <c r="F963">
        <v>14</v>
      </c>
    </row>
    <row r="964" spans="2:6" x14ac:dyDescent="0.35">
      <c r="B964" t="s">
        <v>8219</v>
      </c>
      <c r="C964">
        <v>271</v>
      </c>
      <c r="E964" t="s">
        <v>8221</v>
      </c>
      <c r="F964">
        <v>5</v>
      </c>
    </row>
    <row r="965" spans="2:6" x14ac:dyDescent="0.35">
      <c r="B965" t="s">
        <v>8219</v>
      </c>
      <c r="C965">
        <v>120</v>
      </c>
      <c r="E965" t="s">
        <v>8221</v>
      </c>
      <c r="F965">
        <v>30</v>
      </c>
    </row>
    <row r="966" spans="2:6" x14ac:dyDescent="0.35">
      <c r="B966" t="s">
        <v>8219</v>
      </c>
      <c r="C966">
        <v>140</v>
      </c>
      <c r="E966" t="s">
        <v>8221</v>
      </c>
      <c r="F966">
        <v>1</v>
      </c>
    </row>
    <row r="967" spans="2:6" x14ac:dyDescent="0.35">
      <c r="B967" t="s">
        <v>8219</v>
      </c>
      <c r="C967">
        <v>193</v>
      </c>
      <c r="E967" t="s">
        <v>8221</v>
      </c>
      <c r="F967">
        <v>0</v>
      </c>
    </row>
    <row r="968" spans="2:6" x14ac:dyDescent="0.35">
      <c r="B968" t="s">
        <v>8219</v>
      </c>
      <c r="C968">
        <v>180</v>
      </c>
      <c r="E968" t="s">
        <v>8221</v>
      </c>
      <c r="F968">
        <v>60</v>
      </c>
    </row>
    <row r="969" spans="2:6" x14ac:dyDescent="0.35">
      <c r="B969" t="s">
        <v>8219</v>
      </c>
      <c r="C969">
        <v>263</v>
      </c>
      <c r="E969" t="s">
        <v>8221</v>
      </c>
      <c r="F969">
        <v>84</v>
      </c>
    </row>
    <row r="970" spans="2:6" x14ac:dyDescent="0.35">
      <c r="B970" t="s">
        <v>8219</v>
      </c>
      <c r="C970">
        <v>217</v>
      </c>
      <c r="E970" t="s">
        <v>8221</v>
      </c>
      <c r="F970">
        <v>47</v>
      </c>
    </row>
    <row r="971" spans="2:6" x14ac:dyDescent="0.35">
      <c r="B971" t="s">
        <v>8219</v>
      </c>
      <c r="C971">
        <v>443</v>
      </c>
      <c r="E971" t="s">
        <v>8221</v>
      </c>
      <c r="F971">
        <v>66</v>
      </c>
    </row>
    <row r="972" spans="2:6" x14ac:dyDescent="0.35">
      <c r="B972" t="s">
        <v>8219</v>
      </c>
      <c r="C972">
        <v>1373</v>
      </c>
      <c r="E972" t="s">
        <v>8221</v>
      </c>
      <c r="F972">
        <v>171</v>
      </c>
    </row>
    <row r="973" spans="2:6" x14ac:dyDescent="0.35">
      <c r="B973" t="s">
        <v>8219</v>
      </c>
      <c r="C973">
        <v>742</v>
      </c>
      <c r="E973" t="s">
        <v>8221</v>
      </c>
      <c r="F973">
        <v>29</v>
      </c>
    </row>
    <row r="974" spans="2:6" x14ac:dyDescent="0.35">
      <c r="B974" t="s">
        <v>8219</v>
      </c>
      <c r="C974">
        <v>170</v>
      </c>
      <c r="E974" t="s">
        <v>8221</v>
      </c>
      <c r="F974">
        <v>9</v>
      </c>
    </row>
    <row r="975" spans="2:6" x14ac:dyDescent="0.35">
      <c r="B975" t="s">
        <v>8219</v>
      </c>
      <c r="C975">
        <v>242</v>
      </c>
      <c r="E975" t="s">
        <v>8221</v>
      </c>
      <c r="F975">
        <v>27</v>
      </c>
    </row>
    <row r="976" spans="2:6" x14ac:dyDescent="0.35">
      <c r="B976" t="s">
        <v>8219</v>
      </c>
      <c r="C976">
        <v>541</v>
      </c>
      <c r="E976" t="s">
        <v>8221</v>
      </c>
      <c r="F976">
        <v>2</v>
      </c>
    </row>
    <row r="977" spans="2:6" x14ac:dyDescent="0.35">
      <c r="B977" t="s">
        <v>8219</v>
      </c>
      <c r="C977">
        <v>121</v>
      </c>
      <c r="E977" t="s">
        <v>8221</v>
      </c>
      <c r="F977">
        <v>3</v>
      </c>
    </row>
    <row r="978" spans="2:6" x14ac:dyDescent="0.35">
      <c r="B978" t="s">
        <v>8219</v>
      </c>
      <c r="C978">
        <v>621</v>
      </c>
      <c r="E978" t="s">
        <v>8221</v>
      </c>
      <c r="F978">
        <v>4</v>
      </c>
    </row>
    <row r="979" spans="2:6" x14ac:dyDescent="0.35">
      <c r="B979" t="s">
        <v>8219</v>
      </c>
      <c r="C979">
        <v>101</v>
      </c>
      <c r="E979" t="s">
        <v>8221</v>
      </c>
      <c r="F979">
        <v>2</v>
      </c>
    </row>
    <row r="980" spans="2:6" x14ac:dyDescent="0.35">
      <c r="B980" t="s">
        <v>8219</v>
      </c>
      <c r="C980">
        <v>554</v>
      </c>
      <c r="E980" t="s">
        <v>8221</v>
      </c>
      <c r="F980">
        <v>20</v>
      </c>
    </row>
    <row r="981" spans="2:6" x14ac:dyDescent="0.35">
      <c r="B981" t="s">
        <v>8219</v>
      </c>
      <c r="C981">
        <v>666</v>
      </c>
      <c r="E981" t="s">
        <v>8221</v>
      </c>
      <c r="F981">
        <v>3</v>
      </c>
    </row>
    <row r="982" spans="2:6" x14ac:dyDescent="0.35">
      <c r="B982" t="s">
        <v>8219</v>
      </c>
      <c r="C982">
        <v>410</v>
      </c>
      <c r="E982" t="s">
        <v>8221</v>
      </c>
      <c r="F982">
        <v>4</v>
      </c>
    </row>
    <row r="983" spans="2:6" x14ac:dyDescent="0.35">
      <c r="B983" t="s">
        <v>8219</v>
      </c>
      <c r="C983">
        <v>375</v>
      </c>
      <c r="E983" t="s">
        <v>8221</v>
      </c>
      <c r="F983">
        <v>1</v>
      </c>
    </row>
    <row r="984" spans="2:6" x14ac:dyDescent="0.35">
      <c r="B984" t="s">
        <v>8219</v>
      </c>
      <c r="C984">
        <v>1364</v>
      </c>
      <c r="E984" t="s">
        <v>8221</v>
      </c>
      <c r="F984">
        <v>0</v>
      </c>
    </row>
    <row r="985" spans="2:6" x14ac:dyDescent="0.35">
      <c r="B985" t="s">
        <v>8219</v>
      </c>
      <c r="C985">
        <v>35</v>
      </c>
      <c r="E985" t="s">
        <v>8221</v>
      </c>
      <c r="F985">
        <v>0</v>
      </c>
    </row>
    <row r="986" spans="2:6" x14ac:dyDescent="0.35">
      <c r="B986" t="s">
        <v>8219</v>
      </c>
      <c r="C986">
        <v>203</v>
      </c>
      <c r="E986" t="s">
        <v>8221</v>
      </c>
      <c r="F986">
        <v>14</v>
      </c>
    </row>
    <row r="987" spans="2:6" x14ac:dyDescent="0.35">
      <c r="B987" t="s">
        <v>8219</v>
      </c>
      <c r="C987">
        <v>49</v>
      </c>
      <c r="E987" t="s">
        <v>8221</v>
      </c>
      <c r="F987">
        <v>1</v>
      </c>
    </row>
    <row r="988" spans="2:6" x14ac:dyDescent="0.35">
      <c r="B988" t="s">
        <v>8219</v>
      </c>
      <c r="C988">
        <v>5812</v>
      </c>
      <c r="E988" t="s">
        <v>8221</v>
      </c>
      <c r="F988">
        <v>118</v>
      </c>
    </row>
    <row r="989" spans="2:6" x14ac:dyDescent="0.35">
      <c r="B989" t="s">
        <v>8219</v>
      </c>
      <c r="C989">
        <v>1556</v>
      </c>
      <c r="E989" t="s">
        <v>8221</v>
      </c>
      <c r="F989">
        <v>2</v>
      </c>
    </row>
    <row r="990" spans="2:6" x14ac:dyDescent="0.35">
      <c r="B990" t="s">
        <v>8219</v>
      </c>
      <c r="C990">
        <v>65</v>
      </c>
      <c r="E990" t="s">
        <v>8221</v>
      </c>
      <c r="F990">
        <v>1</v>
      </c>
    </row>
    <row r="991" spans="2:6" x14ac:dyDescent="0.35">
      <c r="B991" t="s">
        <v>8219</v>
      </c>
      <c r="C991">
        <v>10</v>
      </c>
      <c r="E991" t="s">
        <v>8221</v>
      </c>
      <c r="F991">
        <v>3</v>
      </c>
    </row>
    <row r="992" spans="2:6" x14ac:dyDescent="0.35">
      <c r="B992" t="s">
        <v>8219</v>
      </c>
      <c r="C992">
        <v>76</v>
      </c>
      <c r="E992" t="s">
        <v>8221</v>
      </c>
      <c r="F992">
        <v>1</v>
      </c>
    </row>
    <row r="993" spans="2:6" x14ac:dyDescent="0.35">
      <c r="B993" t="s">
        <v>8219</v>
      </c>
      <c r="C993">
        <v>263</v>
      </c>
      <c r="E993" t="s">
        <v>8221</v>
      </c>
      <c r="F993">
        <v>3</v>
      </c>
    </row>
    <row r="994" spans="2:6" x14ac:dyDescent="0.35">
      <c r="B994" t="s">
        <v>8219</v>
      </c>
      <c r="C994">
        <v>1530</v>
      </c>
      <c r="E994" t="s">
        <v>8221</v>
      </c>
      <c r="F994">
        <v>38</v>
      </c>
    </row>
    <row r="995" spans="2:6" x14ac:dyDescent="0.35">
      <c r="B995" t="s">
        <v>8219</v>
      </c>
      <c r="C995">
        <v>278</v>
      </c>
      <c r="E995" t="s">
        <v>8221</v>
      </c>
      <c r="F995">
        <v>52</v>
      </c>
    </row>
    <row r="996" spans="2:6" x14ac:dyDescent="0.35">
      <c r="B996" t="s">
        <v>8219</v>
      </c>
      <c r="C996">
        <v>350</v>
      </c>
      <c r="E996" t="s">
        <v>8221</v>
      </c>
      <c r="F996">
        <v>2</v>
      </c>
    </row>
    <row r="997" spans="2:6" x14ac:dyDescent="0.35">
      <c r="B997" t="s">
        <v>8219</v>
      </c>
      <c r="C997">
        <v>470</v>
      </c>
      <c r="E997" t="s">
        <v>8221</v>
      </c>
      <c r="F997">
        <v>0</v>
      </c>
    </row>
    <row r="998" spans="2:6" x14ac:dyDescent="0.35">
      <c r="B998" t="s">
        <v>8219</v>
      </c>
      <c r="C998">
        <v>3</v>
      </c>
      <c r="E998" t="s">
        <v>8221</v>
      </c>
      <c r="F998">
        <v>4</v>
      </c>
    </row>
    <row r="999" spans="2:6" x14ac:dyDescent="0.35">
      <c r="B999" t="s">
        <v>8219</v>
      </c>
      <c r="C999">
        <v>8200</v>
      </c>
      <c r="E999" t="s">
        <v>8221</v>
      </c>
      <c r="F999">
        <v>4</v>
      </c>
    </row>
    <row r="1000" spans="2:6" x14ac:dyDescent="0.35">
      <c r="B1000" t="s">
        <v>8219</v>
      </c>
      <c r="C1000">
        <v>8359</v>
      </c>
      <c r="E1000" t="s">
        <v>8221</v>
      </c>
      <c r="F1000">
        <v>18</v>
      </c>
    </row>
    <row r="1001" spans="2:6" x14ac:dyDescent="0.35">
      <c r="B1001" t="s">
        <v>8219</v>
      </c>
      <c r="C1001">
        <v>188</v>
      </c>
      <c r="E1001" t="s">
        <v>8221</v>
      </c>
      <c r="F1001">
        <v>0</v>
      </c>
    </row>
    <row r="1002" spans="2:6" x14ac:dyDescent="0.35">
      <c r="B1002" t="s">
        <v>8219</v>
      </c>
      <c r="C1002">
        <v>48</v>
      </c>
      <c r="E1002" t="s">
        <v>8221</v>
      </c>
      <c r="F1002">
        <v>22</v>
      </c>
    </row>
    <row r="1003" spans="2:6" x14ac:dyDescent="0.35">
      <c r="B1003" t="s">
        <v>8219</v>
      </c>
      <c r="C1003">
        <v>607</v>
      </c>
      <c r="E1003" t="s">
        <v>8221</v>
      </c>
      <c r="F1003">
        <v>49</v>
      </c>
    </row>
    <row r="1004" spans="2:6" x14ac:dyDescent="0.35">
      <c r="B1004" t="s">
        <v>8219</v>
      </c>
      <c r="C1004">
        <v>50</v>
      </c>
      <c r="E1004" t="s">
        <v>8221</v>
      </c>
      <c r="F1004">
        <v>19</v>
      </c>
    </row>
    <row r="1005" spans="2:6" x14ac:dyDescent="0.35">
      <c r="B1005" t="s">
        <v>8219</v>
      </c>
      <c r="C1005">
        <v>55</v>
      </c>
      <c r="E1005" t="s">
        <v>8221</v>
      </c>
      <c r="F1005">
        <v>4</v>
      </c>
    </row>
    <row r="1006" spans="2:6" x14ac:dyDescent="0.35">
      <c r="B1006" t="s">
        <v>8219</v>
      </c>
      <c r="C1006">
        <v>38</v>
      </c>
      <c r="E1006" t="s">
        <v>8221</v>
      </c>
      <c r="F1006">
        <v>4</v>
      </c>
    </row>
    <row r="1007" spans="2:6" x14ac:dyDescent="0.35">
      <c r="B1007" t="s">
        <v>8219</v>
      </c>
      <c r="C1007">
        <v>25</v>
      </c>
      <c r="E1007" t="s">
        <v>8221</v>
      </c>
      <c r="F1007">
        <v>2</v>
      </c>
    </row>
    <row r="1008" spans="2:6" x14ac:dyDescent="0.35">
      <c r="B1008" t="s">
        <v>8219</v>
      </c>
      <c r="C1008">
        <v>46</v>
      </c>
      <c r="E1008" t="s">
        <v>8221</v>
      </c>
      <c r="F1008">
        <v>0</v>
      </c>
    </row>
    <row r="1009" spans="2:6" x14ac:dyDescent="0.35">
      <c r="B1009" t="s">
        <v>8219</v>
      </c>
      <c r="C1009">
        <v>83</v>
      </c>
      <c r="E1009" t="s">
        <v>8221</v>
      </c>
      <c r="F1009">
        <v>0</v>
      </c>
    </row>
    <row r="1010" spans="2:6" x14ac:dyDescent="0.35">
      <c r="B1010" t="s">
        <v>8219</v>
      </c>
      <c r="C1010">
        <v>35</v>
      </c>
      <c r="E1010" t="s">
        <v>8221</v>
      </c>
      <c r="F1010">
        <v>14</v>
      </c>
    </row>
    <row r="1011" spans="2:6" x14ac:dyDescent="0.35">
      <c r="B1011" t="s">
        <v>8219</v>
      </c>
      <c r="C1011">
        <v>25</v>
      </c>
      <c r="E1011" t="s">
        <v>8221</v>
      </c>
      <c r="F1011">
        <v>8</v>
      </c>
    </row>
    <row r="1012" spans="2:6" x14ac:dyDescent="0.35">
      <c r="B1012" t="s">
        <v>8219</v>
      </c>
      <c r="C1012">
        <v>75</v>
      </c>
      <c r="E1012" t="s">
        <v>8221</v>
      </c>
      <c r="F1012">
        <v>0</v>
      </c>
    </row>
    <row r="1013" spans="2:6" x14ac:dyDescent="0.35">
      <c r="B1013" t="s">
        <v>8219</v>
      </c>
      <c r="C1013">
        <v>62</v>
      </c>
      <c r="E1013" t="s">
        <v>8221</v>
      </c>
      <c r="F1013">
        <v>15</v>
      </c>
    </row>
    <row r="1014" spans="2:6" x14ac:dyDescent="0.35">
      <c r="B1014" t="s">
        <v>8219</v>
      </c>
      <c r="C1014">
        <v>160</v>
      </c>
      <c r="E1014" t="s">
        <v>8221</v>
      </c>
      <c r="F1014">
        <v>33</v>
      </c>
    </row>
    <row r="1015" spans="2:6" x14ac:dyDescent="0.35">
      <c r="B1015" t="s">
        <v>8219</v>
      </c>
      <c r="C1015">
        <v>246</v>
      </c>
      <c r="E1015" t="s">
        <v>8221</v>
      </c>
      <c r="F1015">
        <v>2</v>
      </c>
    </row>
    <row r="1016" spans="2:6" x14ac:dyDescent="0.35">
      <c r="B1016" t="s">
        <v>8219</v>
      </c>
      <c r="C1016">
        <v>55</v>
      </c>
      <c r="E1016" t="s">
        <v>8221</v>
      </c>
      <c r="F1016">
        <v>6</v>
      </c>
    </row>
    <row r="1017" spans="2:6" x14ac:dyDescent="0.35">
      <c r="B1017" t="s">
        <v>8219</v>
      </c>
      <c r="C1017">
        <v>23</v>
      </c>
      <c r="E1017" t="s">
        <v>8221</v>
      </c>
      <c r="F1017">
        <v>2</v>
      </c>
    </row>
    <row r="1018" spans="2:6" x14ac:dyDescent="0.35">
      <c r="B1018" t="s">
        <v>8219</v>
      </c>
      <c r="C1018">
        <v>72</v>
      </c>
      <c r="E1018" t="s">
        <v>8221</v>
      </c>
      <c r="F1018">
        <v>0</v>
      </c>
    </row>
    <row r="1019" spans="2:6" x14ac:dyDescent="0.35">
      <c r="B1019" t="s">
        <v>8219</v>
      </c>
      <c r="C1019">
        <v>22</v>
      </c>
      <c r="E1019" t="s">
        <v>8221</v>
      </c>
      <c r="F1019">
        <v>4</v>
      </c>
    </row>
    <row r="1020" spans="2:6" x14ac:dyDescent="0.35">
      <c r="B1020" t="s">
        <v>8219</v>
      </c>
      <c r="C1020">
        <v>14</v>
      </c>
      <c r="E1020" t="s">
        <v>8221</v>
      </c>
      <c r="F1020">
        <v>1</v>
      </c>
    </row>
    <row r="1021" spans="2:6" x14ac:dyDescent="0.35">
      <c r="B1021" t="s">
        <v>8219</v>
      </c>
      <c r="C1021">
        <v>38</v>
      </c>
      <c r="E1021" t="s">
        <v>8221</v>
      </c>
      <c r="F1021">
        <v>3</v>
      </c>
    </row>
    <row r="1022" spans="2:6" x14ac:dyDescent="0.35">
      <c r="B1022" t="s">
        <v>8219</v>
      </c>
      <c r="C1022">
        <v>32</v>
      </c>
      <c r="E1022" t="s">
        <v>8221</v>
      </c>
      <c r="F1022">
        <v>4</v>
      </c>
    </row>
    <row r="1023" spans="2:6" x14ac:dyDescent="0.35">
      <c r="B1023" t="s">
        <v>8219</v>
      </c>
      <c r="C1023">
        <v>63</v>
      </c>
      <c r="E1023" t="s">
        <v>8221</v>
      </c>
      <c r="F1023">
        <v>0</v>
      </c>
    </row>
    <row r="1024" spans="2:6" x14ac:dyDescent="0.35">
      <c r="B1024" t="s">
        <v>8219</v>
      </c>
      <c r="C1024">
        <v>27</v>
      </c>
      <c r="E1024" t="s">
        <v>8221</v>
      </c>
      <c r="F1024">
        <v>4</v>
      </c>
    </row>
    <row r="1025" spans="2:6" x14ac:dyDescent="0.35">
      <c r="B1025" t="s">
        <v>8219</v>
      </c>
      <c r="C1025">
        <v>44</v>
      </c>
      <c r="E1025" t="s">
        <v>8221</v>
      </c>
      <c r="F1025">
        <v>3</v>
      </c>
    </row>
    <row r="1026" spans="2:6" x14ac:dyDescent="0.35">
      <c r="B1026" t="s">
        <v>8219</v>
      </c>
      <c r="C1026">
        <v>38</v>
      </c>
      <c r="E1026" t="s">
        <v>8221</v>
      </c>
      <c r="F1026">
        <v>34</v>
      </c>
    </row>
    <row r="1027" spans="2:6" x14ac:dyDescent="0.35">
      <c r="B1027" t="s">
        <v>8219</v>
      </c>
      <c r="C1027">
        <v>115</v>
      </c>
      <c r="E1027" t="s">
        <v>8221</v>
      </c>
      <c r="F1027">
        <v>2</v>
      </c>
    </row>
    <row r="1028" spans="2:6" x14ac:dyDescent="0.35">
      <c r="B1028" t="s">
        <v>8219</v>
      </c>
      <c r="C1028">
        <v>37</v>
      </c>
      <c r="E1028" t="s">
        <v>8221</v>
      </c>
      <c r="F1028">
        <v>33</v>
      </c>
    </row>
    <row r="1029" spans="2:6" x14ac:dyDescent="0.35">
      <c r="B1029" t="s">
        <v>8219</v>
      </c>
      <c r="C1029">
        <v>99</v>
      </c>
      <c r="E1029" t="s">
        <v>8221</v>
      </c>
      <c r="F1029">
        <v>0</v>
      </c>
    </row>
    <row r="1030" spans="2:6" x14ac:dyDescent="0.35">
      <c r="B1030" t="s">
        <v>8219</v>
      </c>
      <c r="C1030">
        <v>44</v>
      </c>
      <c r="E1030" t="s">
        <v>8221</v>
      </c>
      <c r="F1030">
        <v>0</v>
      </c>
    </row>
    <row r="1031" spans="2:6" x14ac:dyDescent="0.35">
      <c r="B1031" t="s">
        <v>8219</v>
      </c>
      <c r="C1031">
        <v>58</v>
      </c>
      <c r="E1031" t="s">
        <v>8221</v>
      </c>
      <c r="F1031">
        <v>1</v>
      </c>
    </row>
    <row r="1032" spans="2:6" x14ac:dyDescent="0.35">
      <c r="B1032" t="s">
        <v>8219</v>
      </c>
      <c r="C1032">
        <v>191</v>
      </c>
      <c r="E1032" t="s">
        <v>8221</v>
      </c>
      <c r="F1032">
        <v>13</v>
      </c>
    </row>
    <row r="1033" spans="2:6" x14ac:dyDescent="0.35">
      <c r="B1033" t="s">
        <v>8219</v>
      </c>
      <c r="C1033">
        <v>40</v>
      </c>
      <c r="E1033" t="s">
        <v>8221</v>
      </c>
      <c r="F1033">
        <v>2</v>
      </c>
    </row>
    <row r="1034" spans="2:6" x14ac:dyDescent="0.35">
      <c r="B1034" t="s">
        <v>8219</v>
      </c>
      <c r="C1034">
        <v>38</v>
      </c>
      <c r="E1034" t="s">
        <v>8221</v>
      </c>
      <c r="F1034">
        <v>36</v>
      </c>
    </row>
    <row r="1035" spans="2:6" x14ac:dyDescent="0.35">
      <c r="B1035" t="s">
        <v>8219</v>
      </c>
      <c r="C1035">
        <v>39</v>
      </c>
      <c r="E1035" t="s">
        <v>8221</v>
      </c>
      <c r="F1035">
        <v>1</v>
      </c>
    </row>
    <row r="1036" spans="2:6" x14ac:dyDescent="0.35">
      <c r="B1036" t="s">
        <v>8219</v>
      </c>
      <c r="C1036">
        <v>11</v>
      </c>
      <c r="E1036" t="s">
        <v>8221</v>
      </c>
      <c r="F1036">
        <v>15</v>
      </c>
    </row>
    <row r="1037" spans="2:6" x14ac:dyDescent="0.35">
      <c r="B1037" t="s">
        <v>8219</v>
      </c>
      <c r="C1037">
        <v>107</v>
      </c>
      <c r="E1037" t="s">
        <v>8221</v>
      </c>
      <c r="F1037">
        <v>1</v>
      </c>
    </row>
    <row r="1038" spans="2:6" x14ac:dyDescent="0.35">
      <c r="B1038" t="s">
        <v>8219</v>
      </c>
      <c r="C1038">
        <v>147</v>
      </c>
      <c r="E1038" t="s">
        <v>8221</v>
      </c>
      <c r="F1038">
        <v>0</v>
      </c>
    </row>
    <row r="1039" spans="2:6" x14ac:dyDescent="0.35">
      <c r="B1039" t="s">
        <v>8219</v>
      </c>
      <c r="C1039">
        <v>36</v>
      </c>
      <c r="E1039" t="s">
        <v>8221</v>
      </c>
      <c r="F1039">
        <v>1</v>
      </c>
    </row>
    <row r="1040" spans="2:6" x14ac:dyDescent="0.35">
      <c r="B1040" t="s">
        <v>8219</v>
      </c>
      <c r="C1040">
        <v>92</v>
      </c>
      <c r="E1040" t="s">
        <v>8221</v>
      </c>
      <c r="F1040">
        <v>0</v>
      </c>
    </row>
    <row r="1041" spans="2:6" x14ac:dyDescent="0.35">
      <c r="B1041" t="s">
        <v>8219</v>
      </c>
      <c r="C1041">
        <v>35</v>
      </c>
      <c r="E1041" t="s">
        <v>8221</v>
      </c>
      <c r="F1041">
        <v>0</v>
      </c>
    </row>
    <row r="1042" spans="2:6" x14ac:dyDescent="0.35">
      <c r="B1042" t="s">
        <v>8219</v>
      </c>
      <c r="C1042">
        <v>17</v>
      </c>
      <c r="E1042" t="s">
        <v>8221</v>
      </c>
      <c r="F1042">
        <v>1</v>
      </c>
    </row>
    <row r="1043" spans="2:6" x14ac:dyDescent="0.35">
      <c r="B1043" t="s">
        <v>8219</v>
      </c>
      <c r="C1043">
        <v>22</v>
      </c>
      <c r="E1043" t="s">
        <v>8221</v>
      </c>
      <c r="F1043">
        <v>39</v>
      </c>
    </row>
    <row r="1044" spans="2:6" x14ac:dyDescent="0.35">
      <c r="B1044" t="s">
        <v>8219</v>
      </c>
      <c r="C1044">
        <v>69</v>
      </c>
      <c r="E1044" t="s">
        <v>8221</v>
      </c>
      <c r="F1044">
        <v>0</v>
      </c>
    </row>
    <row r="1045" spans="2:6" x14ac:dyDescent="0.35">
      <c r="B1045" t="s">
        <v>8219</v>
      </c>
      <c r="C1045">
        <v>13</v>
      </c>
      <c r="E1045" t="s">
        <v>8221</v>
      </c>
      <c r="F1045">
        <v>0</v>
      </c>
    </row>
    <row r="1046" spans="2:6" x14ac:dyDescent="0.35">
      <c r="B1046" t="s">
        <v>8219</v>
      </c>
      <c r="C1046">
        <v>58</v>
      </c>
      <c r="E1046" t="s">
        <v>8221</v>
      </c>
      <c r="F1046">
        <v>3</v>
      </c>
    </row>
    <row r="1047" spans="2:6" x14ac:dyDescent="0.35">
      <c r="B1047" t="s">
        <v>8219</v>
      </c>
      <c r="C1047">
        <v>44</v>
      </c>
      <c r="E1047" t="s">
        <v>8221</v>
      </c>
      <c r="F1047">
        <v>1</v>
      </c>
    </row>
    <row r="1048" spans="2:6" x14ac:dyDescent="0.35">
      <c r="B1048" t="s">
        <v>8219</v>
      </c>
      <c r="C1048">
        <v>83</v>
      </c>
      <c r="E1048" t="s">
        <v>8221</v>
      </c>
      <c r="F1048">
        <v>13</v>
      </c>
    </row>
    <row r="1049" spans="2:6" x14ac:dyDescent="0.35">
      <c r="B1049" t="s">
        <v>8219</v>
      </c>
      <c r="C1049">
        <v>117</v>
      </c>
      <c r="E1049" t="s">
        <v>8221</v>
      </c>
      <c r="F1049">
        <v>0</v>
      </c>
    </row>
    <row r="1050" spans="2:6" x14ac:dyDescent="0.35">
      <c r="B1050" t="s">
        <v>8219</v>
      </c>
      <c r="C1050">
        <v>32</v>
      </c>
      <c r="E1050" t="s">
        <v>8221</v>
      </c>
      <c r="F1050">
        <v>6</v>
      </c>
    </row>
    <row r="1051" spans="2:6" x14ac:dyDescent="0.35">
      <c r="B1051" t="s">
        <v>8219</v>
      </c>
      <c r="C1051">
        <v>8</v>
      </c>
      <c r="E1051" t="s">
        <v>8221</v>
      </c>
      <c r="F1051">
        <v>0</v>
      </c>
    </row>
    <row r="1052" spans="2:6" x14ac:dyDescent="0.35">
      <c r="B1052" t="s">
        <v>8219</v>
      </c>
      <c r="C1052">
        <v>340</v>
      </c>
      <c r="E1052" t="s">
        <v>8221</v>
      </c>
      <c r="F1052">
        <v>14</v>
      </c>
    </row>
    <row r="1053" spans="2:6" x14ac:dyDescent="0.35">
      <c r="B1053" t="s">
        <v>8219</v>
      </c>
      <c r="C1053">
        <v>7</v>
      </c>
      <c r="E1053" t="s">
        <v>8221</v>
      </c>
      <c r="F1053">
        <v>5</v>
      </c>
    </row>
    <row r="1054" spans="2:6" x14ac:dyDescent="0.35">
      <c r="B1054" t="s">
        <v>8219</v>
      </c>
      <c r="C1054">
        <v>19</v>
      </c>
      <c r="E1054" t="s">
        <v>8221</v>
      </c>
      <c r="F1054">
        <v>6</v>
      </c>
    </row>
    <row r="1055" spans="2:6" x14ac:dyDescent="0.35">
      <c r="B1055" t="s">
        <v>8219</v>
      </c>
      <c r="C1055">
        <v>47</v>
      </c>
      <c r="E1055" t="s">
        <v>8221</v>
      </c>
      <c r="F1055">
        <v>15</v>
      </c>
    </row>
    <row r="1056" spans="2:6" x14ac:dyDescent="0.35">
      <c r="B1056" t="s">
        <v>8219</v>
      </c>
      <c r="C1056">
        <v>13</v>
      </c>
      <c r="E1056" t="s">
        <v>8221</v>
      </c>
      <c r="F1056">
        <v>0</v>
      </c>
    </row>
    <row r="1057" spans="2:6" x14ac:dyDescent="0.35">
      <c r="B1057" t="s">
        <v>8219</v>
      </c>
      <c r="C1057">
        <v>90</v>
      </c>
      <c r="E1057" t="s">
        <v>8221</v>
      </c>
      <c r="F1057">
        <v>1</v>
      </c>
    </row>
    <row r="1058" spans="2:6" x14ac:dyDescent="0.35">
      <c r="B1058" t="s">
        <v>8219</v>
      </c>
      <c r="C1058">
        <v>63</v>
      </c>
      <c r="E1058" t="s">
        <v>8221</v>
      </c>
      <c r="F1058">
        <v>9</v>
      </c>
    </row>
    <row r="1059" spans="2:6" x14ac:dyDescent="0.35">
      <c r="B1059" t="s">
        <v>8219</v>
      </c>
      <c r="C1059">
        <v>26</v>
      </c>
      <c r="E1059" t="s">
        <v>8221</v>
      </c>
      <c r="F1059">
        <v>3</v>
      </c>
    </row>
    <row r="1060" spans="2:6" x14ac:dyDescent="0.35">
      <c r="B1060" t="s">
        <v>8219</v>
      </c>
      <c r="C1060">
        <v>71</v>
      </c>
      <c r="E1060" t="s">
        <v>8221</v>
      </c>
      <c r="F1060">
        <v>3</v>
      </c>
    </row>
    <row r="1061" spans="2:6" x14ac:dyDescent="0.35">
      <c r="B1061" t="s">
        <v>8219</v>
      </c>
      <c r="C1061">
        <v>38</v>
      </c>
      <c r="E1061" t="s">
        <v>8221</v>
      </c>
      <c r="F1061">
        <v>1</v>
      </c>
    </row>
    <row r="1062" spans="2:6" x14ac:dyDescent="0.35">
      <c r="B1062" t="s">
        <v>8219</v>
      </c>
      <c r="C1062">
        <v>859</v>
      </c>
      <c r="E1062" t="s">
        <v>8221</v>
      </c>
      <c r="F1062">
        <v>3</v>
      </c>
    </row>
    <row r="1063" spans="2:6" x14ac:dyDescent="0.35">
      <c r="B1063" t="s">
        <v>8219</v>
      </c>
      <c r="C1063">
        <v>21</v>
      </c>
      <c r="E1063" t="s">
        <v>8221</v>
      </c>
      <c r="F1063">
        <v>0</v>
      </c>
    </row>
    <row r="1064" spans="2:6" x14ac:dyDescent="0.35">
      <c r="B1064" t="s">
        <v>8219</v>
      </c>
      <c r="C1064">
        <v>78</v>
      </c>
      <c r="E1064" t="s">
        <v>8221</v>
      </c>
      <c r="F1064">
        <v>2</v>
      </c>
    </row>
    <row r="1065" spans="2:6" x14ac:dyDescent="0.35">
      <c r="B1065" t="s">
        <v>8219</v>
      </c>
      <c r="C1065">
        <v>53</v>
      </c>
      <c r="E1065" t="s">
        <v>8221</v>
      </c>
      <c r="F1065">
        <v>10</v>
      </c>
    </row>
    <row r="1066" spans="2:6" x14ac:dyDescent="0.35">
      <c r="B1066" t="s">
        <v>8219</v>
      </c>
      <c r="C1066">
        <v>356</v>
      </c>
      <c r="E1066" t="s">
        <v>8221</v>
      </c>
      <c r="F1066">
        <v>60</v>
      </c>
    </row>
    <row r="1067" spans="2:6" x14ac:dyDescent="0.35">
      <c r="B1067" t="s">
        <v>8219</v>
      </c>
      <c r="C1067">
        <v>279</v>
      </c>
      <c r="E1067" t="s">
        <v>8221</v>
      </c>
      <c r="F1067">
        <v>5</v>
      </c>
    </row>
    <row r="1068" spans="2:6" x14ac:dyDescent="0.35">
      <c r="B1068" t="s">
        <v>8219</v>
      </c>
      <c r="C1068">
        <v>266</v>
      </c>
      <c r="E1068" t="s">
        <v>8221</v>
      </c>
      <c r="F1068">
        <v>9</v>
      </c>
    </row>
    <row r="1069" spans="2:6" x14ac:dyDescent="0.35">
      <c r="B1069" t="s">
        <v>8219</v>
      </c>
      <c r="C1069">
        <v>623</v>
      </c>
      <c r="E1069" t="s">
        <v>8221</v>
      </c>
      <c r="F1069">
        <v>13</v>
      </c>
    </row>
    <row r="1070" spans="2:6" x14ac:dyDescent="0.35">
      <c r="B1070" t="s">
        <v>8219</v>
      </c>
      <c r="C1070">
        <v>392</v>
      </c>
      <c r="E1070" t="s">
        <v>8221</v>
      </c>
      <c r="F1070">
        <v>0</v>
      </c>
    </row>
    <row r="1071" spans="2:6" x14ac:dyDescent="0.35">
      <c r="B1071" t="s">
        <v>8219</v>
      </c>
      <c r="C1071">
        <v>3562</v>
      </c>
      <c r="E1071" t="s">
        <v>8221</v>
      </c>
      <c r="F1071">
        <v>8</v>
      </c>
    </row>
    <row r="1072" spans="2:6" x14ac:dyDescent="0.35">
      <c r="B1072" t="s">
        <v>8219</v>
      </c>
      <c r="C1072">
        <v>514</v>
      </c>
      <c r="E1072" t="s">
        <v>8221</v>
      </c>
      <c r="F1072">
        <v>3</v>
      </c>
    </row>
    <row r="1073" spans="2:6" x14ac:dyDescent="0.35">
      <c r="B1073" t="s">
        <v>8219</v>
      </c>
      <c r="C1073">
        <v>88</v>
      </c>
      <c r="E1073" t="s">
        <v>8221</v>
      </c>
      <c r="F1073">
        <v>3</v>
      </c>
    </row>
    <row r="1074" spans="2:6" x14ac:dyDescent="0.35">
      <c r="B1074" t="s">
        <v>8219</v>
      </c>
      <c r="C1074">
        <v>537</v>
      </c>
      <c r="E1074" t="s">
        <v>8221</v>
      </c>
      <c r="F1074">
        <v>0</v>
      </c>
    </row>
    <row r="1075" spans="2:6" x14ac:dyDescent="0.35">
      <c r="B1075" t="s">
        <v>8219</v>
      </c>
      <c r="C1075">
        <v>25</v>
      </c>
      <c r="E1075" t="s">
        <v>8221</v>
      </c>
      <c r="F1075">
        <v>6</v>
      </c>
    </row>
    <row r="1076" spans="2:6" x14ac:dyDescent="0.35">
      <c r="B1076" t="s">
        <v>8219</v>
      </c>
      <c r="C1076">
        <v>3238</v>
      </c>
      <c r="E1076" t="s">
        <v>8221</v>
      </c>
      <c r="F1076">
        <v>4</v>
      </c>
    </row>
    <row r="1077" spans="2:6" x14ac:dyDescent="0.35">
      <c r="B1077" t="s">
        <v>8219</v>
      </c>
      <c r="C1077">
        <v>897</v>
      </c>
      <c r="E1077" t="s">
        <v>8221</v>
      </c>
      <c r="F1077">
        <v>1</v>
      </c>
    </row>
    <row r="1078" spans="2:6" x14ac:dyDescent="0.35">
      <c r="B1078" t="s">
        <v>8219</v>
      </c>
      <c r="C1078">
        <v>878</v>
      </c>
      <c r="E1078" t="s">
        <v>8221</v>
      </c>
      <c r="F1078">
        <v>29</v>
      </c>
    </row>
    <row r="1079" spans="2:6" x14ac:dyDescent="0.35">
      <c r="B1079" t="s">
        <v>8219</v>
      </c>
      <c r="C1079">
        <v>115</v>
      </c>
      <c r="E1079" t="s">
        <v>8221</v>
      </c>
      <c r="F1079">
        <v>0</v>
      </c>
    </row>
    <row r="1080" spans="2:6" x14ac:dyDescent="0.35">
      <c r="B1080" t="s">
        <v>8219</v>
      </c>
      <c r="C1080">
        <v>234</v>
      </c>
      <c r="E1080" t="s">
        <v>8221</v>
      </c>
      <c r="F1080">
        <v>4</v>
      </c>
    </row>
    <row r="1081" spans="2:6" x14ac:dyDescent="0.35">
      <c r="B1081" t="s">
        <v>8219</v>
      </c>
      <c r="C1081">
        <v>4330</v>
      </c>
      <c r="E1081" t="s">
        <v>8221</v>
      </c>
      <c r="F1081">
        <v>5</v>
      </c>
    </row>
    <row r="1082" spans="2:6" x14ac:dyDescent="0.35">
      <c r="B1082" t="s">
        <v>8219</v>
      </c>
      <c r="C1082">
        <v>651</v>
      </c>
      <c r="E1082" t="s">
        <v>8221</v>
      </c>
      <c r="F1082">
        <v>4</v>
      </c>
    </row>
    <row r="1083" spans="2:6" x14ac:dyDescent="0.35">
      <c r="B1083" t="s">
        <v>8219</v>
      </c>
      <c r="C1083">
        <v>251</v>
      </c>
      <c r="E1083" t="s">
        <v>8221</v>
      </c>
      <c r="F1083">
        <v>5</v>
      </c>
    </row>
    <row r="1084" spans="2:6" x14ac:dyDescent="0.35">
      <c r="B1084" t="s">
        <v>8219</v>
      </c>
      <c r="C1084">
        <v>263</v>
      </c>
      <c r="E1084" t="s">
        <v>8221</v>
      </c>
      <c r="F1084">
        <v>1</v>
      </c>
    </row>
    <row r="1085" spans="2:6" x14ac:dyDescent="0.35">
      <c r="B1085" t="s">
        <v>8219</v>
      </c>
      <c r="C1085">
        <v>28</v>
      </c>
      <c r="E1085" t="s">
        <v>8221</v>
      </c>
      <c r="F1085">
        <v>1</v>
      </c>
    </row>
    <row r="1086" spans="2:6" x14ac:dyDescent="0.35">
      <c r="B1086" t="s">
        <v>8219</v>
      </c>
      <c r="C1086">
        <v>721</v>
      </c>
      <c r="E1086" t="s">
        <v>8221</v>
      </c>
      <c r="F1086">
        <v>0</v>
      </c>
    </row>
    <row r="1087" spans="2:6" x14ac:dyDescent="0.35">
      <c r="B1087" t="s">
        <v>8219</v>
      </c>
      <c r="C1087">
        <v>50</v>
      </c>
      <c r="E1087" t="s">
        <v>8221</v>
      </c>
      <c r="F1087">
        <v>14</v>
      </c>
    </row>
    <row r="1088" spans="2:6" x14ac:dyDescent="0.35">
      <c r="B1088" t="s">
        <v>8219</v>
      </c>
      <c r="C1088">
        <v>73</v>
      </c>
      <c r="E1088" t="s">
        <v>8221</v>
      </c>
      <c r="F1088">
        <v>3</v>
      </c>
    </row>
    <row r="1089" spans="2:6" x14ac:dyDescent="0.35">
      <c r="B1089" t="s">
        <v>8219</v>
      </c>
      <c r="C1089">
        <v>27</v>
      </c>
      <c r="E1089" t="s">
        <v>8221</v>
      </c>
      <c r="F1089">
        <v>10</v>
      </c>
    </row>
    <row r="1090" spans="2:6" x14ac:dyDescent="0.35">
      <c r="B1090" t="s">
        <v>8219</v>
      </c>
      <c r="C1090">
        <v>34</v>
      </c>
      <c r="E1090" t="s">
        <v>8221</v>
      </c>
      <c r="F1090">
        <v>17</v>
      </c>
    </row>
    <row r="1091" spans="2:6" x14ac:dyDescent="0.35">
      <c r="B1091" t="s">
        <v>8219</v>
      </c>
      <c r="C1091">
        <v>7</v>
      </c>
      <c r="E1091" t="s">
        <v>8221</v>
      </c>
      <c r="F1091">
        <v>2</v>
      </c>
    </row>
    <row r="1092" spans="2:6" x14ac:dyDescent="0.35">
      <c r="B1092" t="s">
        <v>8219</v>
      </c>
      <c r="C1092">
        <v>24</v>
      </c>
      <c r="E1092" t="s">
        <v>8221</v>
      </c>
      <c r="F1092">
        <v>0</v>
      </c>
    </row>
    <row r="1093" spans="2:6" x14ac:dyDescent="0.35">
      <c r="B1093" t="s">
        <v>8219</v>
      </c>
      <c r="C1093">
        <v>15</v>
      </c>
      <c r="E1093" t="s">
        <v>8221</v>
      </c>
      <c r="F1093">
        <v>4</v>
      </c>
    </row>
    <row r="1094" spans="2:6" x14ac:dyDescent="0.35">
      <c r="B1094" t="s">
        <v>8219</v>
      </c>
      <c r="C1094">
        <v>72</v>
      </c>
      <c r="E1094" t="s">
        <v>8221</v>
      </c>
      <c r="F1094">
        <v>12</v>
      </c>
    </row>
    <row r="1095" spans="2:6" x14ac:dyDescent="0.35">
      <c r="B1095" t="s">
        <v>8219</v>
      </c>
      <c r="C1095">
        <v>120</v>
      </c>
      <c r="E1095" t="s">
        <v>8221</v>
      </c>
      <c r="F1095">
        <v>3</v>
      </c>
    </row>
    <row r="1096" spans="2:6" x14ac:dyDescent="0.35">
      <c r="B1096" t="s">
        <v>8219</v>
      </c>
      <c r="C1096">
        <v>123</v>
      </c>
      <c r="E1096" t="s">
        <v>8221</v>
      </c>
      <c r="F1096">
        <v>12</v>
      </c>
    </row>
    <row r="1097" spans="2:6" x14ac:dyDescent="0.35">
      <c r="B1097" t="s">
        <v>8219</v>
      </c>
      <c r="C1097">
        <v>1</v>
      </c>
      <c r="E1097" t="s">
        <v>8221</v>
      </c>
      <c r="F1097">
        <v>0</v>
      </c>
    </row>
    <row r="1098" spans="2:6" x14ac:dyDescent="0.35">
      <c r="B1098" t="s">
        <v>8219</v>
      </c>
      <c r="C1098">
        <v>24</v>
      </c>
      <c r="E1098" t="s">
        <v>8221</v>
      </c>
      <c r="F1098">
        <v>7</v>
      </c>
    </row>
    <row r="1099" spans="2:6" x14ac:dyDescent="0.35">
      <c r="B1099" t="s">
        <v>8219</v>
      </c>
      <c r="C1099">
        <v>33</v>
      </c>
      <c r="E1099" t="s">
        <v>8221</v>
      </c>
      <c r="F1099">
        <v>2</v>
      </c>
    </row>
    <row r="1100" spans="2:6" x14ac:dyDescent="0.35">
      <c r="B1100" t="s">
        <v>8219</v>
      </c>
      <c r="C1100">
        <v>14</v>
      </c>
      <c r="E1100" t="s">
        <v>8221</v>
      </c>
      <c r="F1100">
        <v>1</v>
      </c>
    </row>
    <row r="1101" spans="2:6" x14ac:dyDescent="0.35">
      <c r="B1101" t="s">
        <v>8219</v>
      </c>
      <c r="C1101">
        <v>9</v>
      </c>
      <c r="E1101" t="s">
        <v>8221</v>
      </c>
      <c r="F1101">
        <v>4</v>
      </c>
    </row>
    <row r="1102" spans="2:6" x14ac:dyDescent="0.35">
      <c r="B1102" t="s">
        <v>8219</v>
      </c>
      <c r="C1102">
        <v>76</v>
      </c>
      <c r="E1102" t="s">
        <v>8221</v>
      </c>
      <c r="F1102">
        <v>4</v>
      </c>
    </row>
    <row r="1103" spans="2:6" x14ac:dyDescent="0.35">
      <c r="B1103" t="s">
        <v>8219</v>
      </c>
      <c r="C1103">
        <v>19</v>
      </c>
      <c r="E1103" t="s">
        <v>8221</v>
      </c>
      <c r="F1103">
        <v>17</v>
      </c>
    </row>
    <row r="1104" spans="2:6" x14ac:dyDescent="0.35">
      <c r="B1104" t="s">
        <v>8219</v>
      </c>
      <c r="C1104">
        <v>69</v>
      </c>
      <c r="E1104" t="s">
        <v>8221</v>
      </c>
      <c r="F1104">
        <v>7</v>
      </c>
    </row>
    <row r="1105" spans="2:6" x14ac:dyDescent="0.35">
      <c r="B1105" t="s">
        <v>8219</v>
      </c>
      <c r="C1105">
        <v>218</v>
      </c>
      <c r="E1105" t="s">
        <v>8221</v>
      </c>
      <c r="F1105">
        <v>2</v>
      </c>
    </row>
    <row r="1106" spans="2:6" x14ac:dyDescent="0.35">
      <c r="B1106" t="s">
        <v>8219</v>
      </c>
      <c r="C1106">
        <v>30</v>
      </c>
      <c r="E1106" t="s">
        <v>8221</v>
      </c>
      <c r="F1106">
        <v>5</v>
      </c>
    </row>
    <row r="1107" spans="2:6" x14ac:dyDescent="0.35">
      <c r="B1107" t="s">
        <v>8219</v>
      </c>
      <c r="C1107">
        <v>100</v>
      </c>
      <c r="E1107" t="s">
        <v>8221</v>
      </c>
      <c r="F1107">
        <v>1</v>
      </c>
    </row>
    <row r="1108" spans="2:6" x14ac:dyDescent="0.35">
      <c r="B1108" t="s">
        <v>8219</v>
      </c>
      <c r="C1108">
        <v>296</v>
      </c>
      <c r="E1108" t="s">
        <v>8221</v>
      </c>
      <c r="F1108">
        <v>1</v>
      </c>
    </row>
    <row r="1109" spans="2:6" x14ac:dyDescent="0.35">
      <c r="B1109" t="s">
        <v>8219</v>
      </c>
      <c r="C1109">
        <v>1204</v>
      </c>
      <c r="E1109" t="s">
        <v>8221</v>
      </c>
      <c r="F1109">
        <v>14</v>
      </c>
    </row>
    <row r="1110" spans="2:6" x14ac:dyDescent="0.35">
      <c r="B1110" t="s">
        <v>8219</v>
      </c>
      <c r="C1110">
        <v>321</v>
      </c>
      <c r="E1110" t="s">
        <v>8221</v>
      </c>
      <c r="F1110">
        <v>26</v>
      </c>
    </row>
    <row r="1111" spans="2:6" x14ac:dyDescent="0.35">
      <c r="B1111" t="s">
        <v>8219</v>
      </c>
      <c r="C1111">
        <v>301</v>
      </c>
      <c r="E1111" t="s">
        <v>8221</v>
      </c>
      <c r="F1111">
        <v>2</v>
      </c>
    </row>
    <row r="1112" spans="2:6" x14ac:dyDescent="0.35">
      <c r="B1112" t="s">
        <v>8219</v>
      </c>
      <c r="C1112">
        <v>144</v>
      </c>
      <c r="E1112" t="s">
        <v>8221</v>
      </c>
      <c r="F1112">
        <v>1</v>
      </c>
    </row>
    <row r="1113" spans="2:6" x14ac:dyDescent="0.35">
      <c r="B1113" t="s">
        <v>8219</v>
      </c>
      <c r="C1113">
        <v>539</v>
      </c>
      <c r="E1113" t="s">
        <v>8221</v>
      </c>
      <c r="F1113">
        <v>3</v>
      </c>
    </row>
    <row r="1114" spans="2:6" x14ac:dyDescent="0.35">
      <c r="B1114" t="s">
        <v>8219</v>
      </c>
      <c r="C1114">
        <v>498</v>
      </c>
      <c r="E1114" t="s">
        <v>8221</v>
      </c>
      <c r="F1114">
        <v>7</v>
      </c>
    </row>
    <row r="1115" spans="2:6" x14ac:dyDescent="0.35">
      <c r="B1115" t="s">
        <v>8219</v>
      </c>
      <c r="C1115">
        <v>1113</v>
      </c>
      <c r="E1115" t="s">
        <v>8221</v>
      </c>
      <c r="F1115">
        <v>9</v>
      </c>
    </row>
    <row r="1116" spans="2:6" x14ac:dyDescent="0.35">
      <c r="B1116" t="s">
        <v>8219</v>
      </c>
      <c r="C1116">
        <v>988</v>
      </c>
      <c r="E1116" t="s">
        <v>8221</v>
      </c>
      <c r="F1116">
        <v>20</v>
      </c>
    </row>
    <row r="1117" spans="2:6" x14ac:dyDescent="0.35">
      <c r="B1117" t="s">
        <v>8219</v>
      </c>
      <c r="C1117">
        <v>391</v>
      </c>
      <c r="E1117" t="s">
        <v>8221</v>
      </c>
      <c r="F1117">
        <v>6</v>
      </c>
    </row>
    <row r="1118" spans="2:6" x14ac:dyDescent="0.35">
      <c r="B1118" t="s">
        <v>8219</v>
      </c>
      <c r="C1118">
        <v>28</v>
      </c>
      <c r="E1118" t="s">
        <v>8221</v>
      </c>
      <c r="F1118">
        <v>13</v>
      </c>
    </row>
    <row r="1119" spans="2:6" x14ac:dyDescent="0.35">
      <c r="B1119" t="s">
        <v>8219</v>
      </c>
      <c r="C1119">
        <v>147</v>
      </c>
      <c r="E1119" t="s">
        <v>8221</v>
      </c>
      <c r="F1119">
        <v>1</v>
      </c>
    </row>
    <row r="1120" spans="2:6" x14ac:dyDescent="0.35">
      <c r="B1120" t="s">
        <v>8219</v>
      </c>
      <c r="C1120">
        <v>680</v>
      </c>
      <c r="E1120" t="s">
        <v>8221</v>
      </c>
      <c r="F1120">
        <v>202</v>
      </c>
    </row>
    <row r="1121" spans="2:6" x14ac:dyDescent="0.35">
      <c r="B1121" t="s">
        <v>8219</v>
      </c>
      <c r="C1121">
        <v>983</v>
      </c>
      <c r="E1121" t="s">
        <v>8221</v>
      </c>
      <c r="F1121">
        <v>0</v>
      </c>
    </row>
    <row r="1122" spans="2:6" x14ac:dyDescent="0.35">
      <c r="B1122" t="s">
        <v>8219</v>
      </c>
      <c r="C1122">
        <v>79</v>
      </c>
      <c r="E1122" t="s">
        <v>8221</v>
      </c>
      <c r="F1122">
        <v>1</v>
      </c>
    </row>
    <row r="1123" spans="2:6" x14ac:dyDescent="0.35">
      <c r="B1123" t="s">
        <v>8219</v>
      </c>
      <c r="C1123">
        <v>426</v>
      </c>
      <c r="E1123" t="s">
        <v>8221</v>
      </c>
      <c r="F1123">
        <v>0</v>
      </c>
    </row>
    <row r="1124" spans="2:6" x14ac:dyDescent="0.35">
      <c r="B1124" t="s">
        <v>8219</v>
      </c>
      <c r="C1124">
        <v>96</v>
      </c>
      <c r="E1124" t="s">
        <v>8221</v>
      </c>
      <c r="F1124">
        <v>2</v>
      </c>
    </row>
    <row r="1125" spans="2:6" x14ac:dyDescent="0.35">
      <c r="B1125" t="s">
        <v>8219</v>
      </c>
      <c r="C1125">
        <v>163</v>
      </c>
      <c r="E1125" t="s">
        <v>8221</v>
      </c>
      <c r="F1125">
        <v>13</v>
      </c>
    </row>
    <row r="1126" spans="2:6" x14ac:dyDescent="0.35">
      <c r="B1126" t="s">
        <v>8219</v>
      </c>
      <c r="C1126">
        <v>2525</v>
      </c>
      <c r="E1126" t="s">
        <v>8221</v>
      </c>
      <c r="F1126">
        <v>9</v>
      </c>
    </row>
    <row r="1127" spans="2:6" x14ac:dyDescent="0.35">
      <c r="B1127" t="s">
        <v>8219</v>
      </c>
      <c r="C1127">
        <v>2035</v>
      </c>
      <c r="E1127" t="s">
        <v>8221</v>
      </c>
      <c r="F1127">
        <v>2</v>
      </c>
    </row>
    <row r="1128" spans="2:6" x14ac:dyDescent="0.35">
      <c r="B1128" t="s">
        <v>8219</v>
      </c>
      <c r="C1128">
        <v>290</v>
      </c>
      <c r="E1128" t="s">
        <v>8221</v>
      </c>
      <c r="F1128">
        <v>0</v>
      </c>
    </row>
    <row r="1129" spans="2:6" x14ac:dyDescent="0.35">
      <c r="B1129" t="s">
        <v>8219</v>
      </c>
      <c r="C1129">
        <v>1980</v>
      </c>
      <c r="E1129" t="s">
        <v>8221</v>
      </c>
      <c r="F1129">
        <v>35</v>
      </c>
    </row>
    <row r="1130" spans="2:6" x14ac:dyDescent="0.35">
      <c r="B1130" t="s">
        <v>8219</v>
      </c>
      <c r="C1130">
        <v>57</v>
      </c>
      <c r="E1130" t="s">
        <v>8221</v>
      </c>
      <c r="F1130">
        <v>2</v>
      </c>
    </row>
    <row r="1131" spans="2:6" x14ac:dyDescent="0.35">
      <c r="B1131" t="s">
        <v>8219</v>
      </c>
      <c r="C1131">
        <v>380</v>
      </c>
      <c r="E1131" t="s">
        <v>8221</v>
      </c>
      <c r="F1131">
        <v>3</v>
      </c>
    </row>
    <row r="1132" spans="2:6" x14ac:dyDescent="0.35">
      <c r="B1132" t="s">
        <v>8219</v>
      </c>
      <c r="C1132">
        <v>128</v>
      </c>
      <c r="E1132" t="s">
        <v>8221</v>
      </c>
      <c r="F1132">
        <v>0</v>
      </c>
    </row>
    <row r="1133" spans="2:6" x14ac:dyDescent="0.35">
      <c r="B1133" t="s">
        <v>8219</v>
      </c>
      <c r="C1133">
        <v>180</v>
      </c>
      <c r="E1133" t="s">
        <v>8221</v>
      </c>
      <c r="F1133">
        <v>1</v>
      </c>
    </row>
    <row r="1134" spans="2:6" x14ac:dyDescent="0.35">
      <c r="B1134" t="s">
        <v>8219</v>
      </c>
      <c r="C1134">
        <v>571</v>
      </c>
      <c r="E1134" t="s">
        <v>8221</v>
      </c>
      <c r="F1134">
        <v>0</v>
      </c>
    </row>
    <row r="1135" spans="2:6" x14ac:dyDescent="0.35">
      <c r="B1135" t="s">
        <v>8219</v>
      </c>
      <c r="C1135">
        <v>480</v>
      </c>
      <c r="E1135" t="s">
        <v>8221</v>
      </c>
      <c r="F1135">
        <v>0</v>
      </c>
    </row>
    <row r="1136" spans="2:6" x14ac:dyDescent="0.35">
      <c r="B1136" t="s">
        <v>8219</v>
      </c>
      <c r="C1136">
        <v>249</v>
      </c>
      <c r="E1136" t="s">
        <v>8221</v>
      </c>
      <c r="F1136">
        <v>3</v>
      </c>
    </row>
    <row r="1137" spans="2:6" x14ac:dyDescent="0.35">
      <c r="B1137" t="s">
        <v>8219</v>
      </c>
      <c r="C1137">
        <v>84</v>
      </c>
      <c r="E1137" t="s">
        <v>8221</v>
      </c>
      <c r="F1137">
        <v>11</v>
      </c>
    </row>
    <row r="1138" spans="2:6" x14ac:dyDescent="0.35">
      <c r="B1138" t="s">
        <v>8219</v>
      </c>
      <c r="C1138">
        <v>197</v>
      </c>
      <c r="E1138" t="s">
        <v>8221</v>
      </c>
      <c r="F1138">
        <v>6</v>
      </c>
    </row>
    <row r="1139" spans="2:6" x14ac:dyDescent="0.35">
      <c r="B1139" t="s">
        <v>8219</v>
      </c>
      <c r="C1139">
        <v>271</v>
      </c>
      <c r="E1139" t="s">
        <v>8221</v>
      </c>
      <c r="F1139">
        <v>0</v>
      </c>
    </row>
    <row r="1140" spans="2:6" x14ac:dyDescent="0.35">
      <c r="B1140" t="s">
        <v>8219</v>
      </c>
      <c r="C1140">
        <v>50</v>
      </c>
      <c r="E1140" t="s">
        <v>8221</v>
      </c>
      <c r="F1140">
        <v>67</v>
      </c>
    </row>
    <row r="1141" spans="2:6" x14ac:dyDescent="0.35">
      <c r="B1141" t="s">
        <v>8219</v>
      </c>
      <c r="C1141">
        <v>169</v>
      </c>
      <c r="E1141" t="s">
        <v>8221</v>
      </c>
      <c r="F1141">
        <v>23</v>
      </c>
    </row>
    <row r="1142" spans="2:6" x14ac:dyDescent="0.35">
      <c r="B1142" t="s">
        <v>8219</v>
      </c>
      <c r="C1142">
        <v>205</v>
      </c>
      <c r="E1142" t="s">
        <v>8221</v>
      </c>
      <c r="F1142">
        <v>72</v>
      </c>
    </row>
    <row r="1143" spans="2:6" x14ac:dyDescent="0.35">
      <c r="B1143" t="s">
        <v>8219</v>
      </c>
      <c r="C1143">
        <v>206</v>
      </c>
      <c r="E1143" t="s">
        <v>8221</v>
      </c>
      <c r="F1143">
        <v>2</v>
      </c>
    </row>
    <row r="1144" spans="2:6" x14ac:dyDescent="0.35">
      <c r="B1144" t="s">
        <v>8219</v>
      </c>
      <c r="C1144">
        <v>84</v>
      </c>
      <c r="E1144" t="s">
        <v>8221</v>
      </c>
      <c r="F1144">
        <v>15</v>
      </c>
    </row>
    <row r="1145" spans="2:6" x14ac:dyDescent="0.35">
      <c r="B1145" t="s">
        <v>8219</v>
      </c>
      <c r="C1145">
        <v>210</v>
      </c>
      <c r="E1145" t="s">
        <v>8221</v>
      </c>
      <c r="F1145">
        <v>1</v>
      </c>
    </row>
    <row r="1146" spans="2:6" x14ac:dyDescent="0.35">
      <c r="B1146" t="s">
        <v>8219</v>
      </c>
      <c r="C1146">
        <v>181</v>
      </c>
      <c r="E1146" t="s">
        <v>8221</v>
      </c>
      <c r="F1146">
        <v>2</v>
      </c>
    </row>
    <row r="1147" spans="2:6" x14ac:dyDescent="0.35">
      <c r="B1147" t="s">
        <v>8219</v>
      </c>
      <c r="C1147">
        <v>60</v>
      </c>
      <c r="E1147" t="s">
        <v>8221</v>
      </c>
      <c r="F1147">
        <v>7</v>
      </c>
    </row>
    <row r="1148" spans="2:6" x14ac:dyDescent="0.35">
      <c r="B1148" t="s">
        <v>8219</v>
      </c>
      <c r="C1148">
        <v>445</v>
      </c>
      <c r="E1148" t="s">
        <v>8221</v>
      </c>
      <c r="F1148">
        <v>16</v>
      </c>
    </row>
    <row r="1149" spans="2:6" x14ac:dyDescent="0.35">
      <c r="B1149" t="s">
        <v>8219</v>
      </c>
      <c r="C1149">
        <v>17</v>
      </c>
      <c r="E1149" t="s">
        <v>8221</v>
      </c>
      <c r="F1149">
        <v>117</v>
      </c>
    </row>
    <row r="1150" spans="2:6" x14ac:dyDescent="0.35">
      <c r="B1150" t="s">
        <v>8219</v>
      </c>
      <c r="C1150">
        <v>194</v>
      </c>
      <c r="E1150" t="s">
        <v>8221</v>
      </c>
      <c r="F1150">
        <v>2</v>
      </c>
    </row>
    <row r="1151" spans="2:6" x14ac:dyDescent="0.35">
      <c r="B1151" t="s">
        <v>8219</v>
      </c>
      <c r="C1151">
        <v>404</v>
      </c>
      <c r="E1151" t="s">
        <v>8221</v>
      </c>
      <c r="F1151">
        <v>7</v>
      </c>
    </row>
    <row r="1152" spans="2:6" x14ac:dyDescent="0.35">
      <c r="B1152" t="s">
        <v>8219</v>
      </c>
      <c r="C1152">
        <v>194</v>
      </c>
      <c r="E1152" t="s">
        <v>8221</v>
      </c>
      <c r="F1152">
        <v>3</v>
      </c>
    </row>
    <row r="1153" spans="2:6" x14ac:dyDescent="0.35">
      <c r="B1153" t="s">
        <v>8219</v>
      </c>
      <c r="C1153">
        <v>902</v>
      </c>
      <c r="E1153" t="s">
        <v>8221</v>
      </c>
      <c r="F1153">
        <v>20</v>
      </c>
    </row>
    <row r="1154" spans="2:6" x14ac:dyDescent="0.35">
      <c r="B1154" t="s">
        <v>8219</v>
      </c>
      <c r="C1154">
        <v>1670</v>
      </c>
      <c r="E1154" t="s">
        <v>8221</v>
      </c>
      <c r="F1154">
        <v>50</v>
      </c>
    </row>
    <row r="1155" spans="2:6" x14ac:dyDescent="0.35">
      <c r="B1155" t="s">
        <v>8219</v>
      </c>
      <c r="C1155">
        <v>1328</v>
      </c>
      <c r="E1155" t="s">
        <v>8221</v>
      </c>
      <c r="F1155">
        <v>2</v>
      </c>
    </row>
    <row r="1156" spans="2:6" x14ac:dyDescent="0.35">
      <c r="B1156" t="s">
        <v>8219</v>
      </c>
      <c r="C1156">
        <v>944</v>
      </c>
      <c r="E1156" t="s">
        <v>8221</v>
      </c>
      <c r="F1156">
        <v>3</v>
      </c>
    </row>
    <row r="1157" spans="2:6" x14ac:dyDescent="0.35">
      <c r="B1157" t="s">
        <v>8219</v>
      </c>
      <c r="C1157">
        <v>147</v>
      </c>
      <c r="E1157" t="s">
        <v>8221</v>
      </c>
      <c r="F1157">
        <v>27</v>
      </c>
    </row>
    <row r="1158" spans="2:6" x14ac:dyDescent="0.35">
      <c r="B1158" t="s">
        <v>8219</v>
      </c>
      <c r="C1158">
        <v>99</v>
      </c>
      <c r="E1158" t="s">
        <v>8221</v>
      </c>
      <c r="F1158">
        <v>7</v>
      </c>
    </row>
    <row r="1159" spans="2:6" x14ac:dyDescent="0.35">
      <c r="B1159" t="s">
        <v>8219</v>
      </c>
      <c r="C1159">
        <v>79</v>
      </c>
      <c r="E1159" t="s">
        <v>8221</v>
      </c>
      <c r="F1159">
        <v>5</v>
      </c>
    </row>
    <row r="1160" spans="2:6" x14ac:dyDescent="0.35">
      <c r="B1160" t="s">
        <v>8219</v>
      </c>
      <c r="C1160">
        <v>75</v>
      </c>
      <c r="E1160" t="s">
        <v>8221</v>
      </c>
      <c r="F1160">
        <v>0</v>
      </c>
    </row>
    <row r="1161" spans="2:6" x14ac:dyDescent="0.35">
      <c r="B1161" t="s">
        <v>8219</v>
      </c>
      <c r="C1161">
        <v>207</v>
      </c>
      <c r="E1161" t="s">
        <v>8221</v>
      </c>
      <c r="F1161">
        <v>3</v>
      </c>
    </row>
    <row r="1162" spans="2:6" x14ac:dyDescent="0.35">
      <c r="B1162" t="s">
        <v>8219</v>
      </c>
      <c r="C1162">
        <v>102</v>
      </c>
      <c r="E1162" t="s">
        <v>8221</v>
      </c>
      <c r="F1162">
        <v>6</v>
      </c>
    </row>
    <row r="1163" spans="2:6" x14ac:dyDescent="0.35">
      <c r="B1163" t="s">
        <v>8219</v>
      </c>
      <c r="C1163">
        <v>32</v>
      </c>
      <c r="E1163" t="s">
        <v>8221</v>
      </c>
      <c r="F1163">
        <v>9</v>
      </c>
    </row>
    <row r="1164" spans="2:6" x14ac:dyDescent="0.35">
      <c r="B1164" t="s">
        <v>8219</v>
      </c>
      <c r="C1164">
        <v>480</v>
      </c>
      <c r="E1164" t="s">
        <v>8221</v>
      </c>
      <c r="F1164">
        <v>3</v>
      </c>
    </row>
    <row r="1165" spans="2:6" x14ac:dyDescent="0.35">
      <c r="B1165" t="s">
        <v>8219</v>
      </c>
      <c r="C1165">
        <v>11</v>
      </c>
      <c r="E1165" t="s">
        <v>8221</v>
      </c>
      <c r="F1165">
        <v>2</v>
      </c>
    </row>
    <row r="1166" spans="2:6" x14ac:dyDescent="0.35">
      <c r="B1166" t="s">
        <v>8219</v>
      </c>
      <c r="C1166">
        <v>12</v>
      </c>
      <c r="E1166" t="s">
        <v>8221</v>
      </c>
      <c r="F1166">
        <v>3</v>
      </c>
    </row>
    <row r="1167" spans="2:6" x14ac:dyDescent="0.35">
      <c r="B1167" t="s">
        <v>8219</v>
      </c>
      <c r="C1167">
        <v>48</v>
      </c>
      <c r="E1167" t="s">
        <v>8221</v>
      </c>
      <c r="F1167">
        <v>45</v>
      </c>
    </row>
    <row r="1168" spans="2:6" x14ac:dyDescent="0.35">
      <c r="B1168" t="s">
        <v>8219</v>
      </c>
      <c r="C1168">
        <v>59</v>
      </c>
      <c r="E1168" t="s">
        <v>8221</v>
      </c>
      <c r="F1168">
        <v>9</v>
      </c>
    </row>
    <row r="1169" spans="2:6" x14ac:dyDescent="0.35">
      <c r="B1169" t="s">
        <v>8219</v>
      </c>
      <c r="C1169">
        <v>79</v>
      </c>
      <c r="E1169" t="s">
        <v>8221</v>
      </c>
      <c r="F1169">
        <v>9</v>
      </c>
    </row>
    <row r="1170" spans="2:6" x14ac:dyDescent="0.35">
      <c r="B1170" t="s">
        <v>8219</v>
      </c>
      <c r="C1170">
        <v>14</v>
      </c>
      <c r="E1170" t="s">
        <v>8221</v>
      </c>
      <c r="F1170">
        <v>21</v>
      </c>
    </row>
    <row r="1171" spans="2:6" x14ac:dyDescent="0.35">
      <c r="B1171" t="s">
        <v>8219</v>
      </c>
      <c r="C1171">
        <v>106</v>
      </c>
      <c r="E1171" t="s">
        <v>8221</v>
      </c>
      <c r="F1171">
        <v>17</v>
      </c>
    </row>
    <row r="1172" spans="2:6" x14ac:dyDescent="0.35">
      <c r="B1172" t="s">
        <v>8219</v>
      </c>
      <c r="C1172">
        <v>25</v>
      </c>
      <c r="E1172" t="s">
        <v>8221</v>
      </c>
      <c r="F1172">
        <v>1</v>
      </c>
    </row>
    <row r="1173" spans="2:6" x14ac:dyDescent="0.35">
      <c r="B1173" t="s">
        <v>8219</v>
      </c>
      <c r="C1173">
        <v>25</v>
      </c>
      <c r="E1173" t="s">
        <v>8221</v>
      </c>
      <c r="F1173">
        <v>1</v>
      </c>
    </row>
    <row r="1174" spans="2:6" x14ac:dyDescent="0.35">
      <c r="B1174" t="s">
        <v>8219</v>
      </c>
      <c r="C1174">
        <v>29</v>
      </c>
      <c r="E1174" t="s">
        <v>8221</v>
      </c>
      <c r="F1174">
        <v>14</v>
      </c>
    </row>
    <row r="1175" spans="2:6" x14ac:dyDescent="0.35">
      <c r="B1175" t="s">
        <v>8219</v>
      </c>
      <c r="C1175">
        <v>43</v>
      </c>
      <c r="E1175" t="s">
        <v>8221</v>
      </c>
      <c r="F1175">
        <v>42</v>
      </c>
    </row>
    <row r="1176" spans="2:6" x14ac:dyDescent="0.35">
      <c r="B1176" t="s">
        <v>8219</v>
      </c>
      <c r="C1176">
        <v>46</v>
      </c>
      <c r="E1176" t="s">
        <v>8221</v>
      </c>
      <c r="F1176">
        <v>27</v>
      </c>
    </row>
    <row r="1177" spans="2:6" x14ac:dyDescent="0.35">
      <c r="B1177" t="s">
        <v>8219</v>
      </c>
      <c r="C1177">
        <v>27</v>
      </c>
      <c r="E1177" t="s">
        <v>8221</v>
      </c>
      <c r="F1177">
        <v>5</v>
      </c>
    </row>
    <row r="1178" spans="2:6" x14ac:dyDescent="0.35">
      <c r="B1178" t="s">
        <v>8219</v>
      </c>
      <c r="C1178">
        <v>112</v>
      </c>
      <c r="E1178" t="s">
        <v>8221</v>
      </c>
      <c r="F1178">
        <v>13</v>
      </c>
    </row>
    <row r="1179" spans="2:6" x14ac:dyDescent="0.35">
      <c r="B1179" t="s">
        <v>8219</v>
      </c>
      <c r="C1179">
        <v>34</v>
      </c>
      <c r="E1179" t="s">
        <v>8221</v>
      </c>
      <c r="F1179">
        <v>12</v>
      </c>
    </row>
    <row r="1180" spans="2:6" x14ac:dyDescent="0.35">
      <c r="B1180" t="s">
        <v>8219</v>
      </c>
      <c r="C1180">
        <v>145</v>
      </c>
      <c r="E1180" t="s">
        <v>8221</v>
      </c>
      <c r="F1180">
        <v>90</v>
      </c>
    </row>
    <row r="1181" spans="2:6" x14ac:dyDescent="0.35">
      <c r="B1181" t="s">
        <v>8219</v>
      </c>
      <c r="C1181">
        <v>19</v>
      </c>
      <c r="E1181" t="s">
        <v>8221</v>
      </c>
      <c r="F1181">
        <v>2</v>
      </c>
    </row>
    <row r="1182" spans="2:6" x14ac:dyDescent="0.35">
      <c r="B1182" t="s">
        <v>8219</v>
      </c>
      <c r="C1182">
        <v>288</v>
      </c>
      <c r="E1182" t="s">
        <v>8221</v>
      </c>
      <c r="F1182">
        <v>5</v>
      </c>
    </row>
    <row r="1183" spans="2:6" x14ac:dyDescent="0.35">
      <c r="B1183" t="s">
        <v>8219</v>
      </c>
      <c r="C1183">
        <v>14</v>
      </c>
      <c r="E1183" t="s">
        <v>8221</v>
      </c>
      <c r="F1183">
        <v>31</v>
      </c>
    </row>
    <row r="1184" spans="2:6" x14ac:dyDescent="0.35">
      <c r="B1184" t="s">
        <v>8219</v>
      </c>
      <c r="C1184">
        <v>7</v>
      </c>
      <c r="E1184" t="s">
        <v>8221</v>
      </c>
      <c r="F1184">
        <v>4</v>
      </c>
    </row>
    <row r="1185" spans="2:6" x14ac:dyDescent="0.35">
      <c r="B1185" t="s">
        <v>8219</v>
      </c>
      <c r="C1185">
        <v>211</v>
      </c>
      <c r="E1185" t="s">
        <v>8221</v>
      </c>
      <c r="F1185">
        <v>29</v>
      </c>
    </row>
    <row r="1186" spans="2:6" x14ac:dyDescent="0.35">
      <c r="B1186" t="s">
        <v>8219</v>
      </c>
      <c r="C1186">
        <v>85</v>
      </c>
      <c r="E1186" t="s">
        <v>8221</v>
      </c>
      <c r="F1186">
        <v>2</v>
      </c>
    </row>
    <row r="1187" spans="2:6" x14ac:dyDescent="0.35">
      <c r="B1187" t="s">
        <v>8219</v>
      </c>
      <c r="C1187">
        <v>103</v>
      </c>
      <c r="E1187" t="s">
        <v>8221</v>
      </c>
      <c r="F1187">
        <v>114</v>
      </c>
    </row>
    <row r="1188" spans="2:6" x14ac:dyDescent="0.35">
      <c r="B1188" t="s">
        <v>8219</v>
      </c>
      <c r="C1188">
        <v>113</v>
      </c>
      <c r="E1188" t="s">
        <v>8221</v>
      </c>
      <c r="F1188">
        <v>1</v>
      </c>
    </row>
    <row r="1189" spans="2:6" x14ac:dyDescent="0.35">
      <c r="B1189" t="s">
        <v>8219</v>
      </c>
      <c r="C1189">
        <v>167</v>
      </c>
      <c r="E1189" t="s">
        <v>8221</v>
      </c>
      <c r="F1189">
        <v>76</v>
      </c>
    </row>
    <row r="1190" spans="2:6" x14ac:dyDescent="0.35">
      <c r="B1190" t="s">
        <v>8219</v>
      </c>
      <c r="C1190">
        <v>73</v>
      </c>
      <c r="E1190" t="s">
        <v>8221</v>
      </c>
      <c r="F1190">
        <v>9</v>
      </c>
    </row>
    <row r="1191" spans="2:6" x14ac:dyDescent="0.35">
      <c r="B1191" t="s">
        <v>8219</v>
      </c>
      <c r="C1191">
        <v>75</v>
      </c>
      <c r="E1191" t="s">
        <v>8221</v>
      </c>
      <c r="F1191">
        <v>37</v>
      </c>
    </row>
    <row r="1192" spans="2:6" x14ac:dyDescent="0.35">
      <c r="B1192" t="s">
        <v>8219</v>
      </c>
      <c r="C1192">
        <v>614</v>
      </c>
      <c r="E1192" t="s">
        <v>8221</v>
      </c>
      <c r="F1192">
        <v>0</v>
      </c>
    </row>
    <row r="1193" spans="2:6" x14ac:dyDescent="0.35">
      <c r="B1193" t="s">
        <v>8219</v>
      </c>
      <c r="C1193">
        <v>107</v>
      </c>
      <c r="E1193" t="s">
        <v>8221</v>
      </c>
      <c r="F1193">
        <v>1</v>
      </c>
    </row>
    <row r="1194" spans="2:6" x14ac:dyDescent="0.35">
      <c r="B1194" t="s">
        <v>8219</v>
      </c>
      <c r="C1194">
        <v>1224</v>
      </c>
      <c r="E1194" t="s">
        <v>8221</v>
      </c>
      <c r="F1194">
        <v>10</v>
      </c>
    </row>
    <row r="1195" spans="2:6" x14ac:dyDescent="0.35">
      <c r="B1195" t="s">
        <v>8219</v>
      </c>
      <c r="C1195">
        <v>104</v>
      </c>
      <c r="E1195" t="s">
        <v>8221</v>
      </c>
      <c r="F1195">
        <v>1</v>
      </c>
    </row>
    <row r="1196" spans="2:6" x14ac:dyDescent="0.35">
      <c r="B1196" t="s">
        <v>8219</v>
      </c>
      <c r="C1196">
        <v>79</v>
      </c>
      <c r="E1196" t="s">
        <v>8221</v>
      </c>
      <c r="F1196">
        <v>2</v>
      </c>
    </row>
    <row r="1197" spans="2:6" x14ac:dyDescent="0.35">
      <c r="B1197" t="s">
        <v>8219</v>
      </c>
      <c r="C1197">
        <v>157</v>
      </c>
      <c r="E1197" t="s">
        <v>8221</v>
      </c>
      <c r="F1197">
        <v>1</v>
      </c>
    </row>
    <row r="1198" spans="2:6" x14ac:dyDescent="0.35">
      <c r="B1198" t="s">
        <v>8219</v>
      </c>
      <c r="C1198">
        <v>50</v>
      </c>
      <c r="E1198" t="s">
        <v>8221</v>
      </c>
      <c r="F1198">
        <v>10</v>
      </c>
    </row>
    <row r="1199" spans="2:6" x14ac:dyDescent="0.35">
      <c r="B1199" t="s">
        <v>8219</v>
      </c>
      <c r="C1199">
        <v>64</v>
      </c>
      <c r="E1199" t="s">
        <v>8221</v>
      </c>
      <c r="F1199">
        <v>9</v>
      </c>
    </row>
    <row r="1200" spans="2:6" x14ac:dyDescent="0.35">
      <c r="B1200" t="s">
        <v>8219</v>
      </c>
      <c r="C1200">
        <v>200</v>
      </c>
      <c r="E1200" t="s">
        <v>8221</v>
      </c>
      <c r="F1200">
        <v>19</v>
      </c>
    </row>
    <row r="1201" spans="2:6" x14ac:dyDescent="0.35">
      <c r="B1201" t="s">
        <v>8219</v>
      </c>
      <c r="C1201">
        <v>22</v>
      </c>
      <c r="E1201" t="s">
        <v>8221</v>
      </c>
      <c r="F1201">
        <v>0</v>
      </c>
    </row>
    <row r="1202" spans="2:6" x14ac:dyDescent="0.35">
      <c r="B1202" t="s">
        <v>8219</v>
      </c>
      <c r="C1202">
        <v>163</v>
      </c>
      <c r="E1202" t="s">
        <v>8221</v>
      </c>
      <c r="F1202">
        <v>4</v>
      </c>
    </row>
    <row r="1203" spans="2:6" x14ac:dyDescent="0.35">
      <c r="B1203" t="s">
        <v>8219</v>
      </c>
      <c r="C1203">
        <v>77</v>
      </c>
      <c r="E1203" t="s">
        <v>8221</v>
      </c>
      <c r="F1203">
        <v>8</v>
      </c>
    </row>
    <row r="1204" spans="2:6" x14ac:dyDescent="0.35">
      <c r="B1204" t="s">
        <v>8219</v>
      </c>
      <c r="C1204">
        <v>89</v>
      </c>
      <c r="E1204" t="s">
        <v>8221</v>
      </c>
      <c r="F1204">
        <v>24</v>
      </c>
    </row>
    <row r="1205" spans="2:6" x14ac:dyDescent="0.35">
      <c r="B1205" t="s">
        <v>8219</v>
      </c>
      <c r="C1205">
        <v>3355</v>
      </c>
      <c r="E1205" t="s">
        <v>8221</v>
      </c>
      <c r="F1205">
        <v>0</v>
      </c>
    </row>
    <row r="1206" spans="2:6" x14ac:dyDescent="0.35">
      <c r="B1206" t="s">
        <v>8219</v>
      </c>
      <c r="C1206">
        <v>537</v>
      </c>
      <c r="E1206" t="s">
        <v>8221</v>
      </c>
      <c r="F1206">
        <v>39</v>
      </c>
    </row>
    <row r="1207" spans="2:6" x14ac:dyDescent="0.35">
      <c r="B1207" t="s">
        <v>8219</v>
      </c>
      <c r="C1207">
        <v>125</v>
      </c>
      <c r="E1207" t="s">
        <v>8221</v>
      </c>
      <c r="F1207">
        <v>6</v>
      </c>
    </row>
    <row r="1208" spans="2:6" x14ac:dyDescent="0.35">
      <c r="B1208" t="s">
        <v>8219</v>
      </c>
      <c r="C1208">
        <v>163</v>
      </c>
      <c r="E1208" t="s">
        <v>8221</v>
      </c>
      <c r="F1208">
        <v>4</v>
      </c>
    </row>
    <row r="1209" spans="2:6" x14ac:dyDescent="0.35">
      <c r="B1209" t="s">
        <v>8219</v>
      </c>
      <c r="C1209">
        <v>283</v>
      </c>
      <c r="E1209" t="s">
        <v>8221</v>
      </c>
      <c r="F1209">
        <v>3</v>
      </c>
    </row>
    <row r="1210" spans="2:6" x14ac:dyDescent="0.35">
      <c r="B1210" t="s">
        <v>8219</v>
      </c>
      <c r="C1210">
        <v>352</v>
      </c>
      <c r="E1210" t="s">
        <v>8221</v>
      </c>
      <c r="F1210">
        <v>53</v>
      </c>
    </row>
    <row r="1211" spans="2:6" x14ac:dyDescent="0.35">
      <c r="B1211" t="s">
        <v>8219</v>
      </c>
      <c r="C1211">
        <v>94</v>
      </c>
      <c r="E1211" t="s">
        <v>8221</v>
      </c>
      <c r="F1211">
        <v>1</v>
      </c>
    </row>
    <row r="1212" spans="2:6" x14ac:dyDescent="0.35">
      <c r="B1212" t="s">
        <v>8219</v>
      </c>
      <c r="C1212">
        <v>67</v>
      </c>
      <c r="E1212" t="s">
        <v>8221</v>
      </c>
      <c r="F1212">
        <v>2</v>
      </c>
    </row>
    <row r="1213" spans="2:6" x14ac:dyDescent="0.35">
      <c r="B1213" t="s">
        <v>8219</v>
      </c>
      <c r="C1213">
        <v>221</v>
      </c>
      <c r="E1213" t="s">
        <v>8221</v>
      </c>
      <c r="F1213">
        <v>25</v>
      </c>
    </row>
    <row r="1214" spans="2:6" x14ac:dyDescent="0.35">
      <c r="B1214" t="s">
        <v>8219</v>
      </c>
      <c r="C1214">
        <v>2165</v>
      </c>
      <c r="E1214" t="s">
        <v>8221</v>
      </c>
      <c r="F1214">
        <v>6</v>
      </c>
    </row>
    <row r="1215" spans="2:6" x14ac:dyDescent="0.35">
      <c r="B1215" t="s">
        <v>8219</v>
      </c>
      <c r="C1215">
        <v>179</v>
      </c>
      <c r="E1215" t="s">
        <v>8221</v>
      </c>
      <c r="F1215">
        <v>0</v>
      </c>
    </row>
    <row r="1216" spans="2:6" x14ac:dyDescent="0.35">
      <c r="B1216" t="s">
        <v>8219</v>
      </c>
      <c r="C1216">
        <v>123</v>
      </c>
      <c r="E1216" t="s">
        <v>8221</v>
      </c>
      <c r="F1216">
        <v>12</v>
      </c>
    </row>
    <row r="1217" spans="2:6" x14ac:dyDescent="0.35">
      <c r="B1217" t="s">
        <v>8219</v>
      </c>
      <c r="C1217">
        <v>1104</v>
      </c>
      <c r="E1217" t="s">
        <v>8221</v>
      </c>
      <c r="F1217">
        <v>0</v>
      </c>
    </row>
    <row r="1218" spans="2:6" x14ac:dyDescent="0.35">
      <c r="B1218" t="s">
        <v>8219</v>
      </c>
      <c r="C1218">
        <v>403</v>
      </c>
      <c r="E1218" t="s">
        <v>8221</v>
      </c>
      <c r="F1218">
        <v>36</v>
      </c>
    </row>
    <row r="1219" spans="2:6" x14ac:dyDescent="0.35">
      <c r="B1219" t="s">
        <v>8219</v>
      </c>
      <c r="C1219">
        <v>109</v>
      </c>
      <c r="E1219" t="s">
        <v>8221</v>
      </c>
      <c r="F1219">
        <v>0</v>
      </c>
    </row>
    <row r="1220" spans="2:6" x14ac:dyDescent="0.35">
      <c r="B1220" t="s">
        <v>8219</v>
      </c>
      <c r="C1220">
        <v>372</v>
      </c>
      <c r="E1220" t="s">
        <v>8221</v>
      </c>
      <c r="F1220">
        <v>2</v>
      </c>
    </row>
    <row r="1221" spans="2:6" x14ac:dyDescent="0.35">
      <c r="B1221" t="s">
        <v>8219</v>
      </c>
      <c r="C1221">
        <v>311</v>
      </c>
      <c r="E1221" t="s">
        <v>8221</v>
      </c>
      <c r="F1221">
        <v>1</v>
      </c>
    </row>
    <row r="1222" spans="2:6" x14ac:dyDescent="0.35">
      <c r="B1222" t="s">
        <v>8219</v>
      </c>
      <c r="C1222">
        <v>61</v>
      </c>
      <c r="E1222" t="s">
        <v>8221</v>
      </c>
      <c r="F1222">
        <v>59</v>
      </c>
    </row>
    <row r="1223" spans="2:6" x14ac:dyDescent="0.35">
      <c r="B1223" t="s">
        <v>8219</v>
      </c>
      <c r="C1223">
        <v>115</v>
      </c>
      <c r="E1223" t="s">
        <v>8221</v>
      </c>
      <c r="F1223">
        <v>1</v>
      </c>
    </row>
    <row r="1224" spans="2:6" x14ac:dyDescent="0.35">
      <c r="B1224" t="s">
        <v>8219</v>
      </c>
      <c r="C1224">
        <v>111</v>
      </c>
      <c r="E1224" t="s">
        <v>8221</v>
      </c>
      <c r="F1224">
        <v>31</v>
      </c>
    </row>
    <row r="1225" spans="2:6" x14ac:dyDescent="0.35">
      <c r="B1225" t="s">
        <v>8219</v>
      </c>
      <c r="C1225">
        <v>337</v>
      </c>
      <c r="E1225" t="s">
        <v>8221</v>
      </c>
      <c r="F1225">
        <v>18</v>
      </c>
    </row>
    <row r="1226" spans="2:6" x14ac:dyDescent="0.35">
      <c r="B1226" t="s">
        <v>8219</v>
      </c>
      <c r="C1226">
        <v>9</v>
      </c>
      <c r="E1226" t="s">
        <v>8221</v>
      </c>
      <c r="F1226">
        <v>10</v>
      </c>
    </row>
    <row r="1227" spans="2:6" x14ac:dyDescent="0.35">
      <c r="B1227" t="s">
        <v>8219</v>
      </c>
      <c r="C1227">
        <v>120</v>
      </c>
      <c r="E1227" t="s">
        <v>8221</v>
      </c>
      <c r="F1227">
        <v>0</v>
      </c>
    </row>
    <row r="1228" spans="2:6" x14ac:dyDescent="0.35">
      <c r="B1228" t="s">
        <v>8219</v>
      </c>
      <c r="C1228">
        <v>102</v>
      </c>
      <c r="E1228" t="s">
        <v>8221</v>
      </c>
      <c r="F1228">
        <v>14</v>
      </c>
    </row>
    <row r="1229" spans="2:6" x14ac:dyDescent="0.35">
      <c r="B1229" t="s">
        <v>8219</v>
      </c>
      <c r="C1229">
        <v>186</v>
      </c>
      <c r="E1229" t="s">
        <v>8221</v>
      </c>
      <c r="F1229">
        <v>2</v>
      </c>
    </row>
    <row r="1230" spans="2:6" x14ac:dyDescent="0.35">
      <c r="B1230" t="s">
        <v>8219</v>
      </c>
      <c r="C1230">
        <v>15</v>
      </c>
      <c r="E1230" t="s">
        <v>8221</v>
      </c>
      <c r="F1230">
        <v>1</v>
      </c>
    </row>
    <row r="1231" spans="2:6" x14ac:dyDescent="0.35">
      <c r="B1231" t="s">
        <v>8219</v>
      </c>
      <c r="C1231">
        <v>67</v>
      </c>
      <c r="E1231" t="s">
        <v>8221</v>
      </c>
      <c r="F1231">
        <v>3</v>
      </c>
    </row>
    <row r="1232" spans="2:6" x14ac:dyDescent="0.35">
      <c r="B1232" t="s">
        <v>8219</v>
      </c>
      <c r="C1232">
        <v>130</v>
      </c>
      <c r="E1232" t="s">
        <v>8221</v>
      </c>
      <c r="F1232">
        <v>0</v>
      </c>
    </row>
    <row r="1233" spans="2:6" x14ac:dyDescent="0.35">
      <c r="B1233" t="s">
        <v>8219</v>
      </c>
      <c r="C1233">
        <v>16</v>
      </c>
      <c r="E1233" t="s">
        <v>8221</v>
      </c>
      <c r="F1233">
        <v>2</v>
      </c>
    </row>
    <row r="1234" spans="2:6" x14ac:dyDescent="0.35">
      <c r="B1234" t="s">
        <v>8219</v>
      </c>
      <c r="C1234">
        <v>67</v>
      </c>
      <c r="E1234" t="s">
        <v>8221</v>
      </c>
      <c r="F1234">
        <v>0</v>
      </c>
    </row>
    <row r="1235" spans="2:6" x14ac:dyDescent="0.35">
      <c r="B1235" t="s">
        <v>8219</v>
      </c>
      <c r="C1235">
        <v>124</v>
      </c>
      <c r="E1235" t="s">
        <v>8221</v>
      </c>
      <c r="F1235">
        <v>12</v>
      </c>
    </row>
    <row r="1236" spans="2:6" x14ac:dyDescent="0.35">
      <c r="B1236" t="s">
        <v>8219</v>
      </c>
      <c r="C1236">
        <v>80</v>
      </c>
      <c r="E1236" t="s">
        <v>8221</v>
      </c>
      <c r="F1236">
        <v>1</v>
      </c>
    </row>
    <row r="1237" spans="2:6" x14ac:dyDescent="0.35">
      <c r="B1237" t="s">
        <v>8219</v>
      </c>
      <c r="C1237">
        <v>282</v>
      </c>
      <c r="E1237" t="s">
        <v>8221</v>
      </c>
      <c r="F1237">
        <v>8</v>
      </c>
    </row>
    <row r="1238" spans="2:6" x14ac:dyDescent="0.35">
      <c r="B1238" t="s">
        <v>8219</v>
      </c>
      <c r="C1238">
        <v>68</v>
      </c>
      <c r="E1238" t="s">
        <v>8221</v>
      </c>
      <c r="F1238">
        <v>2</v>
      </c>
    </row>
    <row r="1239" spans="2:6" x14ac:dyDescent="0.35">
      <c r="B1239" t="s">
        <v>8219</v>
      </c>
      <c r="C1239">
        <v>86</v>
      </c>
      <c r="E1239" t="s">
        <v>8221</v>
      </c>
      <c r="F1239">
        <v>31</v>
      </c>
    </row>
    <row r="1240" spans="2:6" x14ac:dyDescent="0.35">
      <c r="B1240" t="s">
        <v>8219</v>
      </c>
      <c r="C1240">
        <v>115</v>
      </c>
      <c r="E1240" t="s">
        <v>8221</v>
      </c>
      <c r="F1240">
        <v>5</v>
      </c>
    </row>
    <row r="1241" spans="2:6" x14ac:dyDescent="0.35">
      <c r="B1241" t="s">
        <v>8219</v>
      </c>
      <c r="C1241">
        <v>75</v>
      </c>
      <c r="E1241" t="s">
        <v>8221</v>
      </c>
      <c r="F1241">
        <v>1</v>
      </c>
    </row>
    <row r="1242" spans="2:6" x14ac:dyDescent="0.35">
      <c r="B1242" t="s">
        <v>8219</v>
      </c>
      <c r="C1242">
        <v>43</v>
      </c>
      <c r="E1242" t="s">
        <v>8221</v>
      </c>
      <c r="F1242">
        <v>12</v>
      </c>
    </row>
    <row r="1243" spans="2:6" x14ac:dyDescent="0.35">
      <c r="B1243" t="s">
        <v>8219</v>
      </c>
      <c r="C1243">
        <v>48</v>
      </c>
      <c r="E1243" t="s">
        <v>8221</v>
      </c>
      <c r="F1243">
        <v>4</v>
      </c>
    </row>
    <row r="1244" spans="2:6" x14ac:dyDescent="0.35">
      <c r="B1244" t="s">
        <v>8219</v>
      </c>
      <c r="C1244">
        <v>52</v>
      </c>
      <c r="E1244" t="s">
        <v>8221</v>
      </c>
      <c r="F1244">
        <v>0</v>
      </c>
    </row>
    <row r="1245" spans="2:6" x14ac:dyDescent="0.35">
      <c r="B1245" t="s">
        <v>8219</v>
      </c>
      <c r="C1245">
        <v>43</v>
      </c>
      <c r="E1245" t="s">
        <v>8221</v>
      </c>
      <c r="F1245">
        <v>7</v>
      </c>
    </row>
    <row r="1246" spans="2:6" x14ac:dyDescent="0.35">
      <c r="B1246" t="s">
        <v>8219</v>
      </c>
      <c r="C1246">
        <v>58</v>
      </c>
      <c r="E1246" t="s">
        <v>8221</v>
      </c>
      <c r="F1246">
        <v>2</v>
      </c>
    </row>
    <row r="1247" spans="2:6" x14ac:dyDescent="0.35">
      <c r="B1247" t="s">
        <v>8219</v>
      </c>
      <c r="C1247">
        <v>47</v>
      </c>
      <c r="E1247" t="s">
        <v>8221</v>
      </c>
      <c r="F1247">
        <v>1</v>
      </c>
    </row>
    <row r="1248" spans="2:6" x14ac:dyDescent="0.35">
      <c r="B1248" t="s">
        <v>8219</v>
      </c>
      <c r="C1248">
        <v>36</v>
      </c>
      <c r="E1248" t="s">
        <v>8221</v>
      </c>
      <c r="F1248">
        <v>4</v>
      </c>
    </row>
    <row r="1249" spans="2:6" x14ac:dyDescent="0.35">
      <c r="B1249" t="s">
        <v>8219</v>
      </c>
      <c r="C1249">
        <v>17</v>
      </c>
      <c r="E1249" t="s">
        <v>8221</v>
      </c>
      <c r="F1249">
        <v>6</v>
      </c>
    </row>
    <row r="1250" spans="2:6" x14ac:dyDescent="0.35">
      <c r="B1250" t="s">
        <v>8219</v>
      </c>
      <c r="C1250">
        <v>104</v>
      </c>
      <c r="E1250" t="s">
        <v>8221</v>
      </c>
      <c r="F1250">
        <v>8</v>
      </c>
    </row>
    <row r="1251" spans="2:6" x14ac:dyDescent="0.35">
      <c r="B1251" t="s">
        <v>8219</v>
      </c>
      <c r="C1251">
        <v>47</v>
      </c>
      <c r="E1251" t="s">
        <v>8221</v>
      </c>
      <c r="F1251">
        <v>14</v>
      </c>
    </row>
    <row r="1252" spans="2:6" x14ac:dyDescent="0.35">
      <c r="B1252" t="s">
        <v>8219</v>
      </c>
      <c r="C1252">
        <v>38</v>
      </c>
      <c r="E1252" t="s">
        <v>8221</v>
      </c>
      <c r="F1252">
        <v>0</v>
      </c>
    </row>
    <row r="1253" spans="2:6" x14ac:dyDescent="0.35">
      <c r="B1253" t="s">
        <v>8219</v>
      </c>
      <c r="C1253">
        <v>81</v>
      </c>
      <c r="E1253" t="s">
        <v>8221</v>
      </c>
      <c r="F1253">
        <v>4</v>
      </c>
    </row>
    <row r="1254" spans="2:6" x14ac:dyDescent="0.35">
      <c r="B1254" t="s">
        <v>8219</v>
      </c>
      <c r="C1254">
        <v>55</v>
      </c>
      <c r="E1254" t="s">
        <v>8221</v>
      </c>
      <c r="F1254">
        <v>0</v>
      </c>
    </row>
    <row r="1255" spans="2:6" x14ac:dyDescent="0.35">
      <c r="B1255" t="s">
        <v>8219</v>
      </c>
      <c r="C1255">
        <v>41</v>
      </c>
      <c r="E1255" t="s">
        <v>8221</v>
      </c>
      <c r="F1255">
        <v>0</v>
      </c>
    </row>
    <row r="1256" spans="2:6" x14ac:dyDescent="0.35">
      <c r="B1256" t="s">
        <v>8219</v>
      </c>
      <c r="C1256">
        <v>79</v>
      </c>
      <c r="E1256" t="s">
        <v>8221</v>
      </c>
      <c r="F1256">
        <v>1</v>
      </c>
    </row>
    <row r="1257" spans="2:6" x14ac:dyDescent="0.35">
      <c r="B1257" t="s">
        <v>8219</v>
      </c>
      <c r="C1257">
        <v>16</v>
      </c>
      <c r="E1257" t="s">
        <v>8221</v>
      </c>
      <c r="F1257">
        <v>1</v>
      </c>
    </row>
    <row r="1258" spans="2:6" x14ac:dyDescent="0.35">
      <c r="B1258" t="s">
        <v>8219</v>
      </c>
      <c r="C1258">
        <v>8</v>
      </c>
      <c r="E1258" t="s">
        <v>8221</v>
      </c>
      <c r="F1258">
        <v>1</v>
      </c>
    </row>
    <row r="1259" spans="2:6" x14ac:dyDescent="0.35">
      <c r="B1259" t="s">
        <v>8219</v>
      </c>
      <c r="C1259">
        <v>95</v>
      </c>
      <c r="E1259" t="s">
        <v>8221</v>
      </c>
      <c r="F1259">
        <v>1</v>
      </c>
    </row>
    <row r="1260" spans="2:6" x14ac:dyDescent="0.35">
      <c r="B1260" t="s">
        <v>8219</v>
      </c>
      <c r="C1260">
        <v>25</v>
      </c>
      <c r="E1260" t="s">
        <v>8221</v>
      </c>
      <c r="F1260">
        <v>4</v>
      </c>
    </row>
    <row r="1261" spans="2:6" x14ac:dyDescent="0.35">
      <c r="B1261" t="s">
        <v>8219</v>
      </c>
      <c r="C1261">
        <v>19</v>
      </c>
      <c r="E1261" t="s">
        <v>8221</v>
      </c>
      <c r="F1261">
        <v>0</v>
      </c>
    </row>
    <row r="1262" spans="2:6" x14ac:dyDescent="0.35">
      <c r="B1262" t="s">
        <v>8219</v>
      </c>
      <c r="C1262">
        <v>90</v>
      </c>
      <c r="E1262" t="s">
        <v>8221</v>
      </c>
      <c r="F1262">
        <v>0</v>
      </c>
    </row>
    <row r="1263" spans="2:6" x14ac:dyDescent="0.35">
      <c r="B1263" t="s">
        <v>8219</v>
      </c>
      <c r="C1263">
        <v>41</v>
      </c>
      <c r="E1263" t="s">
        <v>8221</v>
      </c>
      <c r="F1263">
        <v>2</v>
      </c>
    </row>
    <row r="1264" spans="2:6" x14ac:dyDescent="0.35">
      <c r="B1264" t="s">
        <v>8219</v>
      </c>
      <c r="C1264">
        <v>30</v>
      </c>
      <c r="E1264" t="s">
        <v>8221</v>
      </c>
      <c r="F1264">
        <v>24</v>
      </c>
    </row>
    <row r="1265" spans="2:6" x14ac:dyDescent="0.35">
      <c r="B1265" t="s">
        <v>8219</v>
      </c>
      <c r="C1265">
        <v>38</v>
      </c>
      <c r="E1265" t="s">
        <v>8221</v>
      </c>
      <c r="F1265">
        <v>1</v>
      </c>
    </row>
    <row r="1266" spans="2:6" x14ac:dyDescent="0.35">
      <c r="B1266" t="s">
        <v>8219</v>
      </c>
      <c r="C1266">
        <v>65</v>
      </c>
      <c r="E1266" t="s">
        <v>8221</v>
      </c>
      <c r="F1266">
        <v>2</v>
      </c>
    </row>
    <row r="1267" spans="2:6" x14ac:dyDescent="0.35">
      <c r="B1267" t="s">
        <v>8219</v>
      </c>
      <c r="C1267">
        <v>75</v>
      </c>
      <c r="E1267" t="s">
        <v>8221</v>
      </c>
      <c r="F1267">
        <v>1</v>
      </c>
    </row>
    <row r="1268" spans="2:6" x14ac:dyDescent="0.35">
      <c r="B1268" t="s">
        <v>8219</v>
      </c>
      <c r="C1268">
        <v>16</v>
      </c>
      <c r="E1268" t="s">
        <v>8221</v>
      </c>
      <c r="F1268">
        <v>37</v>
      </c>
    </row>
    <row r="1269" spans="2:6" x14ac:dyDescent="0.35">
      <c r="B1269" t="s">
        <v>8219</v>
      </c>
      <c r="C1269">
        <v>10</v>
      </c>
      <c r="E1269" t="s">
        <v>8221</v>
      </c>
      <c r="F1269">
        <v>5</v>
      </c>
    </row>
    <row r="1270" spans="2:6" x14ac:dyDescent="0.35">
      <c r="B1270" t="s">
        <v>8219</v>
      </c>
      <c r="C1270">
        <v>27</v>
      </c>
      <c r="E1270" t="s">
        <v>8221</v>
      </c>
      <c r="F1270">
        <v>4</v>
      </c>
    </row>
    <row r="1271" spans="2:6" x14ac:dyDescent="0.35">
      <c r="B1271" t="s">
        <v>8219</v>
      </c>
      <c r="C1271">
        <v>259</v>
      </c>
      <c r="E1271" t="s">
        <v>8221</v>
      </c>
      <c r="F1271">
        <v>16</v>
      </c>
    </row>
    <row r="1272" spans="2:6" x14ac:dyDescent="0.35">
      <c r="B1272" t="s">
        <v>8219</v>
      </c>
      <c r="C1272">
        <v>39</v>
      </c>
      <c r="E1272" t="s">
        <v>8221</v>
      </c>
      <c r="F1272">
        <v>9</v>
      </c>
    </row>
    <row r="1273" spans="2:6" x14ac:dyDescent="0.35">
      <c r="B1273" t="s">
        <v>8219</v>
      </c>
      <c r="C1273">
        <v>42</v>
      </c>
      <c r="E1273" t="s">
        <v>8221</v>
      </c>
      <c r="F1273">
        <v>0</v>
      </c>
    </row>
    <row r="1274" spans="2:6" x14ac:dyDescent="0.35">
      <c r="B1274" t="s">
        <v>8219</v>
      </c>
      <c r="C1274">
        <v>10</v>
      </c>
      <c r="E1274" t="s">
        <v>8221</v>
      </c>
      <c r="F1274">
        <v>40</v>
      </c>
    </row>
    <row r="1275" spans="2:6" x14ac:dyDescent="0.35">
      <c r="B1275" t="s">
        <v>8219</v>
      </c>
      <c r="C1275">
        <v>56</v>
      </c>
      <c r="E1275" t="s">
        <v>8221</v>
      </c>
      <c r="F1275">
        <v>0</v>
      </c>
    </row>
    <row r="1276" spans="2:6" x14ac:dyDescent="0.35">
      <c r="B1276" t="s">
        <v>8219</v>
      </c>
      <c r="C1276">
        <v>20</v>
      </c>
      <c r="E1276" t="s">
        <v>8221</v>
      </c>
      <c r="F1276">
        <v>2</v>
      </c>
    </row>
    <row r="1277" spans="2:6" x14ac:dyDescent="0.35">
      <c r="B1277" t="s">
        <v>8219</v>
      </c>
      <c r="C1277">
        <v>170</v>
      </c>
      <c r="E1277" t="s">
        <v>8221</v>
      </c>
      <c r="F1277">
        <v>1</v>
      </c>
    </row>
    <row r="1278" spans="2:6" x14ac:dyDescent="0.35">
      <c r="B1278" t="s">
        <v>8219</v>
      </c>
      <c r="C1278">
        <v>29</v>
      </c>
      <c r="E1278" t="s">
        <v>8221</v>
      </c>
      <c r="F1278">
        <v>9</v>
      </c>
    </row>
    <row r="1279" spans="2:6" x14ac:dyDescent="0.35">
      <c r="B1279" t="s">
        <v>8219</v>
      </c>
      <c r="C1279">
        <v>132</v>
      </c>
      <c r="E1279" t="s">
        <v>8221</v>
      </c>
      <c r="F1279">
        <v>34</v>
      </c>
    </row>
    <row r="1280" spans="2:6" x14ac:dyDescent="0.35">
      <c r="B1280" t="s">
        <v>8219</v>
      </c>
      <c r="C1280">
        <v>27</v>
      </c>
      <c r="E1280" t="s">
        <v>8221</v>
      </c>
      <c r="F1280">
        <v>23</v>
      </c>
    </row>
    <row r="1281" spans="2:6" x14ac:dyDescent="0.35">
      <c r="B1281" t="s">
        <v>8219</v>
      </c>
      <c r="C1281">
        <v>26</v>
      </c>
      <c r="E1281" t="s">
        <v>8221</v>
      </c>
      <c r="F1281">
        <v>19</v>
      </c>
    </row>
    <row r="1282" spans="2:6" x14ac:dyDescent="0.35">
      <c r="B1282" t="s">
        <v>8219</v>
      </c>
      <c r="C1282">
        <v>43</v>
      </c>
      <c r="E1282" t="s">
        <v>8221</v>
      </c>
      <c r="F1282">
        <v>50</v>
      </c>
    </row>
    <row r="1283" spans="2:6" x14ac:dyDescent="0.35">
      <c r="B1283" t="s">
        <v>8219</v>
      </c>
      <c r="C1283">
        <v>80</v>
      </c>
      <c r="E1283" t="s">
        <v>8221</v>
      </c>
      <c r="F1283">
        <v>12</v>
      </c>
    </row>
    <row r="1284" spans="2:6" x14ac:dyDescent="0.35">
      <c r="B1284" t="s">
        <v>8219</v>
      </c>
      <c r="C1284">
        <v>33</v>
      </c>
      <c r="E1284" t="s">
        <v>8221</v>
      </c>
      <c r="F1284">
        <v>8</v>
      </c>
    </row>
    <row r="1285" spans="2:6" x14ac:dyDescent="0.35">
      <c r="B1285" t="s">
        <v>8219</v>
      </c>
      <c r="C1285">
        <v>71</v>
      </c>
      <c r="E1285" t="s">
        <v>8221</v>
      </c>
      <c r="F1285">
        <v>9</v>
      </c>
    </row>
    <row r="1286" spans="2:6" x14ac:dyDescent="0.35">
      <c r="B1286" t="s">
        <v>8219</v>
      </c>
      <c r="C1286">
        <v>81</v>
      </c>
      <c r="E1286" t="s">
        <v>8221</v>
      </c>
      <c r="F1286">
        <v>43</v>
      </c>
    </row>
    <row r="1287" spans="2:6" x14ac:dyDescent="0.35">
      <c r="B1287" t="s">
        <v>8219</v>
      </c>
      <c r="C1287">
        <v>76</v>
      </c>
      <c r="E1287" t="s">
        <v>8221</v>
      </c>
      <c r="F1287">
        <v>28</v>
      </c>
    </row>
    <row r="1288" spans="2:6" x14ac:dyDescent="0.35">
      <c r="B1288" t="s">
        <v>8219</v>
      </c>
      <c r="C1288">
        <v>48</v>
      </c>
      <c r="E1288" t="s">
        <v>8221</v>
      </c>
      <c r="F1288">
        <v>4</v>
      </c>
    </row>
    <row r="1289" spans="2:6" x14ac:dyDescent="0.35">
      <c r="B1289" t="s">
        <v>8219</v>
      </c>
      <c r="C1289">
        <v>61</v>
      </c>
      <c r="E1289" t="s">
        <v>8221</v>
      </c>
      <c r="F1289">
        <v>24</v>
      </c>
    </row>
    <row r="1290" spans="2:6" x14ac:dyDescent="0.35">
      <c r="B1290" t="s">
        <v>8219</v>
      </c>
      <c r="C1290">
        <v>60</v>
      </c>
      <c r="E1290" t="s">
        <v>8221</v>
      </c>
      <c r="F1290">
        <v>2</v>
      </c>
    </row>
    <row r="1291" spans="2:6" x14ac:dyDescent="0.35">
      <c r="B1291" t="s">
        <v>8219</v>
      </c>
      <c r="C1291">
        <v>136</v>
      </c>
      <c r="E1291" t="s">
        <v>8221</v>
      </c>
      <c r="F1291">
        <v>2</v>
      </c>
    </row>
    <row r="1292" spans="2:6" x14ac:dyDescent="0.35">
      <c r="B1292" t="s">
        <v>8219</v>
      </c>
      <c r="C1292">
        <v>14</v>
      </c>
      <c r="E1292" t="s">
        <v>8221</v>
      </c>
      <c r="F1292">
        <v>20</v>
      </c>
    </row>
    <row r="1293" spans="2:6" x14ac:dyDescent="0.35">
      <c r="B1293" t="s">
        <v>8219</v>
      </c>
      <c r="C1293">
        <v>78</v>
      </c>
      <c r="E1293" t="s">
        <v>8221</v>
      </c>
      <c r="F1293">
        <v>1</v>
      </c>
    </row>
    <row r="1294" spans="2:6" x14ac:dyDescent="0.35">
      <c r="B1294" t="s">
        <v>8219</v>
      </c>
      <c r="C1294">
        <v>4</v>
      </c>
      <c r="E1294" t="s">
        <v>8221</v>
      </c>
      <c r="F1294">
        <v>1</v>
      </c>
    </row>
    <row r="1295" spans="2:6" x14ac:dyDescent="0.35">
      <c r="B1295" t="s">
        <v>8219</v>
      </c>
      <c r="C1295">
        <v>11</v>
      </c>
      <c r="E1295" t="s">
        <v>8221</v>
      </c>
      <c r="F1295">
        <v>4</v>
      </c>
    </row>
    <row r="1296" spans="2:6" x14ac:dyDescent="0.35">
      <c r="B1296" t="s">
        <v>8219</v>
      </c>
      <c r="C1296">
        <v>185</v>
      </c>
      <c r="E1296" t="s">
        <v>8221</v>
      </c>
      <c r="F1296">
        <v>1</v>
      </c>
    </row>
    <row r="1297" spans="2:6" x14ac:dyDescent="0.35">
      <c r="B1297" t="s">
        <v>8219</v>
      </c>
      <c r="C1297">
        <v>59</v>
      </c>
      <c r="E1297" t="s">
        <v>8221</v>
      </c>
      <c r="F1297">
        <v>1</v>
      </c>
    </row>
    <row r="1298" spans="2:6" x14ac:dyDescent="0.35">
      <c r="B1298" t="s">
        <v>8219</v>
      </c>
      <c r="C1298">
        <v>27</v>
      </c>
      <c r="E1298" t="s">
        <v>8221</v>
      </c>
      <c r="F1298">
        <v>13</v>
      </c>
    </row>
    <row r="1299" spans="2:6" x14ac:dyDescent="0.35">
      <c r="B1299" t="s">
        <v>8219</v>
      </c>
      <c r="C1299">
        <v>63</v>
      </c>
      <c r="E1299" t="s">
        <v>8221</v>
      </c>
      <c r="F1299">
        <v>1</v>
      </c>
    </row>
    <row r="1300" spans="2:6" x14ac:dyDescent="0.35">
      <c r="B1300" t="s">
        <v>8219</v>
      </c>
      <c r="C1300">
        <v>13</v>
      </c>
      <c r="E1300" t="s">
        <v>8221</v>
      </c>
      <c r="F1300">
        <v>1</v>
      </c>
    </row>
    <row r="1301" spans="2:6" x14ac:dyDescent="0.35">
      <c r="B1301" t="s">
        <v>8219</v>
      </c>
      <c r="C1301">
        <v>13</v>
      </c>
      <c r="E1301" t="s">
        <v>8221</v>
      </c>
      <c r="F1301">
        <v>0</v>
      </c>
    </row>
    <row r="1302" spans="2:6" x14ac:dyDescent="0.35">
      <c r="B1302" t="s">
        <v>8219</v>
      </c>
      <c r="C1302">
        <v>57</v>
      </c>
      <c r="E1302" t="s">
        <v>8221</v>
      </c>
      <c r="F1302">
        <v>3</v>
      </c>
    </row>
    <row r="1303" spans="2:6" x14ac:dyDescent="0.35">
      <c r="B1303" t="s">
        <v>8219</v>
      </c>
      <c r="C1303">
        <v>61</v>
      </c>
      <c r="E1303" t="s">
        <v>8221</v>
      </c>
      <c r="F1303">
        <v>14</v>
      </c>
    </row>
    <row r="1304" spans="2:6" x14ac:dyDescent="0.35">
      <c r="B1304" t="s">
        <v>8219</v>
      </c>
      <c r="C1304">
        <v>65</v>
      </c>
      <c r="E1304" t="s">
        <v>8221</v>
      </c>
      <c r="F1304">
        <v>2</v>
      </c>
    </row>
    <row r="1305" spans="2:6" x14ac:dyDescent="0.35">
      <c r="B1305" t="s">
        <v>8219</v>
      </c>
      <c r="C1305">
        <v>134</v>
      </c>
      <c r="E1305" t="s">
        <v>8221</v>
      </c>
      <c r="F1305">
        <v>5</v>
      </c>
    </row>
    <row r="1306" spans="2:6" x14ac:dyDescent="0.35">
      <c r="B1306" t="s">
        <v>8219</v>
      </c>
      <c r="C1306">
        <v>37</v>
      </c>
      <c r="E1306" t="s">
        <v>8221</v>
      </c>
      <c r="F1306">
        <v>14</v>
      </c>
    </row>
    <row r="1307" spans="2:6" x14ac:dyDescent="0.35">
      <c r="B1307" t="s">
        <v>8219</v>
      </c>
      <c r="C1307">
        <v>37</v>
      </c>
      <c r="E1307" t="s">
        <v>8221</v>
      </c>
      <c r="F1307">
        <v>9</v>
      </c>
    </row>
    <row r="1308" spans="2:6" x14ac:dyDescent="0.35">
      <c r="B1308" t="s">
        <v>8219</v>
      </c>
      <c r="C1308">
        <v>150</v>
      </c>
      <c r="E1308" t="s">
        <v>8221</v>
      </c>
      <c r="F1308">
        <v>8</v>
      </c>
    </row>
    <row r="1309" spans="2:6" x14ac:dyDescent="0.35">
      <c r="B1309" t="s">
        <v>8219</v>
      </c>
      <c r="C1309">
        <v>56</v>
      </c>
      <c r="E1309" t="s">
        <v>8221</v>
      </c>
      <c r="F1309">
        <v>7</v>
      </c>
    </row>
    <row r="1310" spans="2:6" x14ac:dyDescent="0.35">
      <c r="B1310" t="s">
        <v>8219</v>
      </c>
      <c r="C1310">
        <v>18</v>
      </c>
      <c r="E1310" t="s">
        <v>8221</v>
      </c>
      <c r="F1310">
        <v>0</v>
      </c>
    </row>
    <row r="1311" spans="2:6" x14ac:dyDescent="0.35">
      <c r="B1311" t="s">
        <v>8219</v>
      </c>
      <c r="C1311">
        <v>60</v>
      </c>
      <c r="E1311" t="s">
        <v>8221</v>
      </c>
      <c r="F1311">
        <v>84</v>
      </c>
    </row>
    <row r="1312" spans="2:6" x14ac:dyDescent="0.35">
      <c r="B1312" t="s">
        <v>8219</v>
      </c>
      <c r="C1312">
        <v>67</v>
      </c>
      <c r="E1312" t="s">
        <v>8221</v>
      </c>
      <c r="F1312">
        <v>11</v>
      </c>
    </row>
    <row r="1313" spans="2:6" x14ac:dyDescent="0.35">
      <c r="B1313" t="s">
        <v>8219</v>
      </c>
      <c r="C1313">
        <v>35</v>
      </c>
      <c r="E1313" t="s">
        <v>8221</v>
      </c>
      <c r="F1313">
        <v>1</v>
      </c>
    </row>
    <row r="1314" spans="2:6" x14ac:dyDescent="0.35">
      <c r="B1314" t="s">
        <v>8219</v>
      </c>
      <c r="C1314">
        <v>34</v>
      </c>
      <c r="E1314" t="s">
        <v>8221</v>
      </c>
      <c r="F1314">
        <v>4</v>
      </c>
    </row>
    <row r="1315" spans="2:6" x14ac:dyDescent="0.35">
      <c r="B1315" t="s">
        <v>8219</v>
      </c>
      <c r="C1315">
        <v>36</v>
      </c>
      <c r="E1315" t="s">
        <v>8221</v>
      </c>
      <c r="F1315">
        <v>10</v>
      </c>
    </row>
    <row r="1316" spans="2:6" x14ac:dyDescent="0.35">
      <c r="B1316" t="s">
        <v>8219</v>
      </c>
      <c r="C1316">
        <v>18</v>
      </c>
      <c r="E1316" t="s">
        <v>8221</v>
      </c>
      <c r="F1316">
        <v>16</v>
      </c>
    </row>
    <row r="1317" spans="2:6" x14ac:dyDescent="0.35">
      <c r="B1317" t="s">
        <v>8219</v>
      </c>
      <c r="C1317">
        <v>25</v>
      </c>
      <c r="E1317" t="s">
        <v>8221</v>
      </c>
      <c r="F1317">
        <v>2</v>
      </c>
    </row>
    <row r="1318" spans="2:6" x14ac:dyDescent="0.35">
      <c r="B1318" t="s">
        <v>8219</v>
      </c>
      <c r="C1318">
        <v>21</v>
      </c>
      <c r="E1318" t="s">
        <v>8221</v>
      </c>
      <c r="F1318">
        <v>5</v>
      </c>
    </row>
    <row r="1319" spans="2:6" x14ac:dyDescent="0.35">
      <c r="B1319" t="s">
        <v>8219</v>
      </c>
      <c r="C1319">
        <v>151</v>
      </c>
      <c r="E1319" t="s">
        <v>8221</v>
      </c>
      <c r="F1319">
        <v>1</v>
      </c>
    </row>
    <row r="1320" spans="2:6" x14ac:dyDescent="0.35">
      <c r="B1320" t="s">
        <v>8219</v>
      </c>
      <c r="C1320">
        <v>489</v>
      </c>
      <c r="E1320" t="s">
        <v>8221</v>
      </c>
      <c r="F1320">
        <v>31</v>
      </c>
    </row>
    <row r="1321" spans="2:6" x14ac:dyDescent="0.35">
      <c r="B1321" t="s">
        <v>8219</v>
      </c>
      <c r="C1321">
        <v>50</v>
      </c>
      <c r="E1321" t="s">
        <v>8221</v>
      </c>
      <c r="F1321">
        <v>0</v>
      </c>
    </row>
    <row r="1322" spans="2:6" x14ac:dyDescent="0.35">
      <c r="B1322" t="s">
        <v>8219</v>
      </c>
      <c r="C1322">
        <v>321</v>
      </c>
      <c r="E1322" t="s">
        <v>8221</v>
      </c>
      <c r="F1322">
        <v>2</v>
      </c>
    </row>
    <row r="1323" spans="2:6" x14ac:dyDescent="0.35">
      <c r="B1323" t="s">
        <v>8219</v>
      </c>
      <c r="C1323">
        <v>1762</v>
      </c>
      <c r="E1323" t="s">
        <v>8221</v>
      </c>
      <c r="F1323">
        <v>7</v>
      </c>
    </row>
    <row r="1324" spans="2:6" x14ac:dyDescent="0.35">
      <c r="B1324" t="s">
        <v>8219</v>
      </c>
      <c r="C1324">
        <v>385</v>
      </c>
      <c r="E1324" t="s">
        <v>8221</v>
      </c>
      <c r="F1324">
        <v>16</v>
      </c>
    </row>
    <row r="1325" spans="2:6" x14ac:dyDescent="0.35">
      <c r="B1325" t="s">
        <v>8219</v>
      </c>
      <c r="C1325">
        <v>398</v>
      </c>
      <c r="E1325" t="s">
        <v>8221</v>
      </c>
      <c r="F1325">
        <v>4</v>
      </c>
    </row>
    <row r="1326" spans="2:6" x14ac:dyDescent="0.35">
      <c r="B1326" t="s">
        <v>8219</v>
      </c>
      <c r="C1326">
        <v>304</v>
      </c>
      <c r="E1326" t="s">
        <v>8221</v>
      </c>
      <c r="F1326">
        <v>4</v>
      </c>
    </row>
    <row r="1327" spans="2:6" x14ac:dyDescent="0.35">
      <c r="B1327" t="s">
        <v>8219</v>
      </c>
      <c r="C1327">
        <v>676</v>
      </c>
      <c r="E1327" t="s">
        <v>8221</v>
      </c>
      <c r="F1327">
        <v>4</v>
      </c>
    </row>
    <row r="1328" spans="2:6" x14ac:dyDescent="0.35">
      <c r="B1328" t="s">
        <v>8219</v>
      </c>
      <c r="C1328">
        <v>577</v>
      </c>
      <c r="E1328" t="s">
        <v>8221</v>
      </c>
      <c r="F1328">
        <v>3</v>
      </c>
    </row>
    <row r="1329" spans="2:6" x14ac:dyDescent="0.35">
      <c r="B1329" t="s">
        <v>8219</v>
      </c>
      <c r="C1329">
        <v>3663</v>
      </c>
      <c r="E1329" t="s">
        <v>8221</v>
      </c>
      <c r="F1329">
        <v>36</v>
      </c>
    </row>
    <row r="1330" spans="2:6" x14ac:dyDescent="0.35">
      <c r="B1330" t="s">
        <v>8219</v>
      </c>
      <c r="C1330">
        <v>294</v>
      </c>
      <c r="E1330" t="s">
        <v>8221</v>
      </c>
      <c r="F1330">
        <v>1</v>
      </c>
    </row>
    <row r="1331" spans="2:6" x14ac:dyDescent="0.35">
      <c r="B1331" t="s">
        <v>8219</v>
      </c>
      <c r="C1331">
        <v>28</v>
      </c>
      <c r="E1331" t="s">
        <v>8221</v>
      </c>
      <c r="F1331">
        <v>7</v>
      </c>
    </row>
    <row r="1332" spans="2:6" x14ac:dyDescent="0.35">
      <c r="B1332" t="s">
        <v>8219</v>
      </c>
      <c r="C1332">
        <v>100</v>
      </c>
      <c r="E1332" t="s">
        <v>8221</v>
      </c>
      <c r="F1332">
        <v>27</v>
      </c>
    </row>
    <row r="1333" spans="2:6" x14ac:dyDescent="0.35">
      <c r="B1333" t="s">
        <v>8219</v>
      </c>
      <c r="C1333">
        <v>72</v>
      </c>
      <c r="E1333" t="s">
        <v>8221</v>
      </c>
      <c r="F1333">
        <v>1</v>
      </c>
    </row>
    <row r="1334" spans="2:6" x14ac:dyDescent="0.35">
      <c r="B1334" t="s">
        <v>8219</v>
      </c>
      <c r="C1334">
        <v>238</v>
      </c>
      <c r="E1334" t="s">
        <v>8221</v>
      </c>
      <c r="F1334">
        <v>0</v>
      </c>
    </row>
    <row r="1335" spans="2:6" x14ac:dyDescent="0.35">
      <c r="B1335" t="s">
        <v>8219</v>
      </c>
      <c r="C1335">
        <v>159</v>
      </c>
      <c r="E1335" t="s">
        <v>8221</v>
      </c>
      <c r="F1335">
        <v>1</v>
      </c>
    </row>
    <row r="1336" spans="2:6" x14ac:dyDescent="0.35">
      <c r="B1336" t="s">
        <v>8219</v>
      </c>
      <c r="C1336">
        <v>77</v>
      </c>
      <c r="E1336" t="s">
        <v>8221</v>
      </c>
      <c r="F1336">
        <v>3</v>
      </c>
    </row>
    <row r="1337" spans="2:6" x14ac:dyDescent="0.35">
      <c r="B1337" t="s">
        <v>8219</v>
      </c>
      <c r="C1337">
        <v>53</v>
      </c>
      <c r="E1337" t="s">
        <v>8221</v>
      </c>
      <c r="F1337">
        <v>3</v>
      </c>
    </row>
    <row r="1338" spans="2:6" x14ac:dyDescent="0.35">
      <c r="B1338" t="s">
        <v>8219</v>
      </c>
      <c r="C1338">
        <v>1251</v>
      </c>
      <c r="E1338" t="s">
        <v>8221</v>
      </c>
      <c r="F1338">
        <v>3</v>
      </c>
    </row>
    <row r="1339" spans="2:6" x14ac:dyDescent="0.35">
      <c r="B1339" t="s">
        <v>8219</v>
      </c>
      <c r="C1339">
        <v>465</v>
      </c>
      <c r="E1339" t="s">
        <v>8221</v>
      </c>
      <c r="F1339">
        <v>0</v>
      </c>
    </row>
    <row r="1340" spans="2:6" x14ac:dyDescent="0.35">
      <c r="B1340" t="s">
        <v>8219</v>
      </c>
      <c r="C1340">
        <v>74</v>
      </c>
      <c r="E1340" t="s">
        <v>8221</v>
      </c>
      <c r="F1340">
        <v>6</v>
      </c>
    </row>
    <row r="1341" spans="2:6" x14ac:dyDescent="0.35">
      <c r="B1341" t="s">
        <v>8219</v>
      </c>
      <c r="C1341">
        <v>62</v>
      </c>
      <c r="E1341" t="s">
        <v>8221</v>
      </c>
      <c r="F1341">
        <v>17</v>
      </c>
    </row>
    <row r="1342" spans="2:6" x14ac:dyDescent="0.35">
      <c r="B1342" t="s">
        <v>8219</v>
      </c>
      <c r="C1342">
        <v>3468</v>
      </c>
      <c r="E1342" t="s">
        <v>8221</v>
      </c>
      <c r="F1342">
        <v>40</v>
      </c>
    </row>
    <row r="1343" spans="2:6" x14ac:dyDescent="0.35">
      <c r="B1343" t="s">
        <v>8219</v>
      </c>
      <c r="C1343">
        <v>52</v>
      </c>
      <c r="E1343" t="s">
        <v>8221</v>
      </c>
      <c r="F1343">
        <v>3</v>
      </c>
    </row>
    <row r="1344" spans="2:6" x14ac:dyDescent="0.35">
      <c r="B1344" t="s">
        <v>8219</v>
      </c>
      <c r="C1344">
        <v>50</v>
      </c>
      <c r="E1344" t="s">
        <v>8221</v>
      </c>
      <c r="F1344">
        <v>1</v>
      </c>
    </row>
    <row r="1345" spans="2:6" x14ac:dyDescent="0.35">
      <c r="B1345" t="s">
        <v>8219</v>
      </c>
      <c r="C1345">
        <v>45</v>
      </c>
      <c r="E1345" t="s">
        <v>8221</v>
      </c>
      <c r="F1345">
        <v>2</v>
      </c>
    </row>
    <row r="1346" spans="2:6" x14ac:dyDescent="0.35">
      <c r="B1346" t="s">
        <v>8219</v>
      </c>
      <c r="C1346">
        <v>21</v>
      </c>
      <c r="E1346" t="s">
        <v>8221</v>
      </c>
      <c r="F1346">
        <v>7</v>
      </c>
    </row>
    <row r="1347" spans="2:6" x14ac:dyDescent="0.35">
      <c r="B1347" t="s">
        <v>8219</v>
      </c>
      <c r="C1347">
        <v>100</v>
      </c>
      <c r="E1347" t="s">
        <v>8221</v>
      </c>
      <c r="F1347">
        <v>14</v>
      </c>
    </row>
    <row r="1348" spans="2:6" x14ac:dyDescent="0.35">
      <c r="B1348" t="s">
        <v>8219</v>
      </c>
      <c r="C1348">
        <v>81</v>
      </c>
      <c r="E1348" t="s">
        <v>8221</v>
      </c>
      <c r="F1348">
        <v>0</v>
      </c>
    </row>
    <row r="1349" spans="2:6" x14ac:dyDescent="0.35">
      <c r="B1349" t="s">
        <v>8219</v>
      </c>
      <c r="C1349">
        <v>286</v>
      </c>
      <c r="E1349" t="s">
        <v>8221</v>
      </c>
      <c r="F1349">
        <v>0</v>
      </c>
    </row>
    <row r="1350" spans="2:6" x14ac:dyDescent="0.35">
      <c r="B1350" t="s">
        <v>8219</v>
      </c>
      <c r="C1350">
        <v>42</v>
      </c>
      <c r="E1350" t="s">
        <v>8221</v>
      </c>
      <c r="F1350">
        <v>1</v>
      </c>
    </row>
    <row r="1351" spans="2:6" x14ac:dyDescent="0.35">
      <c r="B1351" t="s">
        <v>8219</v>
      </c>
      <c r="C1351">
        <v>199</v>
      </c>
      <c r="E1351" t="s">
        <v>8221</v>
      </c>
      <c r="F1351">
        <v>12</v>
      </c>
    </row>
    <row r="1352" spans="2:6" x14ac:dyDescent="0.35">
      <c r="B1352" t="s">
        <v>8219</v>
      </c>
      <c r="C1352">
        <v>25</v>
      </c>
      <c r="E1352" t="s">
        <v>8221</v>
      </c>
      <c r="F1352">
        <v>12</v>
      </c>
    </row>
    <row r="1353" spans="2:6" x14ac:dyDescent="0.35">
      <c r="B1353" t="s">
        <v>8219</v>
      </c>
      <c r="C1353">
        <v>84</v>
      </c>
      <c r="E1353" t="s">
        <v>8221</v>
      </c>
      <c r="F1353">
        <v>23</v>
      </c>
    </row>
    <row r="1354" spans="2:6" x14ac:dyDescent="0.35">
      <c r="B1354" t="s">
        <v>8219</v>
      </c>
      <c r="C1354">
        <v>50</v>
      </c>
      <c r="E1354" t="s">
        <v>8221</v>
      </c>
      <c r="F1354">
        <v>0</v>
      </c>
    </row>
    <row r="1355" spans="2:6" x14ac:dyDescent="0.35">
      <c r="B1355" t="s">
        <v>8219</v>
      </c>
      <c r="C1355">
        <v>26</v>
      </c>
      <c r="E1355" t="s">
        <v>8221</v>
      </c>
      <c r="F1355">
        <v>10</v>
      </c>
    </row>
    <row r="1356" spans="2:6" x14ac:dyDescent="0.35">
      <c r="B1356" t="s">
        <v>8219</v>
      </c>
      <c r="C1356">
        <v>14</v>
      </c>
      <c r="E1356" t="s">
        <v>8221</v>
      </c>
      <c r="F1356">
        <v>5</v>
      </c>
    </row>
    <row r="1357" spans="2:6" x14ac:dyDescent="0.35">
      <c r="B1357" t="s">
        <v>8219</v>
      </c>
      <c r="C1357">
        <v>49</v>
      </c>
      <c r="E1357" t="s">
        <v>8221</v>
      </c>
      <c r="F1357">
        <v>1</v>
      </c>
    </row>
    <row r="1358" spans="2:6" x14ac:dyDescent="0.35">
      <c r="B1358" t="s">
        <v>8219</v>
      </c>
      <c r="C1358">
        <v>69</v>
      </c>
      <c r="E1358" t="s">
        <v>8221</v>
      </c>
      <c r="F1358">
        <v>2</v>
      </c>
    </row>
    <row r="1359" spans="2:6" x14ac:dyDescent="0.35">
      <c r="B1359" t="s">
        <v>8219</v>
      </c>
      <c r="C1359">
        <v>60</v>
      </c>
      <c r="E1359" t="s">
        <v>8221</v>
      </c>
      <c r="F1359">
        <v>2</v>
      </c>
    </row>
    <row r="1360" spans="2:6" x14ac:dyDescent="0.35">
      <c r="B1360" t="s">
        <v>8219</v>
      </c>
      <c r="C1360">
        <v>80</v>
      </c>
      <c r="E1360" t="s">
        <v>8221</v>
      </c>
      <c r="F1360">
        <v>0</v>
      </c>
    </row>
    <row r="1361" spans="2:6" x14ac:dyDescent="0.35">
      <c r="B1361" t="s">
        <v>8219</v>
      </c>
      <c r="C1361">
        <v>56</v>
      </c>
      <c r="E1361" t="s">
        <v>8221</v>
      </c>
      <c r="F1361">
        <v>13</v>
      </c>
    </row>
    <row r="1362" spans="2:6" x14ac:dyDescent="0.35">
      <c r="B1362" t="s">
        <v>8219</v>
      </c>
      <c r="C1362">
        <v>104</v>
      </c>
      <c r="E1362" t="s">
        <v>8221</v>
      </c>
      <c r="F1362">
        <v>0</v>
      </c>
    </row>
    <row r="1363" spans="2:6" x14ac:dyDescent="0.35">
      <c r="B1363" t="s">
        <v>8219</v>
      </c>
      <c r="C1363">
        <v>46</v>
      </c>
      <c r="E1363" t="s">
        <v>8221</v>
      </c>
      <c r="F1363">
        <v>1</v>
      </c>
    </row>
    <row r="1364" spans="2:6" x14ac:dyDescent="0.35">
      <c r="B1364" t="s">
        <v>8219</v>
      </c>
      <c r="C1364">
        <v>206</v>
      </c>
      <c r="E1364" t="s">
        <v>8221</v>
      </c>
      <c r="F1364">
        <v>5</v>
      </c>
    </row>
    <row r="1365" spans="2:6" x14ac:dyDescent="0.35">
      <c r="B1365" t="s">
        <v>8219</v>
      </c>
      <c r="C1365">
        <v>18</v>
      </c>
      <c r="E1365" t="s">
        <v>8221</v>
      </c>
      <c r="F1365">
        <v>2</v>
      </c>
    </row>
    <row r="1366" spans="2:6" x14ac:dyDescent="0.35">
      <c r="B1366" t="s">
        <v>8219</v>
      </c>
      <c r="C1366">
        <v>28</v>
      </c>
      <c r="E1366" t="s">
        <v>8221</v>
      </c>
      <c r="F1366">
        <v>0</v>
      </c>
    </row>
    <row r="1367" spans="2:6" x14ac:dyDescent="0.35">
      <c r="B1367" t="s">
        <v>8219</v>
      </c>
      <c r="C1367">
        <v>11</v>
      </c>
      <c r="E1367" t="s">
        <v>8221</v>
      </c>
      <c r="F1367">
        <v>32</v>
      </c>
    </row>
    <row r="1368" spans="2:6" x14ac:dyDescent="0.35">
      <c r="B1368" t="s">
        <v>8219</v>
      </c>
      <c r="C1368">
        <v>263</v>
      </c>
      <c r="E1368" t="s">
        <v>8221</v>
      </c>
      <c r="F1368">
        <v>1</v>
      </c>
    </row>
    <row r="1369" spans="2:6" x14ac:dyDescent="0.35">
      <c r="B1369" t="s">
        <v>8219</v>
      </c>
      <c r="C1369">
        <v>394</v>
      </c>
      <c r="E1369" t="s">
        <v>8221</v>
      </c>
      <c r="F1369">
        <v>1</v>
      </c>
    </row>
    <row r="1370" spans="2:6" x14ac:dyDescent="0.35">
      <c r="B1370" t="s">
        <v>8219</v>
      </c>
      <c r="C1370">
        <v>1049</v>
      </c>
      <c r="E1370" t="s">
        <v>8221</v>
      </c>
      <c r="F1370">
        <v>1</v>
      </c>
    </row>
    <row r="1371" spans="2:6" x14ac:dyDescent="0.35">
      <c r="B1371" t="s">
        <v>8219</v>
      </c>
      <c r="C1371">
        <v>308</v>
      </c>
      <c r="E1371" t="s">
        <v>8221</v>
      </c>
      <c r="F1371">
        <v>0</v>
      </c>
    </row>
    <row r="1372" spans="2:6" x14ac:dyDescent="0.35">
      <c r="B1372" t="s">
        <v>8219</v>
      </c>
      <c r="C1372">
        <v>1088</v>
      </c>
      <c r="E1372" t="s">
        <v>8221</v>
      </c>
      <c r="F1372">
        <v>0</v>
      </c>
    </row>
    <row r="1373" spans="2:6" x14ac:dyDescent="0.35">
      <c r="B1373" t="s">
        <v>8219</v>
      </c>
      <c r="C1373">
        <v>73</v>
      </c>
      <c r="E1373" t="s">
        <v>8221</v>
      </c>
      <c r="F1373">
        <v>8</v>
      </c>
    </row>
    <row r="1374" spans="2:6" x14ac:dyDescent="0.35">
      <c r="B1374" t="s">
        <v>8219</v>
      </c>
      <c r="C1374">
        <v>143</v>
      </c>
      <c r="E1374" t="s">
        <v>8221</v>
      </c>
      <c r="F1374">
        <v>0</v>
      </c>
    </row>
    <row r="1375" spans="2:6" x14ac:dyDescent="0.35">
      <c r="B1375" t="s">
        <v>8219</v>
      </c>
      <c r="C1375">
        <v>1420</v>
      </c>
      <c r="E1375" t="s">
        <v>8221</v>
      </c>
      <c r="F1375">
        <v>1</v>
      </c>
    </row>
    <row r="1376" spans="2:6" x14ac:dyDescent="0.35">
      <c r="B1376" t="s">
        <v>8219</v>
      </c>
      <c r="C1376">
        <v>305</v>
      </c>
      <c r="E1376" t="s">
        <v>8221</v>
      </c>
      <c r="F1376">
        <v>16</v>
      </c>
    </row>
    <row r="1377" spans="2:6" x14ac:dyDescent="0.35">
      <c r="B1377" t="s">
        <v>8219</v>
      </c>
      <c r="C1377">
        <v>551</v>
      </c>
      <c r="E1377" t="s">
        <v>8221</v>
      </c>
      <c r="F1377">
        <v>12</v>
      </c>
    </row>
    <row r="1378" spans="2:6" x14ac:dyDescent="0.35">
      <c r="B1378" t="s">
        <v>8219</v>
      </c>
      <c r="C1378">
        <v>187</v>
      </c>
      <c r="E1378" t="s">
        <v>8221</v>
      </c>
      <c r="F1378">
        <v>4</v>
      </c>
    </row>
    <row r="1379" spans="2:6" x14ac:dyDescent="0.35">
      <c r="B1379" t="s">
        <v>8219</v>
      </c>
      <c r="C1379">
        <v>325</v>
      </c>
      <c r="E1379" t="s">
        <v>8221</v>
      </c>
      <c r="F1379">
        <v>2</v>
      </c>
    </row>
    <row r="1380" spans="2:6" x14ac:dyDescent="0.35">
      <c r="B1380" t="s">
        <v>8219</v>
      </c>
      <c r="C1380">
        <v>148</v>
      </c>
      <c r="E1380" t="s">
        <v>8221</v>
      </c>
      <c r="F1380">
        <v>3</v>
      </c>
    </row>
    <row r="1381" spans="2:6" x14ac:dyDescent="0.35">
      <c r="B1381" t="s">
        <v>8219</v>
      </c>
      <c r="C1381">
        <v>69</v>
      </c>
      <c r="E1381" t="s">
        <v>8221</v>
      </c>
      <c r="F1381">
        <v>0</v>
      </c>
    </row>
    <row r="1382" spans="2:6" x14ac:dyDescent="0.35">
      <c r="B1382" t="s">
        <v>8219</v>
      </c>
      <c r="C1382">
        <v>173</v>
      </c>
      <c r="E1382" t="s">
        <v>8221</v>
      </c>
      <c r="F1382">
        <v>3</v>
      </c>
    </row>
    <row r="1383" spans="2:6" x14ac:dyDescent="0.35">
      <c r="B1383" t="s">
        <v>8219</v>
      </c>
      <c r="C1383">
        <v>269</v>
      </c>
      <c r="E1383" t="s">
        <v>8221</v>
      </c>
      <c r="F1383">
        <v>4</v>
      </c>
    </row>
    <row r="1384" spans="2:6" x14ac:dyDescent="0.35">
      <c r="B1384" t="s">
        <v>8219</v>
      </c>
      <c r="C1384">
        <v>185</v>
      </c>
      <c r="E1384" t="s">
        <v>8221</v>
      </c>
      <c r="F1384">
        <v>2</v>
      </c>
    </row>
    <row r="1385" spans="2:6" x14ac:dyDescent="0.35">
      <c r="B1385" t="s">
        <v>8219</v>
      </c>
      <c r="C1385">
        <v>176</v>
      </c>
      <c r="E1385" t="s">
        <v>8221</v>
      </c>
      <c r="F1385">
        <v>10</v>
      </c>
    </row>
    <row r="1386" spans="2:6" x14ac:dyDescent="0.35">
      <c r="B1386" t="s">
        <v>8219</v>
      </c>
      <c r="C1386">
        <v>1019</v>
      </c>
      <c r="E1386" t="s">
        <v>8221</v>
      </c>
      <c r="F1386">
        <v>11</v>
      </c>
    </row>
    <row r="1387" spans="2:6" x14ac:dyDescent="0.35">
      <c r="B1387" t="s">
        <v>8219</v>
      </c>
      <c r="C1387">
        <v>113</v>
      </c>
      <c r="E1387" t="s">
        <v>8221</v>
      </c>
      <c r="F1387">
        <v>6</v>
      </c>
    </row>
    <row r="1388" spans="2:6" x14ac:dyDescent="0.35">
      <c r="B1388" t="s">
        <v>8219</v>
      </c>
      <c r="C1388">
        <v>404</v>
      </c>
      <c r="E1388" t="s">
        <v>8221</v>
      </c>
      <c r="F1388">
        <v>2</v>
      </c>
    </row>
    <row r="1389" spans="2:6" x14ac:dyDescent="0.35">
      <c r="B1389" t="s">
        <v>8219</v>
      </c>
      <c r="C1389">
        <v>707</v>
      </c>
      <c r="E1389" t="s">
        <v>8221</v>
      </c>
      <c r="F1389">
        <v>6</v>
      </c>
    </row>
    <row r="1390" spans="2:6" x14ac:dyDescent="0.35">
      <c r="B1390" t="s">
        <v>8219</v>
      </c>
      <c r="C1390">
        <v>392</v>
      </c>
      <c r="E1390" t="s">
        <v>8221</v>
      </c>
      <c r="F1390">
        <v>8</v>
      </c>
    </row>
    <row r="1391" spans="2:6" x14ac:dyDescent="0.35">
      <c r="B1391" t="s">
        <v>8219</v>
      </c>
      <c r="C1391">
        <v>23</v>
      </c>
      <c r="E1391" t="s">
        <v>8221</v>
      </c>
      <c r="F1391">
        <v>37</v>
      </c>
    </row>
    <row r="1392" spans="2:6" x14ac:dyDescent="0.35">
      <c r="B1392" t="s">
        <v>8219</v>
      </c>
      <c r="C1392">
        <v>682</v>
      </c>
      <c r="E1392" t="s">
        <v>8221</v>
      </c>
      <c r="F1392">
        <v>11</v>
      </c>
    </row>
    <row r="1393" spans="2:6" x14ac:dyDescent="0.35">
      <c r="B1393" t="s">
        <v>8219</v>
      </c>
      <c r="C1393">
        <v>37</v>
      </c>
      <c r="E1393" t="s">
        <v>8221</v>
      </c>
      <c r="F1393">
        <v>0</v>
      </c>
    </row>
    <row r="1394" spans="2:6" x14ac:dyDescent="0.35">
      <c r="B1394" t="s">
        <v>8219</v>
      </c>
      <c r="C1394">
        <v>146</v>
      </c>
      <c r="E1394" t="s">
        <v>8221</v>
      </c>
      <c r="F1394">
        <v>10</v>
      </c>
    </row>
    <row r="1395" spans="2:6" x14ac:dyDescent="0.35">
      <c r="B1395" t="s">
        <v>8219</v>
      </c>
      <c r="C1395">
        <v>119</v>
      </c>
      <c r="E1395" t="s">
        <v>8221</v>
      </c>
      <c r="F1395">
        <v>6</v>
      </c>
    </row>
    <row r="1396" spans="2:6" x14ac:dyDescent="0.35">
      <c r="B1396" t="s">
        <v>8219</v>
      </c>
      <c r="C1396">
        <v>163</v>
      </c>
      <c r="E1396" t="s">
        <v>8221</v>
      </c>
      <c r="F1396">
        <v>8</v>
      </c>
    </row>
    <row r="1397" spans="2:6" x14ac:dyDescent="0.35">
      <c r="B1397" t="s">
        <v>8219</v>
      </c>
      <c r="C1397">
        <v>339</v>
      </c>
      <c r="E1397" t="s">
        <v>8221</v>
      </c>
      <c r="F1397">
        <v>6</v>
      </c>
    </row>
    <row r="1398" spans="2:6" x14ac:dyDescent="0.35">
      <c r="B1398" t="s">
        <v>8219</v>
      </c>
      <c r="C1398">
        <v>58</v>
      </c>
      <c r="E1398" t="s">
        <v>8221</v>
      </c>
      <c r="F1398">
        <v>7</v>
      </c>
    </row>
    <row r="1399" spans="2:6" x14ac:dyDescent="0.35">
      <c r="B1399" t="s">
        <v>8219</v>
      </c>
      <c r="C1399">
        <v>456</v>
      </c>
      <c r="E1399" t="s">
        <v>8221</v>
      </c>
      <c r="F1399">
        <v>7</v>
      </c>
    </row>
    <row r="1400" spans="2:6" x14ac:dyDescent="0.35">
      <c r="B1400" t="s">
        <v>8219</v>
      </c>
      <c r="C1400">
        <v>15</v>
      </c>
      <c r="E1400" t="s">
        <v>8221</v>
      </c>
      <c r="F1400">
        <v>5</v>
      </c>
    </row>
    <row r="1401" spans="2:6" x14ac:dyDescent="0.35">
      <c r="B1401" t="s">
        <v>8219</v>
      </c>
      <c r="C1401">
        <v>191</v>
      </c>
      <c r="E1401" t="s">
        <v>8221</v>
      </c>
      <c r="F1401">
        <v>46</v>
      </c>
    </row>
    <row r="1402" spans="2:6" x14ac:dyDescent="0.35">
      <c r="B1402" t="s">
        <v>8219</v>
      </c>
      <c r="C1402">
        <v>17</v>
      </c>
      <c r="E1402" t="s">
        <v>8221</v>
      </c>
      <c r="F1402">
        <v>10</v>
      </c>
    </row>
    <row r="1403" spans="2:6" x14ac:dyDescent="0.35">
      <c r="B1403" t="s">
        <v>8219</v>
      </c>
      <c r="C1403">
        <v>28</v>
      </c>
      <c r="E1403" t="s">
        <v>8221</v>
      </c>
      <c r="F1403">
        <v>19</v>
      </c>
    </row>
    <row r="1404" spans="2:6" x14ac:dyDescent="0.35">
      <c r="B1404" t="s">
        <v>8219</v>
      </c>
      <c r="C1404">
        <v>18</v>
      </c>
      <c r="E1404" t="s">
        <v>8221</v>
      </c>
      <c r="F1404">
        <v>13</v>
      </c>
    </row>
    <row r="1405" spans="2:6" x14ac:dyDescent="0.35">
      <c r="B1405" t="s">
        <v>8219</v>
      </c>
      <c r="C1405">
        <v>61</v>
      </c>
      <c r="E1405" t="s">
        <v>8221</v>
      </c>
      <c r="F1405">
        <v>13</v>
      </c>
    </row>
    <row r="1406" spans="2:6" x14ac:dyDescent="0.35">
      <c r="B1406" t="s">
        <v>8219</v>
      </c>
      <c r="C1406">
        <v>108</v>
      </c>
      <c r="E1406" t="s">
        <v>8221</v>
      </c>
      <c r="F1406">
        <v>4</v>
      </c>
    </row>
    <row r="1407" spans="2:6" x14ac:dyDescent="0.35">
      <c r="B1407" t="s">
        <v>8219</v>
      </c>
      <c r="C1407">
        <v>142</v>
      </c>
      <c r="E1407" t="s">
        <v>8221</v>
      </c>
      <c r="F1407">
        <v>0</v>
      </c>
    </row>
    <row r="1408" spans="2:6" x14ac:dyDescent="0.35">
      <c r="B1408" t="s">
        <v>8219</v>
      </c>
      <c r="C1408">
        <v>74</v>
      </c>
      <c r="E1408" t="s">
        <v>8221</v>
      </c>
      <c r="F1408">
        <v>3</v>
      </c>
    </row>
    <row r="1409" spans="2:6" x14ac:dyDescent="0.35">
      <c r="B1409" t="s">
        <v>8219</v>
      </c>
      <c r="C1409">
        <v>38</v>
      </c>
      <c r="E1409" t="s">
        <v>8221</v>
      </c>
      <c r="F1409">
        <v>1</v>
      </c>
    </row>
    <row r="1410" spans="2:6" x14ac:dyDescent="0.35">
      <c r="B1410" t="s">
        <v>8219</v>
      </c>
      <c r="C1410">
        <v>20</v>
      </c>
      <c r="E1410" t="s">
        <v>8221</v>
      </c>
      <c r="F1410">
        <v>9</v>
      </c>
    </row>
    <row r="1411" spans="2:6" x14ac:dyDescent="0.35">
      <c r="B1411" t="s">
        <v>8219</v>
      </c>
      <c r="C1411">
        <v>24</v>
      </c>
      <c r="E1411" t="s">
        <v>8221</v>
      </c>
      <c r="F1411">
        <v>1</v>
      </c>
    </row>
    <row r="1412" spans="2:6" x14ac:dyDescent="0.35">
      <c r="B1412" t="s">
        <v>8219</v>
      </c>
      <c r="C1412">
        <v>66</v>
      </c>
      <c r="E1412" t="s">
        <v>8221</v>
      </c>
      <c r="F1412">
        <v>1</v>
      </c>
    </row>
    <row r="1413" spans="2:6" x14ac:dyDescent="0.35">
      <c r="B1413" t="s">
        <v>8219</v>
      </c>
      <c r="C1413">
        <v>28</v>
      </c>
      <c r="E1413" t="s">
        <v>8221</v>
      </c>
      <c r="F1413">
        <v>4</v>
      </c>
    </row>
    <row r="1414" spans="2:6" x14ac:dyDescent="0.35">
      <c r="B1414" t="s">
        <v>8219</v>
      </c>
      <c r="C1414">
        <v>24</v>
      </c>
      <c r="E1414" t="s">
        <v>8221</v>
      </c>
      <c r="F1414">
        <v>17</v>
      </c>
    </row>
    <row r="1415" spans="2:6" x14ac:dyDescent="0.35">
      <c r="B1415" t="s">
        <v>8219</v>
      </c>
      <c r="C1415">
        <v>73</v>
      </c>
      <c r="E1415" t="s">
        <v>8221</v>
      </c>
      <c r="F1415">
        <v>0</v>
      </c>
    </row>
    <row r="1416" spans="2:6" x14ac:dyDescent="0.35">
      <c r="B1416" t="s">
        <v>8219</v>
      </c>
      <c r="C1416">
        <v>3</v>
      </c>
      <c r="E1416" t="s">
        <v>8221</v>
      </c>
      <c r="F1416">
        <v>12</v>
      </c>
    </row>
    <row r="1417" spans="2:6" x14ac:dyDescent="0.35">
      <c r="B1417" t="s">
        <v>8219</v>
      </c>
      <c r="C1417">
        <v>20</v>
      </c>
      <c r="E1417" t="s">
        <v>8221</v>
      </c>
      <c r="F1417">
        <v>14</v>
      </c>
    </row>
    <row r="1418" spans="2:6" x14ac:dyDescent="0.35">
      <c r="B1418" t="s">
        <v>8219</v>
      </c>
      <c r="C1418">
        <v>21</v>
      </c>
      <c r="E1418" t="s">
        <v>8221</v>
      </c>
      <c r="F1418">
        <v>1</v>
      </c>
    </row>
    <row r="1419" spans="2:6" x14ac:dyDescent="0.35">
      <c r="B1419" t="s">
        <v>8219</v>
      </c>
      <c r="C1419">
        <v>94</v>
      </c>
      <c r="E1419" t="s">
        <v>8221</v>
      </c>
      <c r="F1419">
        <v>14</v>
      </c>
    </row>
    <row r="1420" spans="2:6" x14ac:dyDescent="0.35">
      <c r="B1420" t="s">
        <v>8219</v>
      </c>
      <c r="C1420">
        <v>139</v>
      </c>
      <c r="E1420" t="s">
        <v>8221</v>
      </c>
      <c r="F1420">
        <v>4</v>
      </c>
    </row>
    <row r="1421" spans="2:6" x14ac:dyDescent="0.35">
      <c r="B1421" t="s">
        <v>8219</v>
      </c>
      <c r="C1421">
        <v>130</v>
      </c>
      <c r="E1421" t="s">
        <v>8221</v>
      </c>
      <c r="F1421">
        <v>2</v>
      </c>
    </row>
    <row r="1422" spans="2:6" x14ac:dyDescent="0.35">
      <c r="B1422" t="s">
        <v>8219</v>
      </c>
      <c r="C1422">
        <v>31</v>
      </c>
      <c r="E1422" t="s">
        <v>8221</v>
      </c>
      <c r="F1422">
        <v>1</v>
      </c>
    </row>
    <row r="1423" spans="2:6" x14ac:dyDescent="0.35">
      <c r="B1423" t="s">
        <v>8219</v>
      </c>
      <c r="C1423">
        <v>13</v>
      </c>
      <c r="E1423" t="s">
        <v>8221</v>
      </c>
      <c r="F1423">
        <v>2</v>
      </c>
    </row>
    <row r="1424" spans="2:6" x14ac:dyDescent="0.35">
      <c r="B1424" t="s">
        <v>8219</v>
      </c>
      <c r="C1424">
        <v>90</v>
      </c>
      <c r="E1424" t="s">
        <v>8221</v>
      </c>
      <c r="F1424">
        <v>1</v>
      </c>
    </row>
    <row r="1425" spans="2:6" x14ac:dyDescent="0.35">
      <c r="B1425" t="s">
        <v>8219</v>
      </c>
      <c r="C1425">
        <v>141</v>
      </c>
      <c r="E1425" t="s">
        <v>8221</v>
      </c>
      <c r="F1425">
        <v>1</v>
      </c>
    </row>
    <row r="1426" spans="2:6" x14ac:dyDescent="0.35">
      <c r="B1426" t="s">
        <v>8219</v>
      </c>
      <c r="C1426">
        <v>23</v>
      </c>
      <c r="E1426" t="s">
        <v>8221</v>
      </c>
      <c r="F1426">
        <v>4</v>
      </c>
    </row>
    <row r="1427" spans="2:6" x14ac:dyDescent="0.35">
      <c r="B1427" t="s">
        <v>8219</v>
      </c>
      <c r="C1427">
        <v>18</v>
      </c>
      <c r="E1427" t="s">
        <v>8221</v>
      </c>
      <c r="F1427">
        <v>3</v>
      </c>
    </row>
    <row r="1428" spans="2:6" x14ac:dyDescent="0.35">
      <c r="B1428" t="s">
        <v>8219</v>
      </c>
      <c r="C1428">
        <v>76</v>
      </c>
      <c r="E1428" t="s">
        <v>8221</v>
      </c>
      <c r="F1428">
        <v>38</v>
      </c>
    </row>
    <row r="1429" spans="2:6" x14ac:dyDescent="0.35">
      <c r="B1429" t="s">
        <v>8219</v>
      </c>
      <c r="C1429">
        <v>93</v>
      </c>
      <c r="E1429" t="s">
        <v>8221</v>
      </c>
      <c r="F1429">
        <v>4</v>
      </c>
    </row>
    <row r="1430" spans="2:6" x14ac:dyDescent="0.35">
      <c r="B1430" t="s">
        <v>8219</v>
      </c>
      <c r="C1430">
        <v>69</v>
      </c>
      <c r="E1430" t="s">
        <v>8221</v>
      </c>
      <c r="F1430">
        <v>0</v>
      </c>
    </row>
    <row r="1431" spans="2:6" x14ac:dyDescent="0.35">
      <c r="B1431" t="s">
        <v>8219</v>
      </c>
      <c r="C1431">
        <v>21</v>
      </c>
      <c r="E1431" t="s">
        <v>8221</v>
      </c>
      <c r="F1431">
        <v>2</v>
      </c>
    </row>
    <row r="1432" spans="2:6" x14ac:dyDescent="0.35">
      <c r="B1432" t="s">
        <v>8219</v>
      </c>
      <c r="C1432">
        <v>57</v>
      </c>
      <c r="E1432" t="s">
        <v>8221</v>
      </c>
      <c r="F1432">
        <v>0</v>
      </c>
    </row>
    <row r="1433" spans="2:6" x14ac:dyDescent="0.35">
      <c r="B1433" t="s">
        <v>8219</v>
      </c>
      <c r="C1433">
        <v>108</v>
      </c>
      <c r="E1433" t="s">
        <v>8221</v>
      </c>
      <c r="F1433">
        <v>1</v>
      </c>
    </row>
    <row r="1434" spans="2:6" x14ac:dyDescent="0.35">
      <c r="B1434" t="s">
        <v>8219</v>
      </c>
      <c r="C1434">
        <v>83</v>
      </c>
      <c r="E1434" t="s">
        <v>8221</v>
      </c>
      <c r="F1434">
        <v>7</v>
      </c>
    </row>
    <row r="1435" spans="2:6" x14ac:dyDescent="0.35">
      <c r="B1435" t="s">
        <v>8219</v>
      </c>
      <c r="C1435">
        <v>96</v>
      </c>
      <c r="E1435" t="s">
        <v>8221</v>
      </c>
      <c r="F1435">
        <v>2</v>
      </c>
    </row>
    <row r="1436" spans="2:6" x14ac:dyDescent="0.35">
      <c r="B1436" t="s">
        <v>8219</v>
      </c>
      <c r="C1436">
        <v>64</v>
      </c>
      <c r="E1436" t="s">
        <v>8221</v>
      </c>
      <c r="F1436">
        <v>4</v>
      </c>
    </row>
    <row r="1437" spans="2:6" x14ac:dyDescent="0.35">
      <c r="B1437" t="s">
        <v>8219</v>
      </c>
      <c r="C1437">
        <v>14</v>
      </c>
      <c r="E1437" t="s">
        <v>8221</v>
      </c>
      <c r="F1437">
        <v>4</v>
      </c>
    </row>
    <row r="1438" spans="2:6" x14ac:dyDescent="0.35">
      <c r="B1438" t="s">
        <v>8219</v>
      </c>
      <c r="C1438">
        <v>169</v>
      </c>
      <c r="E1438" t="s">
        <v>8221</v>
      </c>
      <c r="F1438">
        <v>3</v>
      </c>
    </row>
    <row r="1439" spans="2:6" x14ac:dyDescent="0.35">
      <c r="B1439" t="s">
        <v>8219</v>
      </c>
      <c r="C1439">
        <v>33</v>
      </c>
      <c r="E1439" t="s">
        <v>8221</v>
      </c>
      <c r="F1439">
        <v>2</v>
      </c>
    </row>
    <row r="1440" spans="2:6" x14ac:dyDescent="0.35">
      <c r="B1440" t="s">
        <v>8219</v>
      </c>
      <c r="C1440">
        <v>102</v>
      </c>
      <c r="E1440" t="s">
        <v>8221</v>
      </c>
      <c r="F1440">
        <v>197</v>
      </c>
    </row>
    <row r="1441" spans="2:6" x14ac:dyDescent="0.35">
      <c r="B1441" t="s">
        <v>8219</v>
      </c>
      <c r="C1441">
        <v>104</v>
      </c>
      <c r="E1441" t="s">
        <v>8221</v>
      </c>
      <c r="F1441">
        <v>0</v>
      </c>
    </row>
    <row r="1442" spans="2:6" x14ac:dyDescent="0.35">
      <c r="B1442" t="s">
        <v>8219</v>
      </c>
      <c r="C1442">
        <v>20</v>
      </c>
      <c r="E1442" t="s">
        <v>8221</v>
      </c>
      <c r="F1442">
        <v>1</v>
      </c>
    </row>
    <row r="1443" spans="2:6" x14ac:dyDescent="0.35">
      <c r="B1443" t="s">
        <v>8219</v>
      </c>
      <c r="C1443">
        <v>35</v>
      </c>
      <c r="E1443" t="s">
        <v>8221</v>
      </c>
      <c r="F1443">
        <v>4</v>
      </c>
    </row>
    <row r="1444" spans="2:6" x14ac:dyDescent="0.35">
      <c r="B1444" t="s">
        <v>8219</v>
      </c>
      <c r="C1444">
        <v>94</v>
      </c>
      <c r="E1444" t="s">
        <v>8221</v>
      </c>
      <c r="F1444">
        <v>0</v>
      </c>
    </row>
    <row r="1445" spans="2:6" x14ac:dyDescent="0.35">
      <c r="B1445" t="s">
        <v>8219</v>
      </c>
      <c r="C1445">
        <v>14</v>
      </c>
      <c r="E1445" t="s">
        <v>8221</v>
      </c>
      <c r="F1445">
        <v>7</v>
      </c>
    </row>
    <row r="1446" spans="2:6" x14ac:dyDescent="0.35">
      <c r="B1446" t="s">
        <v>8219</v>
      </c>
      <c r="C1446">
        <v>15</v>
      </c>
      <c r="E1446" t="s">
        <v>8221</v>
      </c>
      <c r="F1446">
        <v>11</v>
      </c>
    </row>
    <row r="1447" spans="2:6" x14ac:dyDescent="0.35">
      <c r="B1447" t="s">
        <v>8219</v>
      </c>
      <c r="C1447">
        <v>51</v>
      </c>
      <c r="E1447" t="s">
        <v>8221</v>
      </c>
      <c r="F1447">
        <v>0</v>
      </c>
    </row>
    <row r="1448" spans="2:6" x14ac:dyDescent="0.35">
      <c r="B1448" t="s">
        <v>8219</v>
      </c>
      <c r="C1448">
        <v>19</v>
      </c>
      <c r="E1448" t="s">
        <v>8221</v>
      </c>
      <c r="F1448">
        <v>6</v>
      </c>
    </row>
    <row r="1449" spans="2:6" x14ac:dyDescent="0.35">
      <c r="B1449" t="s">
        <v>8219</v>
      </c>
      <c r="C1449">
        <v>23</v>
      </c>
      <c r="E1449" t="s">
        <v>8221</v>
      </c>
      <c r="F1449">
        <v>0</v>
      </c>
    </row>
    <row r="1450" spans="2:6" x14ac:dyDescent="0.35">
      <c r="B1450" t="s">
        <v>8219</v>
      </c>
      <c r="C1450">
        <v>97</v>
      </c>
      <c r="E1450" t="s">
        <v>8221</v>
      </c>
      <c r="F1450">
        <v>7</v>
      </c>
    </row>
    <row r="1451" spans="2:6" x14ac:dyDescent="0.35">
      <c r="B1451" t="s">
        <v>8219</v>
      </c>
      <c r="C1451">
        <v>76</v>
      </c>
      <c r="E1451" t="s">
        <v>8221</v>
      </c>
      <c r="F1451">
        <v>94</v>
      </c>
    </row>
    <row r="1452" spans="2:6" x14ac:dyDescent="0.35">
      <c r="B1452" t="s">
        <v>8219</v>
      </c>
      <c r="C1452">
        <v>11</v>
      </c>
      <c r="E1452" t="s">
        <v>8221</v>
      </c>
      <c r="F1452">
        <v>2</v>
      </c>
    </row>
    <row r="1453" spans="2:6" x14ac:dyDescent="0.35">
      <c r="B1453" t="s">
        <v>8219</v>
      </c>
      <c r="C1453">
        <v>52</v>
      </c>
      <c r="E1453" t="s">
        <v>8221</v>
      </c>
      <c r="F1453">
        <v>25</v>
      </c>
    </row>
    <row r="1454" spans="2:6" x14ac:dyDescent="0.35">
      <c r="B1454" t="s">
        <v>8219</v>
      </c>
      <c r="C1454">
        <v>95</v>
      </c>
      <c r="E1454" t="s">
        <v>8221</v>
      </c>
      <c r="F1454">
        <v>17</v>
      </c>
    </row>
    <row r="1455" spans="2:6" x14ac:dyDescent="0.35">
      <c r="B1455" t="s">
        <v>8219</v>
      </c>
      <c r="C1455">
        <v>35</v>
      </c>
      <c r="E1455" t="s">
        <v>8221</v>
      </c>
      <c r="F1455">
        <v>2</v>
      </c>
    </row>
    <row r="1456" spans="2:6" x14ac:dyDescent="0.35">
      <c r="B1456" t="s">
        <v>8219</v>
      </c>
      <c r="C1456">
        <v>21</v>
      </c>
      <c r="E1456" t="s">
        <v>8221</v>
      </c>
      <c r="F1456">
        <v>4</v>
      </c>
    </row>
    <row r="1457" spans="2:6" x14ac:dyDescent="0.35">
      <c r="B1457" t="s">
        <v>8219</v>
      </c>
      <c r="C1457">
        <v>93</v>
      </c>
      <c r="E1457" t="s">
        <v>8221</v>
      </c>
      <c r="F1457">
        <v>5</v>
      </c>
    </row>
    <row r="1458" spans="2:6" x14ac:dyDescent="0.35">
      <c r="B1458" t="s">
        <v>8219</v>
      </c>
      <c r="C1458">
        <v>11</v>
      </c>
      <c r="E1458" t="s">
        <v>8221</v>
      </c>
      <c r="F1458">
        <v>2</v>
      </c>
    </row>
    <row r="1459" spans="2:6" x14ac:dyDescent="0.35">
      <c r="B1459" t="s">
        <v>8219</v>
      </c>
      <c r="C1459">
        <v>21</v>
      </c>
      <c r="E1459" t="s">
        <v>8221</v>
      </c>
      <c r="F1459">
        <v>2</v>
      </c>
    </row>
    <row r="1460" spans="2:6" x14ac:dyDescent="0.35">
      <c r="B1460" t="s">
        <v>8219</v>
      </c>
      <c r="C1460">
        <v>54</v>
      </c>
      <c r="E1460" t="s">
        <v>8221</v>
      </c>
      <c r="F1460">
        <v>3</v>
      </c>
    </row>
    <row r="1461" spans="2:6" x14ac:dyDescent="0.35">
      <c r="B1461" t="s">
        <v>8219</v>
      </c>
      <c r="C1461">
        <v>31</v>
      </c>
      <c r="E1461" t="s">
        <v>8221</v>
      </c>
      <c r="F1461">
        <v>0</v>
      </c>
    </row>
    <row r="1462" spans="2:6" x14ac:dyDescent="0.35">
      <c r="B1462" t="s">
        <v>8219</v>
      </c>
      <c r="C1462">
        <v>132</v>
      </c>
      <c r="E1462" t="s">
        <v>8221</v>
      </c>
      <c r="F1462">
        <v>4</v>
      </c>
    </row>
    <row r="1463" spans="2:6" x14ac:dyDescent="0.35">
      <c r="B1463" t="s">
        <v>8219</v>
      </c>
      <c r="C1463">
        <v>3</v>
      </c>
      <c r="E1463" t="s">
        <v>8221</v>
      </c>
      <c r="F1463">
        <v>1</v>
      </c>
    </row>
    <row r="1464" spans="2:6" x14ac:dyDescent="0.35">
      <c r="B1464" t="s">
        <v>8219</v>
      </c>
      <c r="C1464">
        <v>6</v>
      </c>
      <c r="E1464" t="s">
        <v>8221</v>
      </c>
      <c r="F1464">
        <v>12</v>
      </c>
    </row>
    <row r="1465" spans="2:6" x14ac:dyDescent="0.35">
      <c r="B1465" t="s">
        <v>8219</v>
      </c>
      <c r="C1465">
        <v>10</v>
      </c>
      <c r="E1465" t="s">
        <v>8221</v>
      </c>
      <c r="F1465">
        <v>4</v>
      </c>
    </row>
    <row r="1466" spans="2:6" x14ac:dyDescent="0.35">
      <c r="B1466" t="s">
        <v>8219</v>
      </c>
      <c r="C1466">
        <v>147</v>
      </c>
      <c r="E1466" t="s">
        <v>8221</v>
      </c>
      <c r="F1466">
        <v>91</v>
      </c>
    </row>
    <row r="1467" spans="2:6" x14ac:dyDescent="0.35">
      <c r="B1467" t="s">
        <v>8219</v>
      </c>
      <c r="C1467">
        <v>199</v>
      </c>
      <c r="E1467" t="s">
        <v>8221</v>
      </c>
      <c r="F1467">
        <v>1</v>
      </c>
    </row>
    <row r="1468" spans="2:6" x14ac:dyDescent="0.35">
      <c r="B1468" t="s">
        <v>8219</v>
      </c>
      <c r="C1468">
        <v>50</v>
      </c>
      <c r="E1468" t="s">
        <v>8221</v>
      </c>
      <c r="F1468">
        <v>1</v>
      </c>
    </row>
    <row r="1469" spans="2:6" x14ac:dyDescent="0.35">
      <c r="B1469" t="s">
        <v>8219</v>
      </c>
      <c r="C1469">
        <v>21</v>
      </c>
      <c r="E1469" t="s">
        <v>8221</v>
      </c>
      <c r="F1469">
        <v>0</v>
      </c>
    </row>
    <row r="1470" spans="2:6" x14ac:dyDescent="0.35">
      <c r="B1470" t="s">
        <v>8219</v>
      </c>
      <c r="C1470">
        <v>24</v>
      </c>
      <c r="E1470" t="s">
        <v>8221</v>
      </c>
      <c r="F1470">
        <v>13</v>
      </c>
    </row>
    <row r="1471" spans="2:6" x14ac:dyDescent="0.35">
      <c r="B1471" t="s">
        <v>8219</v>
      </c>
      <c r="C1471">
        <v>32</v>
      </c>
      <c r="E1471" t="s">
        <v>8221</v>
      </c>
      <c r="F1471">
        <v>2</v>
      </c>
    </row>
    <row r="1472" spans="2:6" x14ac:dyDescent="0.35">
      <c r="B1472" t="s">
        <v>8219</v>
      </c>
      <c r="C1472">
        <v>62</v>
      </c>
      <c r="E1472" t="s">
        <v>8221</v>
      </c>
      <c r="F1472">
        <v>0</v>
      </c>
    </row>
    <row r="1473" spans="2:6" x14ac:dyDescent="0.35">
      <c r="B1473" t="s">
        <v>8219</v>
      </c>
      <c r="C1473">
        <v>9</v>
      </c>
      <c r="E1473" t="s">
        <v>8221</v>
      </c>
      <c r="F1473">
        <v>21</v>
      </c>
    </row>
    <row r="1474" spans="2:6" x14ac:dyDescent="0.35">
      <c r="B1474" t="s">
        <v>8219</v>
      </c>
      <c r="C1474">
        <v>38</v>
      </c>
      <c r="E1474" t="s">
        <v>8221</v>
      </c>
      <c r="F1474">
        <v>9</v>
      </c>
    </row>
    <row r="1475" spans="2:6" x14ac:dyDescent="0.35">
      <c r="B1475" t="s">
        <v>8219</v>
      </c>
      <c r="C1475">
        <v>54</v>
      </c>
      <c r="E1475" t="s">
        <v>8221</v>
      </c>
      <c r="F1475">
        <v>6</v>
      </c>
    </row>
    <row r="1476" spans="2:6" x14ac:dyDescent="0.35">
      <c r="B1476" t="s">
        <v>8219</v>
      </c>
      <c r="C1476">
        <v>37</v>
      </c>
      <c r="E1476" t="s">
        <v>8221</v>
      </c>
      <c r="F1476">
        <v>4</v>
      </c>
    </row>
    <row r="1477" spans="2:6" x14ac:dyDescent="0.35">
      <c r="B1477" t="s">
        <v>8219</v>
      </c>
      <c r="C1477">
        <v>39</v>
      </c>
      <c r="E1477" t="s">
        <v>8221</v>
      </c>
      <c r="F1477">
        <v>7</v>
      </c>
    </row>
    <row r="1478" spans="2:6" x14ac:dyDescent="0.35">
      <c r="B1478" t="s">
        <v>8219</v>
      </c>
      <c r="C1478">
        <v>34</v>
      </c>
      <c r="E1478" t="s">
        <v>8221</v>
      </c>
      <c r="F1478">
        <v>5</v>
      </c>
    </row>
    <row r="1479" spans="2:6" x14ac:dyDescent="0.35">
      <c r="B1479" t="s">
        <v>8219</v>
      </c>
      <c r="C1479">
        <v>55</v>
      </c>
      <c r="E1479" t="s">
        <v>8221</v>
      </c>
      <c r="F1479">
        <v>0</v>
      </c>
    </row>
    <row r="1480" spans="2:6" x14ac:dyDescent="0.35">
      <c r="B1480" t="s">
        <v>8219</v>
      </c>
      <c r="C1480">
        <v>32</v>
      </c>
      <c r="E1480" t="s">
        <v>8221</v>
      </c>
      <c r="F1480">
        <v>3</v>
      </c>
    </row>
    <row r="1481" spans="2:6" x14ac:dyDescent="0.35">
      <c r="B1481" t="s">
        <v>8219</v>
      </c>
      <c r="C1481">
        <v>25</v>
      </c>
      <c r="E1481" t="s">
        <v>8221</v>
      </c>
      <c r="F1481">
        <v>9</v>
      </c>
    </row>
    <row r="1482" spans="2:6" x14ac:dyDescent="0.35">
      <c r="B1482" t="s">
        <v>8219</v>
      </c>
      <c r="C1482">
        <v>33</v>
      </c>
      <c r="E1482" t="s">
        <v>8221</v>
      </c>
      <c r="F1482">
        <v>6</v>
      </c>
    </row>
    <row r="1483" spans="2:6" x14ac:dyDescent="0.35">
      <c r="B1483" t="s">
        <v>8219</v>
      </c>
      <c r="C1483">
        <v>108</v>
      </c>
      <c r="E1483" t="s">
        <v>8221</v>
      </c>
      <c r="F1483">
        <v>4</v>
      </c>
    </row>
    <row r="1484" spans="2:6" x14ac:dyDescent="0.35">
      <c r="B1484" t="s">
        <v>8219</v>
      </c>
      <c r="C1484">
        <v>20</v>
      </c>
      <c r="E1484" t="s">
        <v>8221</v>
      </c>
      <c r="F1484">
        <v>1</v>
      </c>
    </row>
    <row r="1485" spans="2:6" x14ac:dyDescent="0.35">
      <c r="B1485" t="s">
        <v>8219</v>
      </c>
      <c r="C1485">
        <v>98</v>
      </c>
      <c r="E1485" t="s">
        <v>8221</v>
      </c>
      <c r="F1485">
        <v>17</v>
      </c>
    </row>
    <row r="1486" spans="2:6" x14ac:dyDescent="0.35">
      <c r="B1486" t="s">
        <v>8219</v>
      </c>
      <c r="C1486">
        <v>196</v>
      </c>
      <c r="E1486" t="s">
        <v>8221</v>
      </c>
      <c r="F1486">
        <v>1</v>
      </c>
    </row>
    <row r="1487" spans="2:6" x14ac:dyDescent="0.35">
      <c r="B1487" t="s">
        <v>8219</v>
      </c>
      <c r="C1487">
        <v>39</v>
      </c>
      <c r="E1487" t="s">
        <v>8221</v>
      </c>
      <c r="F1487">
        <v>13</v>
      </c>
    </row>
    <row r="1488" spans="2:6" x14ac:dyDescent="0.35">
      <c r="B1488" t="s">
        <v>8219</v>
      </c>
      <c r="C1488">
        <v>128</v>
      </c>
      <c r="E1488" t="s">
        <v>8221</v>
      </c>
      <c r="F1488">
        <v>6</v>
      </c>
    </row>
    <row r="1489" spans="2:6" x14ac:dyDescent="0.35">
      <c r="B1489" t="s">
        <v>8219</v>
      </c>
      <c r="C1489">
        <v>71</v>
      </c>
      <c r="E1489" t="s">
        <v>8221</v>
      </c>
      <c r="F1489">
        <v>0</v>
      </c>
    </row>
    <row r="1490" spans="2:6" x14ac:dyDescent="0.35">
      <c r="B1490" t="s">
        <v>8219</v>
      </c>
      <c r="C1490">
        <v>47</v>
      </c>
      <c r="E1490" t="s">
        <v>8221</v>
      </c>
      <c r="F1490">
        <v>2</v>
      </c>
    </row>
    <row r="1491" spans="2:6" x14ac:dyDescent="0.35">
      <c r="B1491" t="s">
        <v>8219</v>
      </c>
      <c r="C1491">
        <v>17</v>
      </c>
      <c r="E1491" t="s">
        <v>8221</v>
      </c>
      <c r="F1491">
        <v>2</v>
      </c>
    </row>
    <row r="1492" spans="2:6" x14ac:dyDescent="0.35">
      <c r="B1492" t="s">
        <v>8219</v>
      </c>
      <c r="C1492">
        <v>91</v>
      </c>
      <c r="E1492" t="s">
        <v>8221</v>
      </c>
      <c r="F1492">
        <v>21</v>
      </c>
    </row>
    <row r="1493" spans="2:6" x14ac:dyDescent="0.35">
      <c r="B1493" t="s">
        <v>8219</v>
      </c>
      <c r="C1493">
        <v>43</v>
      </c>
      <c r="E1493" t="s">
        <v>8221</v>
      </c>
      <c r="F1493">
        <v>13</v>
      </c>
    </row>
    <row r="1494" spans="2:6" x14ac:dyDescent="0.35">
      <c r="B1494" t="s">
        <v>8219</v>
      </c>
      <c r="C1494">
        <v>17</v>
      </c>
      <c r="E1494" t="s">
        <v>8221</v>
      </c>
      <c r="F1494">
        <v>0</v>
      </c>
    </row>
    <row r="1495" spans="2:6" x14ac:dyDescent="0.35">
      <c r="B1495" t="s">
        <v>8219</v>
      </c>
      <c r="C1495">
        <v>33</v>
      </c>
      <c r="E1495" t="s">
        <v>8221</v>
      </c>
      <c r="F1495">
        <v>6</v>
      </c>
    </row>
    <row r="1496" spans="2:6" x14ac:dyDescent="0.35">
      <c r="B1496" t="s">
        <v>8219</v>
      </c>
      <c r="C1496">
        <v>87</v>
      </c>
      <c r="E1496" t="s">
        <v>8221</v>
      </c>
      <c r="F1496">
        <v>0</v>
      </c>
    </row>
    <row r="1497" spans="2:6" x14ac:dyDescent="0.35">
      <c r="B1497" t="s">
        <v>8219</v>
      </c>
      <c r="C1497">
        <v>113</v>
      </c>
      <c r="E1497" t="s">
        <v>8221</v>
      </c>
      <c r="F1497">
        <v>1</v>
      </c>
    </row>
    <row r="1498" spans="2:6" x14ac:dyDescent="0.35">
      <c r="B1498" t="s">
        <v>8219</v>
      </c>
      <c r="C1498">
        <v>14</v>
      </c>
      <c r="E1498" t="s">
        <v>8221</v>
      </c>
      <c r="F1498">
        <v>0</v>
      </c>
    </row>
    <row r="1499" spans="2:6" x14ac:dyDescent="0.35">
      <c r="B1499" t="s">
        <v>8219</v>
      </c>
      <c r="C1499">
        <v>30</v>
      </c>
      <c r="E1499" t="s">
        <v>8221</v>
      </c>
      <c r="F1499">
        <v>12</v>
      </c>
    </row>
    <row r="1500" spans="2:6" x14ac:dyDescent="0.35">
      <c r="B1500" t="s">
        <v>8219</v>
      </c>
      <c r="C1500">
        <v>16</v>
      </c>
      <c r="E1500" t="s">
        <v>8221</v>
      </c>
      <c r="F1500">
        <v>2</v>
      </c>
    </row>
    <row r="1501" spans="2:6" x14ac:dyDescent="0.35">
      <c r="B1501" t="s">
        <v>8219</v>
      </c>
      <c r="C1501">
        <v>46</v>
      </c>
      <c r="E1501" t="s">
        <v>8221</v>
      </c>
      <c r="F1501">
        <v>6</v>
      </c>
    </row>
    <row r="1502" spans="2:6" x14ac:dyDescent="0.35">
      <c r="B1502" t="s">
        <v>8219</v>
      </c>
      <c r="C1502">
        <v>24</v>
      </c>
      <c r="E1502" t="s">
        <v>8221</v>
      </c>
      <c r="F1502">
        <v>1</v>
      </c>
    </row>
    <row r="1503" spans="2:6" x14ac:dyDescent="0.35">
      <c r="B1503" t="s">
        <v>8219</v>
      </c>
      <c r="C1503">
        <v>97</v>
      </c>
      <c r="E1503" t="s">
        <v>8221</v>
      </c>
      <c r="F1503">
        <v>1</v>
      </c>
    </row>
    <row r="1504" spans="2:6" x14ac:dyDescent="0.35">
      <c r="B1504" t="s">
        <v>8219</v>
      </c>
      <c r="C1504">
        <v>59</v>
      </c>
      <c r="E1504" t="s">
        <v>8221</v>
      </c>
      <c r="F1504">
        <v>5</v>
      </c>
    </row>
    <row r="1505" spans="2:6" x14ac:dyDescent="0.35">
      <c r="B1505" t="s">
        <v>8219</v>
      </c>
      <c r="C1505">
        <v>1095</v>
      </c>
      <c r="E1505" t="s">
        <v>8221</v>
      </c>
      <c r="F1505">
        <v>0</v>
      </c>
    </row>
    <row r="1506" spans="2:6" x14ac:dyDescent="0.35">
      <c r="B1506" t="s">
        <v>8219</v>
      </c>
      <c r="C1506">
        <v>218</v>
      </c>
      <c r="E1506" t="s">
        <v>8221</v>
      </c>
      <c r="F1506">
        <v>3</v>
      </c>
    </row>
    <row r="1507" spans="2:6" x14ac:dyDescent="0.35">
      <c r="B1507" t="s">
        <v>8219</v>
      </c>
      <c r="C1507">
        <v>111</v>
      </c>
      <c r="E1507" t="s">
        <v>8221</v>
      </c>
      <c r="F1507">
        <v>8</v>
      </c>
    </row>
    <row r="1508" spans="2:6" x14ac:dyDescent="0.35">
      <c r="B1508" t="s">
        <v>8219</v>
      </c>
      <c r="C1508">
        <v>56</v>
      </c>
      <c r="E1508" t="s">
        <v>8221</v>
      </c>
      <c r="F1508">
        <v>3</v>
      </c>
    </row>
    <row r="1509" spans="2:6" x14ac:dyDescent="0.35">
      <c r="B1509" t="s">
        <v>8219</v>
      </c>
      <c r="C1509">
        <v>265</v>
      </c>
      <c r="E1509" t="s">
        <v>8221</v>
      </c>
      <c r="F1509">
        <v>8</v>
      </c>
    </row>
    <row r="1510" spans="2:6" x14ac:dyDescent="0.35">
      <c r="B1510" t="s">
        <v>8219</v>
      </c>
      <c r="C1510">
        <v>28</v>
      </c>
      <c r="E1510" t="s">
        <v>8221</v>
      </c>
      <c r="F1510">
        <v>1</v>
      </c>
    </row>
    <row r="1511" spans="2:6" x14ac:dyDescent="0.35">
      <c r="B1511" t="s">
        <v>8219</v>
      </c>
      <c r="C1511">
        <v>364</v>
      </c>
      <c r="E1511" t="s">
        <v>8221</v>
      </c>
      <c r="F1511">
        <v>4</v>
      </c>
    </row>
    <row r="1512" spans="2:6" x14ac:dyDescent="0.35">
      <c r="B1512" t="s">
        <v>8219</v>
      </c>
      <c r="C1512">
        <v>27</v>
      </c>
      <c r="E1512" t="s">
        <v>8221</v>
      </c>
      <c r="F1512">
        <v>8</v>
      </c>
    </row>
    <row r="1513" spans="2:6" x14ac:dyDescent="0.35">
      <c r="B1513" t="s">
        <v>8219</v>
      </c>
      <c r="C1513">
        <v>93</v>
      </c>
      <c r="E1513" t="s">
        <v>8221</v>
      </c>
      <c r="F1513">
        <v>1</v>
      </c>
    </row>
    <row r="1514" spans="2:6" x14ac:dyDescent="0.35">
      <c r="B1514" t="s">
        <v>8219</v>
      </c>
      <c r="C1514">
        <v>64</v>
      </c>
      <c r="E1514" t="s">
        <v>8221</v>
      </c>
      <c r="F1514">
        <v>5</v>
      </c>
    </row>
    <row r="1515" spans="2:6" x14ac:dyDescent="0.35">
      <c r="B1515" t="s">
        <v>8219</v>
      </c>
      <c r="C1515">
        <v>22</v>
      </c>
      <c r="E1515" t="s">
        <v>8221</v>
      </c>
      <c r="F1515">
        <v>0</v>
      </c>
    </row>
    <row r="1516" spans="2:6" x14ac:dyDescent="0.35">
      <c r="B1516" t="s">
        <v>8219</v>
      </c>
      <c r="C1516">
        <v>59</v>
      </c>
      <c r="E1516" t="s">
        <v>8221</v>
      </c>
      <c r="F1516">
        <v>0</v>
      </c>
    </row>
    <row r="1517" spans="2:6" x14ac:dyDescent="0.35">
      <c r="B1517" t="s">
        <v>8219</v>
      </c>
      <c r="C1517">
        <v>249</v>
      </c>
      <c r="E1517" t="s">
        <v>8221</v>
      </c>
      <c r="F1517">
        <v>1</v>
      </c>
    </row>
    <row r="1518" spans="2:6" x14ac:dyDescent="0.35">
      <c r="B1518" t="s">
        <v>8219</v>
      </c>
      <c r="C1518">
        <v>392</v>
      </c>
      <c r="E1518" t="s">
        <v>8221</v>
      </c>
      <c r="F1518">
        <v>0</v>
      </c>
    </row>
    <row r="1519" spans="2:6" x14ac:dyDescent="0.35">
      <c r="B1519" t="s">
        <v>8219</v>
      </c>
      <c r="C1519">
        <v>115</v>
      </c>
      <c r="E1519" t="s">
        <v>8221</v>
      </c>
      <c r="F1519">
        <v>0</v>
      </c>
    </row>
    <row r="1520" spans="2:6" x14ac:dyDescent="0.35">
      <c r="B1520" t="s">
        <v>8219</v>
      </c>
      <c r="C1520">
        <v>433</v>
      </c>
      <c r="E1520" t="s">
        <v>8221</v>
      </c>
      <c r="F1520">
        <v>6</v>
      </c>
    </row>
    <row r="1521" spans="2:6" x14ac:dyDescent="0.35">
      <c r="B1521" t="s">
        <v>8219</v>
      </c>
      <c r="C1521">
        <v>20</v>
      </c>
      <c r="E1521" t="s">
        <v>8221</v>
      </c>
      <c r="F1521">
        <v>6</v>
      </c>
    </row>
    <row r="1522" spans="2:6" x14ac:dyDescent="0.35">
      <c r="B1522" t="s">
        <v>8219</v>
      </c>
      <c r="C1522">
        <v>8</v>
      </c>
      <c r="E1522" t="s">
        <v>8221</v>
      </c>
      <c r="F1522">
        <v>14</v>
      </c>
    </row>
    <row r="1523" spans="2:6" x14ac:dyDescent="0.35">
      <c r="B1523" t="s">
        <v>8219</v>
      </c>
      <c r="C1523">
        <v>175</v>
      </c>
      <c r="E1523" t="s">
        <v>8221</v>
      </c>
      <c r="F1523">
        <v>6</v>
      </c>
    </row>
    <row r="1524" spans="2:6" x14ac:dyDescent="0.35">
      <c r="B1524" t="s">
        <v>8219</v>
      </c>
      <c r="C1524">
        <v>104</v>
      </c>
      <c r="E1524" t="s">
        <v>8221</v>
      </c>
      <c r="F1524">
        <v>33</v>
      </c>
    </row>
    <row r="1525" spans="2:6" x14ac:dyDescent="0.35">
      <c r="B1525" t="s">
        <v>8219</v>
      </c>
      <c r="C1525">
        <v>17</v>
      </c>
      <c r="E1525" t="s">
        <v>8221</v>
      </c>
      <c r="F1525">
        <v>4</v>
      </c>
    </row>
    <row r="1526" spans="2:6" x14ac:dyDescent="0.35">
      <c r="B1526" t="s">
        <v>8219</v>
      </c>
      <c r="C1526">
        <v>277</v>
      </c>
      <c r="E1526" t="s">
        <v>8221</v>
      </c>
      <c r="F1526">
        <v>1</v>
      </c>
    </row>
    <row r="1527" spans="2:6" x14ac:dyDescent="0.35">
      <c r="B1527" t="s">
        <v>8219</v>
      </c>
      <c r="C1527">
        <v>118</v>
      </c>
      <c r="E1527" t="s">
        <v>8221</v>
      </c>
      <c r="F1527">
        <v>0</v>
      </c>
    </row>
    <row r="1528" spans="2:6" x14ac:dyDescent="0.35">
      <c r="B1528" t="s">
        <v>8219</v>
      </c>
      <c r="C1528">
        <v>97</v>
      </c>
      <c r="E1528" t="s">
        <v>8221</v>
      </c>
      <c r="F1528">
        <v>6</v>
      </c>
    </row>
    <row r="1529" spans="2:6" x14ac:dyDescent="0.35">
      <c r="B1529" t="s">
        <v>8219</v>
      </c>
      <c r="C1529">
        <v>20</v>
      </c>
      <c r="E1529" t="s">
        <v>8221</v>
      </c>
      <c r="F1529">
        <v>6</v>
      </c>
    </row>
    <row r="1530" spans="2:6" x14ac:dyDescent="0.35">
      <c r="B1530" t="s">
        <v>8219</v>
      </c>
      <c r="C1530">
        <v>26</v>
      </c>
      <c r="E1530" t="s">
        <v>8221</v>
      </c>
      <c r="F1530">
        <v>1</v>
      </c>
    </row>
    <row r="1531" spans="2:6" x14ac:dyDescent="0.35">
      <c r="B1531" t="s">
        <v>8219</v>
      </c>
      <c r="C1531">
        <v>128</v>
      </c>
      <c r="E1531" t="s">
        <v>8221</v>
      </c>
      <c r="F1531">
        <v>3</v>
      </c>
    </row>
    <row r="1532" spans="2:6" x14ac:dyDescent="0.35">
      <c r="B1532" t="s">
        <v>8219</v>
      </c>
      <c r="C1532">
        <v>15</v>
      </c>
    </row>
    <row r="1533" spans="2:6" x14ac:dyDescent="0.35">
      <c r="B1533" t="s">
        <v>8219</v>
      </c>
      <c r="C1533">
        <v>25</v>
      </c>
    </row>
    <row r="1534" spans="2:6" x14ac:dyDescent="0.35">
      <c r="B1534" t="s">
        <v>8219</v>
      </c>
      <c r="C1534">
        <v>55</v>
      </c>
    </row>
    <row r="1535" spans="2:6" x14ac:dyDescent="0.35">
      <c r="B1535" t="s">
        <v>8219</v>
      </c>
      <c r="C1535">
        <v>107</v>
      </c>
      <c r="F1535" s="6">
        <v>120.01562093204895</v>
      </c>
    </row>
    <row r="1536" spans="2:6" x14ac:dyDescent="0.35">
      <c r="B1536" t="s">
        <v>8219</v>
      </c>
      <c r="C1536">
        <v>557</v>
      </c>
      <c r="F1536">
        <v>28</v>
      </c>
    </row>
    <row r="1537" spans="2:6" x14ac:dyDescent="0.35">
      <c r="B1537" t="s">
        <v>8219</v>
      </c>
      <c r="C1537">
        <v>40</v>
      </c>
      <c r="F1537">
        <v>0</v>
      </c>
    </row>
    <row r="1538" spans="2:6" x14ac:dyDescent="0.35">
      <c r="B1538" t="s">
        <v>8219</v>
      </c>
      <c r="C1538">
        <v>36</v>
      </c>
      <c r="F1538">
        <v>26457</v>
      </c>
    </row>
    <row r="1539" spans="2:6" x14ac:dyDescent="0.35">
      <c r="B1539" t="s">
        <v>8219</v>
      </c>
      <c r="C1539">
        <v>159</v>
      </c>
      <c r="F1539" s="6">
        <v>415658.71538092295</v>
      </c>
    </row>
    <row r="1540" spans="2:6" x14ac:dyDescent="0.35">
      <c r="B1540" t="s">
        <v>8219</v>
      </c>
      <c r="C1540">
        <v>41</v>
      </c>
      <c r="F1540" s="6">
        <v>644.71599590899166</v>
      </c>
    </row>
    <row r="1541" spans="2:6" x14ac:dyDescent="0.35">
      <c r="B1541" t="s">
        <v>8219</v>
      </c>
      <c r="C1541">
        <v>226</v>
      </c>
    </row>
    <row r="1542" spans="2:6" x14ac:dyDescent="0.35">
      <c r="B1542" t="s">
        <v>8219</v>
      </c>
      <c r="C1542">
        <v>30</v>
      </c>
    </row>
    <row r="1543" spans="2:6" x14ac:dyDescent="0.35">
      <c r="B1543" t="s">
        <v>8219</v>
      </c>
      <c r="C1543">
        <v>103</v>
      </c>
      <c r="F1543">
        <v>114.9099645928174</v>
      </c>
    </row>
    <row r="1544" spans="2:6" x14ac:dyDescent="0.35">
      <c r="B1544" t="s">
        <v>8219</v>
      </c>
      <c r="C1544">
        <v>62</v>
      </c>
      <c r="F1544">
        <v>24</v>
      </c>
    </row>
    <row r="1545" spans="2:6" x14ac:dyDescent="0.35">
      <c r="B1545" t="s">
        <v>8219</v>
      </c>
      <c r="C1545">
        <v>6</v>
      </c>
      <c r="F1545">
        <v>0</v>
      </c>
    </row>
    <row r="1546" spans="2:6" x14ac:dyDescent="0.35">
      <c r="B1546" t="s">
        <v>8219</v>
      </c>
      <c r="C1546">
        <v>182</v>
      </c>
      <c r="F1546">
        <v>26457</v>
      </c>
    </row>
    <row r="1547" spans="2:6" x14ac:dyDescent="0.35">
      <c r="B1547" t="s">
        <v>8219</v>
      </c>
      <c r="C1547">
        <v>145</v>
      </c>
      <c r="F1547">
        <v>114.9099645928174</v>
      </c>
    </row>
    <row r="1548" spans="2:6" x14ac:dyDescent="0.35">
      <c r="B1548" t="s">
        <v>8219</v>
      </c>
      <c r="C1548">
        <v>25</v>
      </c>
      <c r="F1548">
        <v>114.9099645928174</v>
      </c>
    </row>
    <row r="1549" spans="2:6" x14ac:dyDescent="0.35">
      <c r="B1549" t="s">
        <v>8219</v>
      </c>
      <c r="C1549">
        <v>320</v>
      </c>
    </row>
    <row r="1550" spans="2:6" x14ac:dyDescent="0.35">
      <c r="B1550" t="s">
        <v>8219</v>
      </c>
      <c r="C1550">
        <v>99</v>
      </c>
    </row>
    <row r="1551" spans="2:6" x14ac:dyDescent="0.35">
      <c r="B1551" t="s">
        <v>8219</v>
      </c>
      <c r="C1551">
        <v>348</v>
      </c>
    </row>
    <row r="1552" spans="2:6" x14ac:dyDescent="0.35">
      <c r="B1552" t="s">
        <v>8219</v>
      </c>
      <c r="C1552">
        <v>41</v>
      </c>
    </row>
    <row r="1553" spans="2:3" x14ac:dyDescent="0.35">
      <c r="B1553" t="s">
        <v>8219</v>
      </c>
      <c r="C1553">
        <v>29</v>
      </c>
    </row>
    <row r="1554" spans="2:3" x14ac:dyDescent="0.35">
      <c r="B1554" t="s">
        <v>8219</v>
      </c>
      <c r="C1554">
        <v>25</v>
      </c>
    </row>
    <row r="1555" spans="2:3" x14ac:dyDescent="0.35">
      <c r="B1555" t="s">
        <v>8219</v>
      </c>
      <c r="C1555">
        <v>23</v>
      </c>
    </row>
    <row r="1556" spans="2:3" x14ac:dyDescent="0.35">
      <c r="B1556" t="s">
        <v>8219</v>
      </c>
      <c r="C1556">
        <v>1260</v>
      </c>
    </row>
    <row r="1557" spans="2:3" x14ac:dyDescent="0.35">
      <c r="B1557" t="s">
        <v>8219</v>
      </c>
      <c r="C1557">
        <v>307</v>
      </c>
    </row>
    <row r="1558" spans="2:3" x14ac:dyDescent="0.35">
      <c r="B1558" t="s">
        <v>8219</v>
      </c>
      <c r="C1558">
        <v>329</v>
      </c>
    </row>
    <row r="1559" spans="2:3" x14ac:dyDescent="0.35">
      <c r="B1559" t="s">
        <v>8219</v>
      </c>
      <c r="C1559">
        <v>32</v>
      </c>
    </row>
    <row r="1560" spans="2:3" x14ac:dyDescent="0.35">
      <c r="B1560" t="s">
        <v>8219</v>
      </c>
      <c r="C1560">
        <v>27</v>
      </c>
    </row>
    <row r="1561" spans="2:3" x14ac:dyDescent="0.35">
      <c r="B1561" t="s">
        <v>8219</v>
      </c>
      <c r="C1561">
        <v>236</v>
      </c>
    </row>
    <row r="1562" spans="2:3" x14ac:dyDescent="0.35">
      <c r="B1562" t="s">
        <v>8219</v>
      </c>
      <c r="C1562">
        <v>42</v>
      </c>
    </row>
    <row r="1563" spans="2:3" x14ac:dyDescent="0.35">
      <c r="B1563" t="s">
        <v>8219</v>
      </c>
      <c r="C1563">
        <v>95</v>
      </c>
    </row>
    <row r="1564" spans="2:3" x14ac:dyDescent="0.35">
      <c r="B1564" t="s">
        <v>8219</v>
      </c>
      <c r="C1564">
        <v>37</v>
      </c>
    </row>
    <row r="1565" spans="2:3" x14ac:dyDescent="0.35">
      <c r="B1565" t="s">
        <v>8219</v>
      </c>
      <c r="C1565">
        <v>128</v>
      </c>
    </row>
    <row r="1566" spans="2:3" x14ac:dyDescent="0.35">
      <c r="B1566" t="s">
        <v>8219</v>
      </c>
      <c r="C1566">
        <v>156</v>
      </c>
    </row>
    <row r="1567" spans="2:3" x14ac:dyDescent="0.35">
      <c r="B1567" t="s">
        <v>8219</v>
      </c>
      <c r="C1567">
        <v>64</v>
      </c>
    </row>
    <row r="1568" spans="2:3" x14ac:dyDescent="0.35">
      <c r="B1568" t="s">
        <v>8219</v>
      </c>
      <c r="C1568">
        <v>58</v>
      </c>
    </row>
    <row r="1569" spans="2:3" x14ac:dyDescent="0.35">
      <c r="B1569" t="s">
        <v>8219</v>
      </c>
      <c r="C1569">
        <v>20</v>
      </c>
    </row>
    <row r="1570" spans="2:3" x14ac:dyDescent="0.35">
      <c r="B1570" t="s">
        <v>8219</v>
      </c>
      <c r="C1570">
        <v>47</v>
      </c>
    </row>
    <row r="1571" spans="2:3" x14ac:dyDescent="0.35">
      <c r="B1571" t="s">
        <v>8219</v>
      </c>
      <c r="C1571">
        <v>54</v>
      </c>
    </row>
    <row r="1572" spans="2:3" x14ac:dyDescent="0.35">
      <c r="B1572" t="s">
        <v>8219</v>
      </c>
      <c r="C1572">
        <v>9</v>
      </c>
    </row>
    <row r="1573" spans="2:3" x14ac:dyDescent="0.35">
      <c r="B1573" t="s">
        <v>8219</v>
      </c>
      <c r="C1573">
        <v>213</v>
      </c>
    </row>
    <row r="1574" spans="2:3" x14ac:dyDescent="0.35">
      <c r="B1574" t="s">
        <v>8219</v>
      </c>
      <c r="C1574">
        <v>57</v>
      </c>
    </row>
    <row r="1575" spans="2:3" x14ac:dyDescent="0.35">
      <c r="B1575" t="s">
        <v>8219</v>
      </c>
      <c r="C1575">
        <v>25</v>
      </c>
    </row>
    <row r="1576" spans="2:3" x14ac:dyDescent="0.35">
      <c r="B1576" t="s">
        <v>8219</v>
      </c>
      <c r="C1576">
        <v>104</v>
      </c>
    </row>
    <row r="1577" spans="2:3" x14ac:dyDescent="0.35">
      <c r="B1577" t="s">
        <v>8219</v>
      </c>
      <c r="C1577">
        <v>34</v>
      </c>
    </row>
    <row r="1578" spans="2:3" x14ac:dyDescent="0.35">
      <c r="B1578" t="s">
        <v>8219</v>
      </c>
      <c r="C1578">
        <v>67</v>
      </c>
    </row>
    <row r="1579" spans="2:3" x14ac:dyDescent="0.35">
      <c r="B1579" t="s">
        <v>8219</v>
      </c>
      <c r="C1579">
        <v>241</v>
      </c>
    </row>
    <row r="1580" spans="2:3" x14ac:dyDescent="0.35">
      <c r="B1580" t="s">
        <v>8219</v>
      </c>
      <c r="C1580">
        <v>123</v>
      </c>
    </row>
    <row r="1581" spans="2:3" x14ac:dyDescent="0.35">
      <c r="B1581" t="s">
        <v>8219</v>
      </c>
      <c r="C1581">
        <v>302</v>
      </c>
    </row>
    <row r="1582" spans="2:3" x14ac:dyDescent="0.35">
      <c r="B1582" t="s">
        <v>8219</v>
      </c>
      <c r="C1582">
        <v>89</v>
      </c>
    </row>
    <row r="1583" spans="2:3" x14ac:dyDescent="0.35">
      <c r="B1583" t="s">
        <v>8219</v>
      </c>
      <c r="C1583">
        <v>41</v>
      </c>
    </row>
    <row r="1584" spans="2:3" x14ac:dyDescent="0.35">
      <c r="B1584" t="s">
        <v>8219</v>
      </c>
      <c r="C1584">
        <v>69</v>
      </c>
    </row>
    <row r="1585" spans="2:3" x14ac:dyDescent="0.35">
      <c r="B1585" t="s">
        <v>8219</v>
      </c>
      <c r="C1585">
        <v>52</v>
      </c>
    </row>
    <row r="1586" spans="2:3" x14ac:dyDescent="0.35">
      <c r="B1586" t="s">
        <v>8219</v>
      </c>
      <c r="C1586">
        <v>57</v>
      </c>
    </row>
    <row r="1587" spans="2:3" x14ac:dyDescent="0.35">
      <c r="B1587" t="s">
        <v>8219</v>
      </c>
      <c r="C1587">
        <v>74</v>
      </c>
    </row>
    <row r="1588" spans="2:3" x14ac:dyDescent="0.35">
      <c r="B1588" t="s">
        <v>8219</v>
      </c>
      <c r="C1588">
        <v>63</v>
      </c>
    </row>
    <row r="1589" spans="2:3" x14ac:dyDescent="0.35">
      <c r="B1589" t="s">
        <v>8219</v>
      </c>
      <c r="C1589">
        <v>72</v>
      </c>
    </row>
    <row r="1590" spans="2:3" x14ac:dyDescent="0.35">
      <c r="B1590" t="s">
        <v>8219</v>
      </c>
      <c r="C1590">
        <v>71</v>
      </c>
    </row>
    <row r="1591" spans="2:3" x14ac:dyDescent="0.35">
      <c r="B1591" t="s">
        <v>8219</v>
      </c>
      <c r="C1591">
        <v>21</v>
      </c>
    </row>
    <row r="1592" spans="2:3" x14ac:dyDescent="0.35">
      <c r="B1592" t="s">
        <v>8219</v>
      </c>
      <c r="C1592">
        <v>930</v>
      </c>
    </row>
    <row r="1593" spans="2:3" x14ac:dyDescent="0.35">
      <c r="B1593" t="s">
        <v>8219</v>
      </c>
      <c r="C1593">
        <v>55</v>
      </c>
    </row>
    <row r="1594" spans="2:3" x14ac:dyDescent="0.35">
      <c r="B1594" t="s">
        <v>8219</v>
      </c>
      <c r="C1594">
        <v>61</v>
      </c>
    </row>
    <row r="1595" spans="2:3" x14ac:dyDescent="0.35">
      <c r="B1595" t="s">
        <v>8219</v>
      </c>
      <c r="C1595">
        <v>82</v>
      </c>
    </row>
    <row r="1596" spans="2:3" x14ac:dyDescent="0.35">
      <c r="B1596" t="s">
        <v>8219</v>
      </c>
      <c r="C1596">
        <v>71</v>
      </c>
    </row>
    <row r="1597" spans="2:3" x14ac:dyDescent="0.35">
      <c r="B1597" t="s">
        <v>8219</v>
      </c>
      <c r="C1597">
        <v>117</v>
      </c>
    </row>
    <row r="1598" spans="2:3" x14ac:dyDescent="0.35">
      <c r="B1598" t="s">
        <v>8219</v>
      </c>
      <c r="C1598">
        <v>29</v>
      </c>
    </row>
    <row r="1599" spans="2:3" x14ac:dyDescent="0.35">
      <c r="B1599" t="s">
        <v>8219</v>
      </c>
      <c r="C1599">
        <v>74</v>
      </c>
    </row>
    <row r="1600" spans="2:3" x14ac:dyDescent="0.35">
      <c r="B1600" t="s">
        <v>8219</v>
      </c>
      <c r="C1600">
        <v>23</v>
      </c>
    </row>
    <row r="1601" spans="2:3" x14ac:dyDescent="0.35">
      <c r="B1601" t="s">
        <v>8219</v>
      </c>
      <c r="C1601">
        <v>60</v>
      </c>
    </row>
    <row r="1602" spans="2:3" x14ac:dyDescent="0.35">
      <c r="B1602" t="s">
        <v>8219</v>
      </c>
      <c r="C1602">
        <v>55</v>
      </c>
    </row>
    <row r="1603" spans="2:3" x14ac:dyDescent="0.35">
      <c r="B1603" t="s">
        <v>8219</v>
      </c>
      <c r="C1603">
        <v>51</v>
      </c>
    </row>
    <row r="1604" spans="2:3" x14ac:dyDescent="0.35">
      <c r="B1604" t="s">
        <v>8219</v>
      </c>
      <c r="C1604">
        <v>78</v>
      </c>
    </row>
    <row r="1605" spans="2:3" x14ac:dyDescent="0.35">
      <c r="B1605" t="s">
        <v>8219</v>
      </c>
      <c r="C1605">
        <v>62</v>
      </c>
    </row>
    <row r="1606" spans="2:3" x14ac:dyDescent="0.35">
      <c r="B1606" t="s">
        <v>8219</v>
      </c>
      <c r="C1606">
        <v>45</v>
      </c>
    </row>
    <row r="1607" spans="2:3" x14ac:dyDescent="0.35">
      <c r="B1607" t="s">
        <v>8219</v>
      </c>
      <c r="C1607">
        <v>15</v>
      </c>
    </row>
    <row r="1608" spans="2:3" x14ac:dyDescent="0.35">
      <c r="B1608" t="s">
        <v>8219</v>
      </c>
      <c r="C1608">
        <v>151</v>
      </c>
    </row>
    <row r="1609" spans="2:3" x14ac:dyDescent="0.35">
      <c r="B1609" t="s">
        <v>8219</v>
      </c>
      <c r="C1609">
        <v>68</v>
      </c>
    </row>
    <row r="1610" spans="2:3" x14ac:dyDescent="0.35">
      <c r="B1610" t="s">
        <v>8219</v>
      </c>
      <c r="C1610">
        <v>46</v>
      </c>
    </row>
    <row r="1611" spans="2:3" x14ac:dyDescent="0.35">
      <c r="B1611" t="s">
        <v>8219</v>
      </c>
      <c r="C1611">
        <v>24</v>
      </c>
    </row>
    <row r="1612" spans="2:3" x14ac:dyDescent="0.35">
      <c r="B1612" t="s">
        <v>8219</v>
      </c>
      <c r="C1612">
        <v>70</v>
      </c>
    </row>
    <row r="1613" spans="2:3" x14ac:dyDescent="0.35">
      <c r="B1613" t="s">
        <v>8219</v>
      </c>
      <c r="C1613">
        <v>244</v>
      </c>
    </row>
    <row r="1614" spans="2:3" x14ac:dyDescent="0.35">
      <c r="B1614" t="s">
        <v>8219</v>
      </c>
      <c r="C1614">
        <v>82</v>
      </c>
    </row>
    <row r="1615" spans="2:3" x14ac:dyDescent="0.35">
      <c r="B1615" t="s">
        <v>8219</v>
      </c>
      <c r="C1615">
        <v>226</v>
      </c>
    </row>
    <row r="1616" spans="2:3" x14ac:dyDescent="0.35">
      <c r="B1616" t="s">
        <v>8219</v>
      </c>
      <c r="C1616">
        <v>60</v>
      </c>
    </row>
    <row r="1617" spans="2:3" x14ac:dyDescent="0.35">
      <c r="B1617" t="s">
        <v>8219</v>
      </c>
      <c r="C1617">
        <v>322</v>
      </c>
    </row>
    <row r="1618" spans="2:3" x14ac:dyDescent="0.35">
      <c r="B1618" t="s">
        <v>8219</v>
      </c>
      <c r="C1618">
        <v>94</v>
      </c>
    </row>
    <row r="1619" spans="2:3" x14ac:dyDescent="0.35">
      <c r="B1619" t="s">
        <v>8219</v>
      </c>
      <c r="C1619">
        <v>47</v>
      </c>
    </row>
    <row r="1620" spans="2:3" x14ac:dyDescent="0.35">
      <c r="B1620" t="s">
        <v>8219</v>
      </c>
      <c r="C1620">
        <v>115</v>
      </c>
    </row>
    <row r="1621" spans="2:3" x14ac:dyDescent="0.35">
      <c r="B1621" t="s">
        <v>8219</v>
      </c>
      <c r="C1621">
        <v>134</v>
      </c>
    </row>
    <row r="1622" spans="2:3" x14ac:dyDescent="0.35">
      <c r="B1622" t="s">
        <v>8219</v>
      </c>
      <c r="C1622">
        <v>35</v>
      </c>
    </row>
    <row r="1623" spans="2:3" x14ac:dyDescent="0.35">
      <c r="B1623" t="s">
        <v>8219</v>
      </c>
      <c r="C1623">
        <v>104</v>
      </c>
    </row>
    <row r="1624" spans="2:3" x14ac:dyDescent="0.35">
      <c r="B1624" t="s">
        <v>8219</v>
      </c>
      <c r="C1624">
        <v>184</v>
      </c>
    </row>
    <row r="1625" spans="2:3" x14ac:dyDescent="0.35">
      <c r="B1625" t="s">
        <v>8219</v>
      </c>
      <c r="C1625">
        <v>119</v>
      </c>
    </row>
    <row r="1626" spans="2:3" x14ac:dyDescent="0.35">
      <c r="B1626" t="s">
        <v>8219</v>
      </c>
      <c r="C1626">
        <v>59</v>
      </c>
    </row>
    <row r="1627" spans="2:3" x14ac:dyDescent="0.35">
      <c r="B1627" t="s">
        <v>8219</v>
      </c>
      <c r="C1627">
        <v>113</v>
      </c>
    </row>
    <row r="1628" spans="2:3" x14ac:dyDescent="0.35">
      <c r="B1628" t="s">
        <v>8219</v>
      </c>
      <c r="C1628">
        <v>84</v>
      </c>
    </row>
    <row r="1629" spans="2:3" x14ac:dyDescent="0.35">
      <c r="B1629" t="s">
        <v>8219</v>
      </c>
      <c r="C1629">
        <v>74</v>
      </c>
    </row>
    <row r="1630" spans="2:3" x14ac:dyDescent="0.35">
      <c r="B1630" t="s">
        <v>8219</v>
      </c>
      <c r="C1630">
        <v>216</v>
      </c>
    </row>
    <row r="1631" spans="2:3" x14ac:dyDescent="0.35">
      <c r="B1631" t="s">
        <v>8219</v>
      </c>
      <c r="C1631">
        <v>39</v>
      </c>
    </row>
    <row r="1632" spans="2:3" x14ac:dyDescent="0.35">
      <c r="B1632" t="s">
        <v>8219</v>
      </c>
      <c r="C1632">
        <v>21</v>
      </c>
    </row>
    <row r="1633" spans="2:3" x14ac:dyDescent="0.35">
      <c r="B1633" t="s">
        <v>8219</v>
      </c>
      <c r="C1633">
        <v>30</v>
      </c>
    </row>
    <row r="1634" spans="2:3" x14ac:dyDescent="0.35">
      <c r="B1634" t="s">
        <v>8219</v>
      </c>
      <c r="C1634">
        <v>37</v>
      </c>
    </row>
    <row r="1635" spans="2:3" x14ac:dyDescent="0.35">
      <c r="B1635" t="s">
        <v>8219</v>
      </c>
      <c r="C1635">
        <v>202</v>
      </c>
    </row>
    <row r="1636" spans="2:3" x14ac:dyDescent="0.35">
      <c r="B1636" t="s">
        <v>8219</v>
      </c>
      <c r="C1636">
        <v>37</v>
      </c>
    </row>
    <row r="1637" spans="2:3" x14ac:dyDescent="0.35">
      <c r="B1637" t="s">
        <v>8219</v>
      </c>
      <c r="C1637">
        <v>28</v>
      </c>
    </row>
    <row r="1638" spans="2:3" x14ac:dyDescent="0.35">
      <c r="B1638" t="s">
        <v>8219</v>
      </c>
      <c r="C1638">
        <v>26</v>
      </c>
    </row>
    <row r="1639" spans="2:3" x14ac:dyDescent="0.35">
      <c r="B1639" t="s">
        <v>8219</v>
      </c>
      <c r="C1639">
        <v>61</v>
      </c>
    </row>
    <row r="1640" spans="2:3" x14ac:dyDescent="0.35">
      <c r="B1640" t="s">
        <v>8219</v>
      </c>
      <c r="C1640">
        <v>115</v>
      </c>
    </row>
    <row r="1641" spans="2:3" x14ac:dyDescent="0.35">
      <c r="B1641" t="s">
        <v>8219</v>
      </c>
      <c r="C1641">
        <v>181</v>
      </c>
    </row>
    <row r="1642" spans="2:3" x14ac:dyDescent="0.35">
      <c r="B1642" t="s">
        <v>8219</v>
      </c>
      <c r="C1642">
        <v>110</v>
      </c>
    </row>
    <row r="1643" spans="2:3" x14ac:dyDescent="0.35">
      <c r="B1643" t="s">
        <v>8219</v>
      </c>
      <c r="C1643">
        <v>269</v>
      </c>
    </row>
    <row r="1644" spans="2:3" x14ac:dyDescent="0.35">
      <c r="B1644" t="s">
        <v>8219</v>
      </c>
      <c r="C1644">
        <v>79</v>
      </c>
    </row>
    <row r="1645" spans="2:3" x14ac:dyDescent="0.35">
      <c r="B1645" t="s">
        <v>8219</v>
      </c>
      <c r="C1645">
        <v>104</v>
      </c>
    </row>
    <row r="1646" spans="2:3" x14ac:dyDescent="0.35">
      <c r="B1646" t="s">
        <v>8219</v>
      </c>
      <c r="C1646">
        <v>34</v>
      </c>
    </row>
    <row r="1647" spans="2:3" x14ac:dyDescent="0.35">
      <c r="B1647" t="s">
        <v>8219</v>
      </c>
      <c r="C1647">
        <v>167</v>
      </c>
    </row>
    <row r="1648" spans="2:3" x14ac:dyDescent="0.35">
      <c r="B1648" t="s">
        <v>8219</v>
      </c>
      <c r="C1648">
        <v>183</v>
      </c>
    </row>
    <row r="1649" spans="2:3" x14ac:dyDescent="0.35">
      <c r="B1649" t="s">
        <v>8219</v>
      </c>
      <c r="C1649">
        <v>71</v>
      </c>
    </row>
    <row r="1650" spans="2:3" x14ac:dyDescent="0.35">
      <c r="B1650" t="s">
        <v>8219</v>
      </c>
      <c r="C1650">
        <v>69</v>
      </c>
    </row>
    <row r="1651" spans="2:3" x14ac:dyDescent="0.35">
      <c r="B1651" t="s">
        <v>8219</v>
      </c>
      <c r="C1651">
        <v>270</v>
      </c>
    </row>
    <row r="1652" spans="2:3" x14ac:dyDescent="0.35">
      <c r="B1652" t="s">
        <v>8219</v>
      </c>
      <c r="C1652">
        <v>193</v>
      </c>
    </row>
    <row r="1653" spans="2:3" x14ac:dyDescent="0.35">
      <c r="B1653" t="s">
        <v>8219</v>
      </c>
      <c r="C1653">
        <v>57</v>
      </c>
    </row>
    <row r="1654" spans="2:3" x14ac:dyDescent="0.35">
      <c r="B1654" t="s">
        <v>8219</v>
      </c>
      <c r="C1654">
        <v>200</v>
      </c>
    </row>
    <row r="1655" spans="2:3" x14ac:dyDescent="0.35">
      <c r="B1655" t="s">
        <v>8219</v>
      </c>
      <c r="C1655">
        <v>88</v>
      </c>
    </row>
    <row r="1656" spans="2:3" x14ac:dyDescent="0.35">
      <c r="B1656" t="s">
        <v>8219</v>
      </c>
      <c r="C1656">
        <v>213</v>
      </c>
    </row>
    <row r="1657" spans="2:3" x14ac:dyDescent="0.35">
      <c r="B1657" t="s">
        <v>8219</v>
      </c>
      <c r="C1657">
        <v>20</v>
      </c>
    </row>
    <row r="1658" spans="2:3" x14ac:dyDescent="0.35">
      <c r="B1658" t="s">
        <v>8219</v>
      </c>
      <c r="C1658">
        <v>50</v>
      </c>
    </row>
    <row r="1659" spans="2:3" x14ac:dyDescent="0.35">
      <c r="B1659" t="s">
        <v>8219</v>
      </c>
      <c r="C1659">
        <v>115</v>
      </c>
    </row>
    <row r="1660" spans="2:3" x14ac:dyDescent="0.35">
      <c r="B1660" t="s">
        <v>8219</v>
      </c>
      <c r="C1660">
        <v>186</v>
      </c>
    </row>
    <row r="1661" spans="2:3" x14ac:dyDescent="0.35">
      <c r="B1661" t="s">
        <v>8219</v>
      </c>
      <c r="C1661">
        <v>18</v>
      </c>
    </row>
    <row r="1662" spans="2:3" x14ac:dyDescent="0.35">
      <c r="B1662" t="s">
        <v>8219</v>
      </c>
      <c r="C1662">
        <v>176</v>
      </c>
    </row>
    <row r="1663" spans="2:3" x14ac:dyDescent="0.35">
      <c r="B1663" t="s">
        <v>8219</v>
      </c>
      <c r="C1663">
        <v>41</v>
      </c>
    </row>
    <row r="1664" spans="2:3" x14ac:dyDescent="0.35">
      <c r="B1664" t="s">
        <v>8219</v>
      </c>
      <c r="C1664">
        <v>75</v>
      </c>
    </row>
    <row r="1665" spans="2:3" x14ac:dyDescent="0.35">
      <c r="B1665" t="s">
        <v>8219</v>
      </c>
      <c r="C1665">
        <v>97</v>
      </c>
    </row>
    <row r="1666" spans="2:3" x14ac:dyDescent="0.35">
      <c r="B1666" t="s">
        <v>8219</v>
      </c>
      <c r="C1666">
        <v>73</v>
      </c>
    </row>
    <row r="1667" spans="2:3" x14ac:dyDescent="0.35">
      <c r="B1667" t="s">
        <v>8219</v>
      </c>
      <c r="C1667">
        <v>49</v>
      </c>
    </row>
    <row r="1668" spans="2:3" x14ac:dyDescent="0.35">
      <c r="B1668" t="s">
        <v>8219</v>
      </c>
      <c r="C1668">
        <v>134</v>
      </c>
    </row>
    <row r="1669" spans="2:3" x14ac:dyDescent="0.35">
      <c r="B1669" t="s">
        <v>8219</v>
      </c>
      <c r="C1669">
        <v>68</v>
      </c>
    </row>
    <row r="1670" spans="2:3" x14ac:dyDescent="0.35">
      <c r="B1670" t="s">
        <v>8219</v>
      </c>
      <c r="C1670">
        <v>49</v>
      </c>
    </row>
    <row r="1671" spans="2:3" x14ac:dyDescent="0.35">
      <c r="B1671" t="s">
        <v>8219</v>
      </c>
      <c r="C1671">
        <v>63</v>
      </c>
    </row>
    <row r="1672" spans="2:3" x14ac:dyDescent="0.35">
      <c r="B1672" t="s">
        <v>8219</v>
      </c>
      <c r="C1672">
        <v>163</v>
      </c>
    </row>
    <row r="1673" spans="2:3" x14ac:dyDescent="0.35">
      <c r="B1673" t="s">
        <v>8219</v>
      </c>
      <c r="C1673">
        <v>288</v>
      </c>
    </row>
    <row r="1674" spans="2:3" x14ac:dyDescent="0.35">
      <c r="B1674" t="s">
        <v>8219</v>
      </c>
      <c r="C1674">
        <v>42</v>
      </c>
    </row>
    <row r="1675" spans="2:3" x14ac:dyDescent="0.35">
      <c r="B1675" t="s">
        <v>8219</v>
      </c>
      <c r="C1675">
        <v>70</v>
      </c>
    </row>
    <row r="1676" spans="2:3" x14ac:dyDescent="0.35">
      <c r="B1676" t="s">
        <v>8219</v>
      </c>
      <c r="C1676">
        <v>30</v>
      </c>
    </row>
    <row r="1677" spans="2:3" x14ac:dyDescent="0.35">
      <c r="B1677" t="s">
        <v>8219</v>
      </c>
      <c r="C1677">
        <v>51</v>
      </c>
    </row>
    <row r="1678" spans="2:3" x14ac:dyDescent="0.35">
      <c r="B1678" t="s">
        <v>8219</v>
      </c>
      <c r="C1678">
        <v>145</v>
      </c>
    </row>
    <row r="1679" spans="2:3" x14ac:dyDescent="0.35">
      <c r="B1679" t="s">
        <v>8219</v>
      </c>
      <c r="C1679">
        <v>21</v>
      </c>
    </row>
    <row r="1680" spans="2:3" x14ac:dyDescent="0.35">
      <c r="B1680" t="s">
        <v>8219</v>
      </c>
      <c r="C1680">
        <v>286</v>
      </c>
    </row>
    <row r="1681" spans="2:3" x14ac:dyDescent="0.35">
      <c r="B1681" t="s">
        <v>8219</v>
      </c>
      <c r="C1681">
        <v>12</v>
      </c>
    </row>
    <row r="1682" spans="2:3" x14ac:dyDescent="0.35">
      <c r="B1682" t="s">
        <v>8219</v>
      </c>
      <c r="C1682">
        <v>100</v>
      </c>
    </row>
    <row r="1683" spans="2:3" x14ac:dyDescent="0.35">
      <c r="B1683" t="s">
        <v>8219</v>
      </c>
      <c r="C1683">
        <v>100</v>
      </c>
    </row>
    <row r="1684" spans="2:3" x14ac:dyDescent="0.35">
      <c r="B1684" t="s">
        <v>8219</v>
      </c>
      <c r="C1684">
        <v>34</v>
      </c>
    </row>
    <row r="1685" spans="2:3" x14ac:dyDescent="0.35">
      <c r="B1685" t="s">
        <v>8219</v>
      </c>
      <c r="C1685">
        <v>63</v>
      </c>
    </row>
    <row r="1686" spans="2:3" x14ac:dyDescent="0.35">
      <c r="B1686" t="s">
        <v>8219</v>
      </c>
      <c r="C1686">
        <v>30</v>
      </c>
    </row>
    <row r="1687" spans="2:3" x14ac:dyDescent="0.35">
      <c r="B1687" t="s">
        <v>8219</v>
      </c>
      <c r="C1687">
        <v>47</v>
      </c>
    </row>
    <row r="1688" spans="2:3" x14ac:dyDescent="0.35">
      <c r="B1688" t="s">
        <v>8219</v>
      </c>
      <c r="C1688">
        <v>237</v>
      </c>
    </row>
    <row r="1689" spans="2:3" x14ac:dyDescent="0.35">
      <c r="B1689" t="s">
        <v>8219</v>
      </c>
      <c r="C1689">
        <v>47</v>
      </c>
    </row>
    <row r="1690" spans="2:3" x14ac:dyDescent="0.35">
      <c r="B1690" t="s">
        <v>8219</v>
      </c>
      <c r="C1690">
        <v>15</v>
      </c>
    </row>
    <row r="1691" spans="2:3" x14ac:dyDescent="0.35">
      <c r="B1691" t="s">
        <v>8219</v>
      </c>
      <c r="C1691">
        <v>81</v>
      </c>
    </row>
    <row r="1692" spans="2:3" x14ac:dyDescent="0.35">
      <c r="B1692" t="s">
        <v>8219</v>
      </c>
      <c r="C1692">
        <v>122</v>
      </c>
    </row>
    <row r="1693" spans="2:3" x14ac:dyDescent="0.35">
      <c r="B1693" t="s">
        <v>8219</v>
      </c>
      <c r="C1693">
        <v>34</v>
      </c>
    </row>
    <row r="1694" spans="2:3" x14ac:dyDescent="0.35">
      <c r="B1694" t="s">
        <v>8219</v>
      </c>
      <c r="C1694">
        <v>207</v>
      </c>
    </row>
    <row r="1695" spans="2:3" x14ac:dyDescent="0.35">
      <c r="B1695" t="s">
        <v>8219</v>
      </c>
      <c r="C1695">
        <v>25</v>
      </c>
    </row>
    <row r="1696" spans="2:3" x14ac:dyDescent="0.35">
      <c r="B1696" t="s">
        <v>8219</v>
      </c>
      <c r="C1696">
        <v>72</v>
      </c>
    </row>
    <row r="1697" spans="2:3" x14ac:dyDescent="0.35">
      <c r="B1697" t="s">
        <v>8219</v>
      </c>
      <c r="C1697">
        <v>14</v>
      </c>
    </row>
    <row r="1698" spans="2:3" x14ac:dyDescent="0.35">
      <c r="B1698" t="s">
        <v>8219</v>
      </c>
      <c r="C1698">
        <v>15</v>
      </c>
    </row>
    <row r="1699" spans="2:3" x14ac:dyDescent="0.35">
      <c r="B1699" t="s">
        <v>8219</v>
      </c>
      <c r="C1699">
        <v>91</v>
      </c>
    </row>
    <row r="1700" spans="2:3" x14ac:dyDescent="0.35">
      <c r="B1700" t="s">
        <v>8219</v>
      </c>
      <c r="C1700">
        <v>24</v>
      </c>
    </row>
    <row r="1701" spans="2:3" x14ac:dyDescent="0.35">
      <c r="B1701" t="s">
        <v>8219</v>
      </c>
      <c r="C1701">
        <v>27</v>
      </c>
    </row>
    <row r="1702" spans="2:3" x14ac:dyDescent="0.35">
      <c r="B1702" t="s">
        <v>8219</v>
      </c>
      <c r="C1702">
        <v>47</v>
      </c>
    </row>
    <row r="1703" spans="2:3" x14ac:dyDescent="0.35">
      <c r="B1703" t="s">
        <v>8219</v>
      </c>
      <c r="C1703">
        <v>44</v>
      </c>
    </row>
    <row r="1704" spans="2:3" x14ac:dyDescent="0.35">
      <c r="B1704" t="s">
        <v>8219</v>
      </c>
      <c r="C1704">
        <v>72</v>
      </c>
    </row>
    <row r="1705" spans="2:3" x14ac:dyDescent="0.35">
      <c r="B1705" t="s">
        <v>8219</v>
      </c>
      <c r="C1705">
        <v>63</v>
      </c>
    </row>
    <row r="1706" spans="2:3" x14ac:dyDescent="0.35">
      <c r="B1706" t="s">
        <v>8219</v>
      </c>
      <c r="C1706">
        <v>88</v>
      </c>
    </row>
    <row r="1707" spans="2:3" x14ac:dyDescent="0.35">
      <c r="B1707" t="s">
        <v>8219</v>
      </c>
      <c r="C1707">
        <v>70</v>
      </c>
    </row>
    <row r="1708" spans="2:3" x14ac:dyDescent="0.35">
      <c r="B1708" t="s">
        <v>8219</v>
      </c>
      <c r="C1708">
        <v>50</v>
      </c>
    </row>
    <row r="1709" spans="2:3" x14ac:dyDescent="0.35">
      <c r="B1709" t="s">
        <v>8219</v>
      </c>
      <c r="C1709">
        <v>35</v>
      </c>
    </row>
    <row r="1710" spans="2:3" x14ac:dyDescent="0.35">
      <c r="B1710" t="s">
        <v>8219</v>
      </c>
      <c r="C1710">
        <v>175</v>
      </c>
    </row>
    <row r="1711" spans="2:3" x14ac:dyDescent="0.35">
      <c r="B1711" t="s">
        <v>8219</v>
      </c>
      <c r="C1711">
        <v>20</v>
      </c>
    </row>
    <row r="1712" spans="2:3" x14ac:dyDescent="0.35">
      <c r="B1712" t="s">
        <v>8219</v>
      </c>
      <c r="C1712">
        <v>54</v>
      </c>
    </row>
    <row r="1713" spans="2:3" x14ac:dyDescent="0.35">
      <c r="B1713" t="s">
        <v>8219</v>
      </c>
      <c r="C1713">
        <v>20</v>
      </c>
    </row>
    <row r="1714" spans="2:3" x14ac:dyDescent="0.35">
      <c r="B1714" t="s">
        <v>8219</v>
      </c>
      <c r="C1714">
        <v>57</v>
      </c>
    </row>
    <row r="1715" spans="2:3" x14ac:dyDescent="0.35">
      <c r="B1715" t="s">
        <v>8219</v>
      </c>
      <c r="C1715">
        <v>31</v>
      </c>
    </row>
    <row r="1716" spans="2:3" x14ac:dyDescent="0.35">
      <c r="B1716" t="s">
        <v>8219</v>
      </c>
      <c r="C1716">
        <v>31</v>
      </c>
    </row>
    <row r="1717" spans="2:3" x14ac:dyDescent="0.35">
      <c r="B1717" t="s">
        <v>8219</v>
      </c>
      <c r="C1717">
        <v>45</v>
      </c>
    </row>
    <row r="1718" spans="2:3" x14ac:dyDescent="0.35">
      <c r="B1718" t="s">
        <v>8219</v>
      </c>
      <c r="C1718">
        <v>41</v>
      </c>
    </row>
    <row r="1719" spans="2:3" x14ac:dyDescent="0.35">
      <c r="B1719" t="s">
        <v>8219</v>
      </c>
      <c r="C1719">
        <v>29</v>
      </c>
    </row>
    <row r="1720" spans="2:3" x14ac:dyDescent="0.35">
      <c r="B1720" t="s">
        <v>8219</v>
      </c>
      <c r="C1720">
        <v>58</v>
      </c>
    </row>
    <row r="1721" spans="2:3" x14ac:dyDescent="0.35">
      <c r="B1721" t="s">
        <v>8219</v>
      </c>
      <c r="C1721">
        <v>89</v>
      </c>
    </row>
    <row r="1722" spans="2:3" x14ac:dyDescent="0.35">
      <c r="B1722" t="s">
        <v>8219</v>
      </c>
      <c r="C1722">
        <v>125</v>
      </c>
    </row>
    <row r="1723" spans="2:3" x14ac:dyDescent="0.35">
      <c r="B1723" t="s">
        <v>8219</v>
      </c>
      <c r="C1723">
        <v>18</v>
      </c>
    </row>
    <row r="1724" spans="2:3" x14ac:dyDescent="0.35">
      <c r="B1724" t="s">
        <v>8219</v>
      </c>
      <c r="C1724">
        <v>32</v>
      </c>
    </row>
    <row r="1725" spans="2:3" x14ac:dyDescent="0.35">
      <c r="B1725" t="s">
        <v>8219</v>
      </c>
      <c r="C1725">
        <v>16</v>
      </c>
    </row>
    <row r="1726" spans="2:3" x14ac:dyDescent="0.35">
      <c r="B1726" t="s">
        <v>8219</v>
      </c>
      <c r="C1726">
        <v>38</v>
      </c>
    </row>
    <row r="1727" spans="2:3" x14ac:dyDescent="0.35">
      <c r="B1727" t="s">
        <v>8219</v>
      </c>
      <c r="C1727">
        <v>15</v>
      </c>
    </row>
    <row r="1728" spans="2:3" x14ac:dyDescent="0.35">
      <c r="B1728" t="s">
        <v>8219</v>
      </c>
      <c r="C1728">
        <v>23</v>
      </c>
    </row>
    <row r="1729" spans="2:3" x14ac:dyDescent="0.35">
      <c r="B1729" t="s">
        <v>8219</v>
      </c>
      <c r="C1729">
        <v>49</v>
      </c>
    </row>
    <row r="1730" spans="2:3" x14ac:dyDescent="0.35">
      <c r="B1730" t="s">
        <v>8219</v>
      </c>
      <c r="C1730">
        <v>10</v>
      </c>
    </row>
    <row r="1731" spans="2:3" x14ac:dyDescent="0.35">
      <c r="B1731" t="s">
        <v>8219</v>
      </c>
      <c r="C1731">
        <v>15</v>
      </c>
    </row>
    <row r="1732" spans="2:3" x14ac:dyDescent="0.35">
      <c r="B1732" t="s">
        <v>8219</v>
      </c>
      <c r="C1732">
        <v>57</v>
      </c>
    </row>
    <row r="1733" spans="2:3" x14ac:dyDescent="0.35">
      <c r="B1733" t="s">
        <v>8219</v>
      </c>
      <c r="C1733">
        <v>33</v>
      </c>
    </row>
    <row r="1734" spans="2:3" x14ac:dyDescent="0.35">
      <c r="B1734" t="s">
        <v>8219</v>
      </c>
      <c r="C1734">
        <v>9</v>
      </c>
    </row>
    <row r="1735" spans="2:3" x14ac:dyDescent="0.35">
      <c r="B1735" t="s">
        <v>8219</v>
      </c>
      <c r="C1735">
        <v>26</v>
      </c>
    </row>
    <row r="1736" spans="2:3" x14ac:dyDescent="0.35">
      <c r="B1736" t="s">
        <v>8219</v>
      </c>
      <c r="C1736">
        <v>69</v>
      </c>
    </row>
    <row r="1737" spans="2:3" x14ac:dyDescent="0.35">
      <c r="B1737" t="s">
        <v>8219</v>
      </c>
      <c r="C1737">
        <v>65</v>
      </c>
    </row>
    <row r="1738" spans="2:3" x14ac:dyDescent="0.35">
      <c r="B1738" t="s">
        <v>8219</v>
      </c>
      <c r="C1738">
        <v>83</v>
      </c>
    </row>
    <row r="1739" spans="2:3" x14ac:dyDescent="0.35">
      <c r="B1739" t="s">
        <v>8219</v>
      </c>
      <c r="C1739">
        <v>111</v>
      </c>
    </row>
    <row r="1740" spans="2:3" x14ac:dyDescent="0.35">
      <c r="B1740" t="s">
        <v>8219</v>
      </c>
      <c r="C1740">
        <v>46</v>
      </c>
    </row>
    <row r="1741" spans="2:3" x14ac:dyDescent="0.35">
      <c r="B1741" t="s">
        <v>8219</v>
      </c>
      <c r="C1741">
        <v>63</v>
      </c>
    </row>
    <row r="1742" spans="2:3" x14ac:dyDescent="0.35">
      <c r="B1742" t="s">
        <v>8219</v>
      </c>
      <c r="C1742">
        <v>9</v>
      </c>
    </row>
    <row r="1743" spans="2:3" x14ac:dyDescent="0.35">
      <c r="B1743" t="s">
        <v>8219</v>
      </c>
      <c r="C1743">
        <v>34</v>
      </c>
    </row>
    <row r="1744" spans="2:3" x14ac:dyDescent="0.35">
      <c r="B1744" t="s">
        <v>8219</v>
      </c>
      <c r="C1744">
        <v>112</v>
      </c>
    </row>
    <row r="1745" spans="2:3" x14ac:dyDescent="0.35">
      <c r="B1745" t="s">
        <v>8219</v>
      </c>
      <c r="C1745">
        <v>47</v>
      </c>
    </row>
    <row r="1746" spans="2:3" x14ac:dyDescent="0.35">
      <c r="B1746" t="s">
        <v>8219</v>
      </c>
      <c r="C1746">
        <v>38</v>
      </c>
    </row>
    <row r="1747" spans="2:3" x14ac:dyDescent="0.35">
      <c r="B1747" t="s">
        <v>8219</v>
      </c>
      <c r="C1747">
        <v>28</v>
      </c>
    </row>
    <row r="1748" spans="2:3" x14ac:dyDescent="0.35">
      <c r="B1748" t="s">
        <v>8219</v>
      </c>
      <c r="C1748">
        <v>78</v>
      </c>
    </row>
    <row r="1749" spans="2:3" x14ac:dyDescent="0.35">
      <c r="B1749" t="s">
        <v>8219</v>
      </c>
      <c r="C1749">
        <v>23</v>
      </c>
    </row>
    <row r="1750" spans="2:3" x14ac:dyDescent="0.35">
      <c r="B1750" t="s">
        <v>8219</v>
      </c>
      <c r="C1750">
        <v>40</v>
      </c>
    </row>
    <row r="1751" spans="2:3" x14ac:dyDescent="0.35">
      <c r="B1751" t="s">
        <v>8219</v>
      </c>
      <c r="C1751">
        <v>13</v>
      </c>
    </row>
    <row r="1752" spans="2:3" x14ac:dyDescent="0.35">
      <c r="B1752" t="s">
        <v>8219</v>
      </c>
      <c r="C1752">
        <v>18</v>
      </c>
    </row>
    <row r="1753" spans="2:3" x14ac:dyDescent="0.35">
      <c r="B1753" t="s">
        <v>8219</v>
      </c>
      <c r="C1753">
        <v>22</v>
      </c>
    </row>
    <row r="1754" spans="2:3" x14ac:dyDescent="0.35">
      <c r="B1754" t="s">
        <v>8219</v>
      </c>
      <c r="C1754">
        <v>79</v>
      </c>
    </row>
    <row r="1755" spans="2:3" x14ac:dyDescent="0.35">
      <c r="B1755" t="s">
        <v>8219</v>
      </c>
      <c r="C1755">
        <v>14</v>
      </c>
    </row>
    <row r="1756" spans="2:3" x14ac:dyDescent="0.35">
      <c r="B1756" t="s">
        <v>8219</v>
      </c>
      <c r="C1756">
        <v>51</v>
      </c>
    </row>
    <row r="1757" spans="2:3" x14ac:dyDescent="0.35">
      <c r="B1757" t="s">
        <v>8219</v>
      </c>
      <c r="C1757">
        <v>54</v>
      </c>
    </row>
    <row r="1758" spans="2:3" x14ac:dyDescent="0.35">
      <c r="B1758" t="s">
        <v>8219</v>
      </c>
      <c r="C1758">
        <v>70</v>
      </c>
    </row>
    <row r="1759" spans="2:3" x14ac:dyDescent="0.35">
      <c r="B1759" t="s">
        <v>8219</v>
      </c>
      <c r="C1759">
        <v>44</v>
      </c>
    </row>
    <row r="1760" spans="2:3" x14ac:dyDescent="0.35">
      <c r="B1760" t="s">
        <v>8219</v>
      </c>
      <c r="C1760">
        <v>55</v>
      </c>
    </row>
    <row r="1761" spans="2:3" x14ac:dyDescent="0.35">
      <c r="B1761" t="s">
        <v>8219</v>
      </c>
      <c r="C1761">
        <v>15</v>
      </c>
    </row>
    <row r="1762" spans="2:3" x14ac:dyDescent="0.35">
      <c r="B1762" t="s">
        <v>8219</v>
      </c>
      <c r="C1762">
        <v>27</v>
      </c>
    </row>
    <row r="1763" spans="2:3" x14ac:dyDescent="0.35">
      <c r="B1763" t="s">
        <v>8219</v>
      </c>
      <c r="C1763">
        <v>21</v>
      </c>
    </row>
    <row r="1764" spans="2:3" x14ac:dyDescent="0.35">
      <c r="B1764" t="s">
        <v>8219</v>
      </c>
      <c r="C1764">
        <v>162</v>
      </c>
    </row>
    <row r="1765" spans="2:3" x14ac:dyDescent="0.35">
      <c r="B1765" t="s">
        <v>8219</v>
      </c>
      <c r="C1765">
        <v>23</v>
      </c>
    </row>
    <row r="1766" spans="2:3" x14ac:dyDescent="0.35">
      <c r="B1766" t="s">
        <v>8219</v>
      </c>
      <c r="C1766">
        <v>72</v>
      </c>
    </row>
    <row r="1767" spans="2:3" x14ac:dyDescent="0.35">
      <c r="B1767" t="s">
        <v>8219</v>
      </c>
      <c r="C1767">
        <v>68</v>
      </c>
    </row>
    <row r="1768" spans="2:3" x14ac:dyDescent="0.35">
      <c r="B1768" t="s">
        <v>8219</v>
      </c>
      <c r="C1768">
        <v>20</v>
      </c>
    </row>
    <row r="1769" spans="2:3" x14ac:dyDescent="0.35">
      <c r="B1769" t="s">
        <v>8219</v>
      </c>
      <c r="C1769">
        <v>26</v>
      </c>
    </row>
    <row r="1770" spans="2:3" x14ac:dyDescent="0.35">
      <c r="B1770" t="s">
        <v>8219</v>
      </c>
      <c r="C1770">
        <v>72</v>
      </c>
    </row>
    <row r="1771" spans="2:3" x14ac:dyDescent="0.35">
      <c r="B1771" t="s">
        <v>8219</v>
      </c>
      <c r="C1771">
        <v>3</v>
      </c>
    </row>
    <row r="1772" spans="2:3" x14ac:dyDescent="0.35">
      <c r="B1772" t="s">
        <v>8219</v>
      </c>
      <c r="C1772">
        <v>18</v>
      </c>
    </row>
    <row r="1773" spans="2:3" x14ac:dyDescent="0.35">
      <c r="B1773" t="s">
        <v>8219</v>
      </c>
      <c r="C1773">
        <v>30</v>
      </c>
    </row>
    <row r="1774" spans="2:3" x14ac:dyDescent="0.35">
      <c r="B1774" t="s">
        <v>8219</v>
      </c>
      <c r="C1774">
        <v>23</v>
      </c>
    </row>
    <row r="1775" spans="2:3" x14ac:dyDescent="0.35">
      <c r="B1775" t="s">
        <v>8219</v>
      </c>
      <c r="C1775">
        <v>54</v>
      </c>
    </row>
    <row r="1776" spans="2:3" x14ac:dyDescent="0.35">
      <c r="B1776" t="s">
        <v>8219</v>
      </c>
      <c r="C1776">
        <v>26</v>
      </c>
    </row>
    <row r="1777" spans="2:3" x14ac:dyDescent="0.35">
      <c r="B1777" t="s">
        <v>8219</v>
      </c>
      <c r="C1777">
        <v>9</v>
      </c>
    </row>
    <row r="1778" spans="2:3" x14ac:dyDescent="0.35">
      <c r="B1778" t="s">
        <v>8219</v>
      </c>
      <c r="C1778">
        <v>27</v>
      </c>
    </row>
    <row r="1779" spans="2:3" x14ac:dyDescent="0.35">
      <c r="B1779" t="s">
        <v>8219</v>
      </c>
      <c r="C1779">
        <v>30</v>
      </c>
    </row>
    <row r="1780" spans="2:3" x14ac:dyDescent="0.35">
      <c r="B1780" t="s">
        <v>8219</v>
      </c>
      <c r="C1780">
        <v>52</v>
      </c>
    </row>
    <row r="1781" spans="2:3" x14ac:dyDescent="0.35">
      <c r="B1781" t="s">
        <v>8219</v>
      </c>
      <c r="C1781">
        <v>17</v>
      </c>
    </row>
    <row r="1782" spans="2:3" x14ac:dyDescent="0.35">
      <c r="B1782" t="s">
        <v>8219</v>
      </c>
      <c r="C1782">
        <v>19</v>
      </c>
    </row>
    <row r="1783" spans="2:3" x14ac:dyDescent="0.35">
      <c r="B1783" t="s">
        <v>8219</v>
      </c>
      <c r="C1783">
        <v>77</v>
      </c>
    </row>
    <row r="1784" spans="2:3" x14ac:dyDescent="0.35">
      <c r="B1784" t="s">
        <v>8219</v>
      </c>
      <c r="C1784">
        <v>21</v>
      </c>
    </row>
    <row r="1785" spans="2:3" x14ac:dyDescent="0.35">
      <c r="B1785" t="s">
        <v>8219</v>
      </c>
      <c r="C1785">
        <v>38</v>
      </c>
    </row>
    <row r="1786" spans="2:3" x14ac:dyDescent="0.35">
      <c r="B1786" t="s">
        <v>8219</v>
      </c>
      <c r="C1786">
        <v>28</v>
      </c>
    </row>
    <row r="1787" spans="2:3" x14ac:dyDescent="0.35">
      <c r="B1787" t="s">
        <v>8219</v>
      </c>
      <c r="C1787">
        <v>48</v>
      </c>
    </row>
    <row r="1788" spans="2:3" x14ac:dyDescent="0.35">
      <c r="B1788" t="s">
        <v>8219</v>
      </c>
      <c r="C1788">
        <v>46</v>
      </c>
    </row>
    <row r="1789" spans="2:3" x14ac:dyDescent="0.35">
      <c r="B1789" t="s">
        <v>8219</v>
      </c>
      <c r="C1789">
        <v>30</v>
      </c>
    </row>
    <row r="1790" spans="2:3" x14ac:dyDescent="0.35">
      <c r="B1790" t="s">
        <v>8219</v>
      </c>
      <c r="C1790">
        <v>64</v>
      </c>
    </row>
    <row r="1791" spans="2:3" x14ac:dyDescent="0.35">
      <c r="B1791" t="s">
        <v>8219</v>
      </c>
      <c r="C1791">
        <v>15</v>
      </c>
    </row>
    <row r="1792" spans="2:3" x14ac:dyDescent="0.35">
      <c r="B1792" t="s">
        <v>8219</v>
      </c>
      <c r="C1792">
        <v>41</v>
      </c>
    </row>
    <row r="1793" spans="2:3" x14ac:dyDescent="0.35">
      <c r="B1793" t="s">
        <v>8219</v>
      </c>
      <c r="C1793">
        <v>35</v>
      </c>
    </row>
    <row r="1794" spans="2:3" x14ac:dyDescent="0.35">
      <c r="B1794" t="s">
        <v>8219</v>
      </c>
      <c r="C1794">
        <v>45</v>
      </c>
    </row>
    <row r="1795" spans="2:3" x14ac:dyDescent="0.35">
      <c r="B1795" t="s">
        <v>8219</v>
      </c>
      <c r="C1795">
        <v>62</v>
      </c>
    </row>
    <row r="1796" spans="2:3" x14ac:dyDescent="0.35">
      <c r="B1796" t="s">
        <v>8219</v>
      </c>
      <c r="C1796">
        <v>22</v>
      </c>
    </row>
    <row r="1797" spans="2:3" x14ac:dyDescent="0.35">
      <c r="B1797" t="s">
        <v>8219</v>
      </c>
      <c r="C1797">
        <v>18</v>
      </c>
    </row>
    <row r="1798" spans="2:3" x14ac:dyDescent="0.35">
      <c r="B1798" t="s">
        <v>8219</v>
      </c>
      <c r="C1798">
        <v>12</v>
      </c>
    </row>
    <row r="1799" spans="2:3" x14ac:dyDescent="0.35">
      <c r="B1799" t="s">
        <v>8219</v>
      </c>
      <c r="C1799">
        <v>44</v>
      </c>
    </row>
    <row r="1800" spans="2:3" x14ac:dyDescent="0.35">
      <c r="B1800" t="s">
        <v>8219</v>
      </c>
      <c r="C1800">
        <v>27</v>
      </c>
    </row>
    <row r="1801" spans="2:3" x14ac:dyDescent="0.35">
      <c r="B1801" t="s">
        <v>8219</v>
      </c>
      <c r="C1801">
        <v>38</v>
      </c>
    </row>
    <row r="1802" spans="2:3" x14ac:dyDescent="0.35">
      <c r="B1802" t="s">
        <v>8219</v>
      </c>
      <c r="C1802">
        <v>28</v>
      </c>
    </row>
    <row r="1803" spans="2:3" x14ac:dyDescent="0.35">
      <c r="B1803" t="s">
        <v>8219</v>
      </c>
      <c r="C1803">
        <v>24</v>
      </c>
    </row>
    <row r="1804" spans="2:3" x14ac:dyDescent="0.35">
      <c r="B1804" t="s">
        <v>8219</v>
      </c>
      <c r="C1804">
        <v>65</v>
      </c>
    </row>
    <row r="1805" spans="2:3" x14ac:dyDescent="0.35">
      <c r="B1805" t="s">
        <v>8219</v>
      </c>
      <c r="C1805">
        <v>46</v>
      </c>
    </row>
    <row r="1806" spans="2:3" x14ac:dyDescent="0.35">
      <c r="B1806" t="s">
        <v>8219</v>
      </c>
      <c r="C1806">
        <v>85</v>
      </c>
    </row>
    <row r="1807" spans="2:3" x14ac:dyDescent="0.35">
      <c r="B1807" t="s">
        <v>8219</v>
      </c>
      <c r="C1807">
        <v>66</v>
      </c>
    </row>
    <row r="1808" spans="2:3" x14ac:dyDescent="0.35">
      <c r="B1808" t="s">
        <v>8219</v>
      </c>
      <c r="C1808">
        <v>165</v>
      </c>
    </row>
    <row r="1809" spans="2:3" x14ac:dyDescent="0.35">
      <c r="B1809" t="s">
        <v>8219</v>
      </c>
      <c r="C1809">
        <v>17</v>
      </c>
    </row>
    <row r="1810" spans="2:3" x14ac:dyDescent="0.35">
      <c r="B1810" t="s">
        <v>8219</v>
      </c>
      <c r="C1810">
        <v>3</v>
      </c>
    </row>
    <row r="1811" spans="2:3" x14ac:dyDescent="0.35">
      <c r="B1811" t="s">
        <v>8219</v>
      </c>
      <c r="C1811">
        <v>17</v>
      </c>
    </row>
    <row r="1812" spans="2:3" x14ac:dyDescent="0.35">
      <c r="B1812" t="s">
        <v>8219</v>
      </c>
      <c r="C1812">
        <v>91</v>
      </c>
    </row>
    <row r="1813" spans="2:3" x14ac:dyDescent="0.35">
      <c r="B1813" t="s">
        <v>8219</v>
      </c>
      <c r="C1813">
        <v>67</v>
      </c>
    </row>
    <row r="1814" spans="2:3" x14ac:dyDescent="0.35">
      <c r="B1814" t="s">
        <v>8219</v>
      </c>
      <c r="C1814">
        <v>18</v>
      </c>
    </row>
    <row r="1815" spans="2:3" x14ac:dyDescent="0.35">
      <c r="B1815" t="s">
        <v>8219</v>
      </c>
      <c r="C1815">
        <v>21</v>
      </c>
    </row>
    <row r="1816" spans="2:3" x14ac:dyDescent="0.35">
      <c r="B1816" t="s">
        <v>8219</v>
      </c>
      <c r="C1816">
        <v>40</v>
      </c>
    </row>
    <row r="1817" spans="2:3" x14ac:dyDescent="0.35">
      <c r="B1817" t="s">
        <v>8219</v>
      </c>
      <c r="C1817">
        <v>78</v>
      </c>
    </row>
    <row r="1818" spans="2:3" x14ac:dyDescent="0.35">
      <c r="B1818" t="s">
        <v>8219</v>
      </c>
      <c r="C1818">
        <v>26</v>
      </c>
    </row>
    <row r="1819" spans="2:3" x14ac:dyDescent="0.35">
      <c r="B1819" t="s">
        <v>8219</v>
      </c>
      <c r="C1819">
        <v>14</v>
      </c>
    </row>
    <row r="1820" spans="2:3" x14ac:dyDescent="0.35">
      <c r="B1820" t="s">
        <v>8219</v>
      </c>
      <c r="C1820">
        <v>44</v>
      </c>
    </row>
    <row r="1821" spans="2:3" x14ac:dyDescent="0.35">
      <c r="B1821" t="s">
        <v>8219</v>
      </c>
      <c r="C1821">
        <v>9</v>
      </c>
    </row>
    <row r="1822" spans="2:3" x14ac:dyDescent="0.35">
      <c r="B1822" t="s">
        <v>8219</v>
      </c>
      <c r="C1822">
        <v>30</v>
      </c>
    </row>
    <row r="1823" spans="2:3" x14ac:dyDescent="0.35">
      <c r="B1823" t="s">
        <v>8219</v>
      </c>
      <c r="C1823">
        <v>45</v>
      </c>
    </row>
    <row r="1824" spans="2:3" x14ac:dyDescent="0.35">
      <c r="B1824" t="s">
        <v>8219</v>
      </c>
      <c r="C1824">
        <v>56</v>
      </c>
    </row>
    <row r="1825" spans="2:3" x14ac:dyDescent="0.35">
      <c r="B1825" t="s">
        <v>8219</v>
      </c>
      <c r="C1825">
        <v>46</v>
      </c>
    </row>
    <row r="1826" spans="2:3" x14ac:dyDescent="0.35">
      <c r="B1826" t="s">
        <v>8219</v>
      </c>
      <c r="C1826">
        <v>34</v>
      </c>
    </row>
    <row r="1827" spans="2:3" x14ac:dyDescent="0.35">
      <c r="B1827" t="s">
        <v>8219</v>
      </c>
      <c r="C1827">
        <v>98</v>
      </c>
    </row>
    <row r="1828" spans="2:3" x14ac:dyDescent="0.35">
      <c r="B1828" t="s">
        <v>8219</v>
      </c>
      <c r="C1828">
        <v>46</v>
      </c>
    </row>
    <row r="1829" spans="2:3" x14ac:dyDescent="0.35">
      <c r="B1829" t="s">
        <v>8219</v>
      </c>
      <c r="C1829">
        <v>10</v>
      </c>
    </row>
    <row r="1830" spans="2:3" x14ac:dyDescent="0.35">
      <c r="B1830" t="s">
        <v>8219</v>
      </c>
      <c r="C1830">
        <v>76</v>
      </c>
    </row>
    <row r="1831" spans="2:3" x14ac:dyDescent="0.35">
      <c r="B1831" t="s">
        <v>8219</v>
      </c>
      <c r="C1831">
        <v>104</v>
      </c>
    </row>
    <row r="1832" spans="2:3" x14ac:dyDescent="0.35">
      <c r="B1832" t="s">
        <v>8219</v>
      </c>
      <c r="C1832">
        <v>87</v>
      </c>
    </row>
    <row r="1833" spans="2:3" x14ac:dyDescent="0.35">
      <c r="B1833" t="s">
        <v>8219</v>
      </c>
      <c r="C1833">
        <v>29</v>
      </c>
    </row>
    <row r="1834" spans="2:3" x14ac:dyDescent="0.35">
      <c r="B1834" t="s">
        <v>8219</v>
      </c>
      <c r="C1834">
        <v>51</v>
      </c>
    </row>
    <row r="1835" spans="2:3" x14ac:dyDescent="0.35">
      <c r="B1835" t="s">
        <v>8219</v>
      </c>
      <c r="C1835">
        <v>12</v>
      </c>
    </row>
    <row r="1836" spans="2:3" x14ac:dyDescent="0.35">
      <c r="B1836" t="s">
        <v>8219</v>
      </c>
      <c r="C1836">
        <v>72</v>
      </c>
    </row>
    <row r="1837" spans="2:3" x14ac:dyDescent="0.35">
      <c r="B1837" t="s">
        <v>8219</v>
      </c>
      <c r="C1837">
        <v>21</v>
      </c>
    </row>
    <row r="1838" spans="2:3" x14ac:dyDescent="0.35">
      <c r="B1838" t="s">
        <v>8219</v>
      </c>
      <c r="C1838">
        <v>42</v>
      </c>
    </row>
    <row r="1839" spans="2:3" x14ac:dyDescent="0.35">
      <c r="B1839" t="s">
        <v>8219</v>
      </c>
      <c r="C1839">
        <v>71</v>
      </c>
    </row>
    <row r="1840" spans="2:3" x14ac:dyDescent="0.35">
      <c r="B1840" t="s">
        <v>8219</v>
      </c>
      <c r="C1840">
        <v>168</v>
      </c>
    </row>
    <row r="1841" spans="2:3" x14ac:dyDescent="0.35">
      <c r="B1841" t="s">
        <v>8219</v>
      </c>
      <c r="C1841">
        <v>19</v>
      </c>
    </row>
    <row r="1842" spans="2:3" x14ac:dyDescent="0.35">
      <c r="B1842" t="s">
        <v>8219</v>
      </c>
      <c r="C1842">
        <v>37</v>
      </c>
    </row>
    <row r="1843" spans="2:3" x14ac:dyDescent="0.35">
      <c r="B1843" t="s">
        <v>8219</v>
      </c>
      <c r="C1843">
        <v>36</v>
      </c>
    </row>
    <row r="1844" spans="2:3" x14ac:dyDescent="0.35">
      <c r="B1844" t="s">
        <v>8219</v>
      </c>
      <c r="C1844">
        <v>14</v>
      </c>
    </row>
    <row r="1845" spans="2:3" x14ac:dyDescent="0.35">
      <c r="B1845" t="s">
        <v>8219</v>
      </c>
      <c r="C1845">
        <v>18</v>
      </c>
    </row>
    <row r="1846" spans="2:3" x14ac:dyDescent="0.35">
      <c r="B1846" t="s">
        <v>8219</v>
      </c>
      <c r="C1846">
        <v>82</v>
      </c>
    </row>
    <row r="1847" spans="2:3" x14ac:dyDescent="0.35">
      <c r="B1847" t="s">
        <v>8219</v>
      </c>
      <c r="C1847">
        <v>43</v>
      </c>
    </row>
    <row r="1848" spans="2:3" x14ac:dyDescent="0.35">
      <c r="B1848" t="s">
        <v>8219</v>
      </c>
      <c r="C1848">
        <v>8</v>
      </c>
    </row>
    <row r="1849" spans="2:3" x14ac:dyDescent="0.35">
      <c r="B1849" t="s">
        <v>8219</v>
      </c>
      <c r="C1849">
        <v>45</v>
      </c>
    </row>
    <row r="1850" spans="2:3" x14ac:dyDescent="0.35">
      <c r="B1850" t="s">
        <v>8219</v>
      </c>
      <c r="C1850">
        <v>20</v>
      </c>
    </row>
    <row r="1851" spans="2:3" x14ac:dyDescent="0.35">
      <c r="B1851" t="s">
        <v>8219</v>
      </c>
      <c r="C1851">
        <v>31</v>
      </c>
    </row>
    <row r="1852" spans="2:3" x14ac:dyDescent="0.35">
      <c r="B1852" t="s">
        <v>8219</v>
      </c>
      <c r="C1852">
        <v>25</v>
      </c>
    </row>
    <row r="1853" spans="2:3" x14ac:dyDescent="0.35">
      <c r="B1853" t="s">
        <v>8219</v>
      </c>
      <c r="C1853">
        <v>14</v>
      </c>
    </row>
    <row r="1854" spans="2:3" x14ac:dyDescent="0.35">
      <c r="B1854" t="s">
        <v>8219</v>
      </c>
      <c r="C1854">
        <v>45</v>
      </c>
    </row>
    <row r="1855" spans="2:3" x14ac:dyDescent="0.35">
      <c r="B1855" t="s">
        <v>8219</v>
      </c>
      <c r="C1855">
        <v>20</v>
      </c>
    </row>
    <row r="1856" spans="2:3" x14ac:dyDescent="0.35">
      <c r="B1856" t="s">
        <v>8219</v>
      </c>
      <c r="C1856">
        <v>39</v>
      </c>
    </row>
    <row r="1857" spans="2:3" x14ac:dyDescent="0.35">
      <c r="B1857" t="s">
        <v>8219</v>
      </c>
      <c r="C1857">
        <v>16</v>
      </c>
    </row>
    <row r="1858" spans="2:3" x14ac:dyDescent="0.35">
      <c r="B1858" t="s">
        <v>8219</v>
      </c>
      <c r="C1858">
        <v>37</v>
      </c>
    </row>
    <row r="1859" spans="2:3" x14ac:dyDescent="0.35">
      <c r="B1859" t="s">
        <v>8219</v>
      </c>
      <c r="C1859">
        <v>14</v>
      </c>
    </row>
    <row r="1860" spans="2:3" x14ac:dyDescent="0.35">
      <c r="B1860" t="s">
        <v>8219</v>
      </c>
      <c r="C1860">
        <v>21</v>
      </c>
    </row>
    <row r="1861" spans="2:3" x14ac:dyDescent="0.35">
      <c r="B1861" t="s">
        <v>8219</v>
      </c>
      <c r="C1861">
        <v>69</v>
      </c>
    </row>
    <row r="1862" spans="2:3" x14ac:dyDescent="0.35">
      <c r="B1862" t="s">
        <v>8219</v>
      </c>
      <c r="C1862">
        <v>16</v>
      </c>
    </row>
    <row r="1863" spans="2:3" x14ac:dyDescent="0.35">
      <c r="B1863" t="s">
        <v>8219</v>
      </c>
      <c r="C1863">
        <v>55</v>
      </c>
    </row>
    <row r="1864" spans="2:3" x14ac:dyDescent="0.35">
      <c r="B1864" t="s">
        <v>8219</v>
      </c>
      <c r="C1864">
        <v>27</v>
      </c>
    </row>
    <row r="1865" spans="2:3" x14ac:dyDescent="0.35">
      <c r="B1865" t="s">
        <v>8219</v>
      </c>
      <c r="C1865">
        <v>36</v>
      </c>
    </row>
    <row r="1866" spans="2:3" x14ac:dyDescent="0.35">
      <c r="B1866" t="s">
        <v>8219</v>
      </c>
      <c r="C1866">
        <v>19</v>
      </c>
    </row>
    <row r="1867" spans="2:3" x14ac:dyDescent="0.35">
      <c r="B1867" t="s">
        <v>8219</v>
      </c>
      <c r="C1867">
        <v>12</v>
      </c>
    </row>
    <row r="1868" spans="2:3" x14ac:dyDescent="0.35">
      <c r="B1868" t="s">
        <v>8219</v>
      </c>
      <c r="C1868">
        <v>17</v>
      </c>
    </row>
    <row r="1869" spans="2:3" x14ac:dyDescent="0.35">
      <c r="B1869" t="s">
        <v>8219</v>
      </c>
      <c r="C1869">
        <v>114</v>
      </c>
    </row>
    <row r="1870" spans="2:3" x14ac:dyDescent="0.35">
      <c r="B1870" t="s">
        <v>8219</v>
      </c>
      <c r="C1870">
        <v>93</v>
      </c>
    </row>
    <row r="1871" spans="2:3" x14ac:dyDescent="0.35">
      <c r="B1871" t="s">
        <v>8219</v>
      </c>
      <c r="C1871">
        <v>36</v>
      </c>
    </row>
    <row r="1872" spans="2:3" x14ac:dyDescent="0.35">
      <c r="B1872" t="s">
        <v>8219</v>
      </c>
      <c r="C1872">
        <v>61</v>
      </c>
    </row>
    <row r="1873" spans="2:3" x14ac:dyDescent="0.35">
      <c r="B1873" t="s">
        <v>8219</v>
      </c>
      <c r="C1873">
        <v>47</v>
      </c>
    </row>
    <row r="1874" spans="2:3" x14ac:dyDescent="0.35">
      <c r="B1874" t="s">
        <v>8219</v>
      </c>
      <c r="C1874">
        <v>17</v>
      </c>
    </row>
    <row r="1875" spans="2:3" x14ac:dyDescent="0.35">
      <c r="B1875" t="s">
        <v>8219</v>
      </c>
      <c r="C1875">
        <v>63</v>
      </c>
    </row>
    <row r="1876" spans="2:3" x14ac:dyDescent="0.35">
      <c r="B1876" t="s">
        <v>8219</v>
      </c>
      <c r="C1876">
        <v>9</v>
      </c>
    </row>
    <row r="1877" spans="2:3" x14ac:dyDescent="0.35">
      <c r="B1877" t="s">
        <v>8219</v>
      </c>
      <c r="C1877">
        <v>30</v>
      </c>
    </row>
    <row r="1878" spans="2:3" x14ac:dyDescent="0.35">
      <c r="B1878" t="s">
        <v>8219</v>
      </c>
      <c r="C1878">
        <v>23</v>
      </c>
    </row>
    <row r="1879" spans="2:3" x14ac:dyDescent="0.35">
      <c r="B1879" t="s">
        <v>8219</v>
      </c>
      <c r="C1879">
        <v>33</v>
      </c>
    </row>
    <row r="1880" spans="2:3" x14ac:dyDescent="0.35">
      <c r="B1880" t="s">
        <v>8219</v>
      </c>
      <c r="C1880">
        <v>39</v>
      </c>
    </row>
    <row r="1881" spans="2:3" x14ac:dyDescent="0.35">
      <c r="B1881" t="s">
        <v>8219</v>
      </c>
      <c r="C1881">
        <v>17</v>
      </c>
    </row>
    <row r="1882" spans="2:3" x14ac:dyDescent="0.35">
      <c r="B1882" t="s">
        <v>8219</v>
      </c>
      <c r="C1882">
        <v>6</v>
      </c>
    </row>
    <row r="1883" spans="2:3" x14ac:dyDescent="0.35">
      <c r="B1883" t="s">
        <v>8219</v>
      </c>
      <c r="C1883">
        <v>39</v>
      </c>
    </row>
    <row r="1884" spans="2:3" x14ac:dyDescent="0.35">
      <c r="B1884" t="s">
        <v>8219</v>
      </c>
      <c r="C1884">
        <v>57</v>
      </c>
    </row>
    <row r="1885" spans="2:3" x14ac:dyDescent="0.35">
      <c r="B1885" t="s">
        <v>8219</v>
      </c>
      <c r="C1885">
        <v>56</v>
      </c>
    </row>
    <row r="1886" spans="2:3" x14ac:dyDescent="0.35">
      <c r="B1886" t="s">
        <v>8219</v>
      </c>
      <c r="C1886">
        <v>13</v>
      </c>
    </row>
    <row r="1887" spans="2:3" x14ac:dyDescent="0.35">
      <c r="B1887" t="s">
        <v>8219</v>
      </c>
      <c r="C1887">
        <v>95</v>
      </c>
    </row>
    <row r="1888" spans="2:3" x14ac:dyDescent="0.35">
      <c r="B1888" t="s">
        <v>8219</v>
      </c>
      <c r="C1888">
        <v>80</v>
      </c>
    </row>
    <row r="1889" spans="2:3" x14ac:dyDescent="0.35">
      <c r="B1889" t="s">
        <v>8219</v>
      </c>
      <c r="C1889">
        <v>133</v>
      </c>
    </row>
    <row r="1890" spans="2:3" x14ac:dyDescent="0.35">
      <c r="B1890" t="s">
        <v>8219</v>
      </c>
      <c r="C1890">
        <v>44</v>
      </c>
    </row>
    <row r="1891" spans="2:3" x14ac:dyDescent="0.35">
      <c r="B1891" t="s">
        <v>8219</v>
      </c>
      <c r="C1891">
        <v>30</v>
      </c>
    </row>
    <row r="1892" spans="2:3" x14ac:dyDescent="0.35">
      <c r="B1892" t="s">
        <v>8219</v>
      </c>
      <c r="C1892">
        <v>56</v>
      </c>
    </row>
    <row r="1893" spans="2:3" x14ac:dyDescent="0.35">
      <c r="B1893" t="s">
        <v>8219</v>
      </c>
      <c r="C1893">
        <v>66</v>
      </c>
    </row>
    <row r="1894" spans="2:3" x14ac:dyDescent="0.35">
      <c r="B1894" t="s">
        <v>8219</v>
      </c>
      <c r="C1894">
        <v>29</v>
      </c>
    </row>
    <row r="1895" spans="2:3" x14ac:dyDescent="0.35">
      <c r="B1895" t="s">
        <v>8219</v>
      </c>
      <c r="C1895">
        <v>72</v>
      </c>
    </row>
    <row r="1896" spans="2:3" x14ac:dyDescent="0.35">
      <c r="B1896" t="s">
        <v>8219</v>
      </c>
      <c r="C1896">
        <v>27</v>
      </c>
    </row>
    <row r="1897" spans="2:3" x14ac:dyDescent="0.35">
      <c r="B1897" t="s">
        <v>8219</v>
      </c>
      <c r="C1897">
        <v>10</v>
      </c>
    </row>
    <row r="1898" spans="2:3" x14ac:dyDescent="0.35">
      <c r="B1898" t="s">
        <v>8219</v>
      </c>
      <c r="C1898">
        <v>35</v>
      </c>
    </row>
    <row r="1899" spans="2:3" x14ac:dyDescent="0.35">
      <c r="B1899" t="s">
        <v>8219</v>
      </c>
      <c r="C1899">
        <v>29</v>
      </c>
    </row>
    <row r="1900" spans="2:3" x14ac:dyDescent="0.35">
      <c r="B1900" t="s">
        <v>8219</v>
      </c>
      <c r="C1900">
        <v>13</v>
      </c>
    </row>
    <row r="1901" spans="2:3" x14ac:dyDescent="0.35">
      <c r="B1901" t="s">
        <v>8219</v>
      </c>
      <c r="C1901">
        <v>72</v>
      </c>
    </row>
    <row r="1902" spans="2:3" x14ac:dyDescent="0.35">
      <c r="B1902" t="s">
        <v>8219</v>
      </c>
      <c r="C1902">
        <v>78</v>
      </c>
    </row>
    <row r="1903" spans="2:3" x14ac:dyDescent="0.35">
      <c r="B1903" t="s">
        <v>8219</v>
      </c>
      <c r="C1903">
        <v>49</v>
      </c>
    </row>
    <row r="1904" spans="2:3" x14ac:dyDescent="0.35">
      <c r="B1904" t="s">
        <v>8219</v>
      </c>
      <c r="C1904">
        <v>42</v>
      </c>
    </row>
    <row r="1905" spans="2:3" x14ac:dyDescent="0.35">
      <c r="B1905" t="s">
        <v>8219</v>
      </c>
      <c r="C1905">
        <v>35</v>
      </c>
    </row>
    <row r="1906" spans="2:3" x14ac:dyDescent="0.35">
      <c r="B1906" t="s">
        <v>8219</v>
      </c>
      <c r="C1906">
        <v>42</v>
      </c>
    </row>
    <row r="1907" spans="2:3" x14ac:dyDescent="0.35">
      <c r="B1907" t="s">
        <v>8219</v>
      </c>
      <c r="C1907">
        <v>42</v>
      </c>
    </row>
    <row r="1908" spans="2:3" x14ac:dyDescent="0.35">
      <c r="B1908" t="s">
        <v>8219</v>
      </c>
      <c r="C1908">
        <v>31</v>
      </c>
    </row>
    <row r="1909" spans="2:3" x14ac:dyDescent="0.35">
      <c r="B1909" t="s">
        <v>8219</v>
      </c>
      <c r="C1909">
        <v>38</v>
      </c>
    </row>
    <row r="1910" spans="2:3" x14ac:dyDescent="0.35">
      <c r="B1910" t="s">
        <v>8219</v>
      </c>
      <c r="C1910">
        <v>8</v>
      </c>
    </row>
    <row r="1911" spans="2:3" x14ac:dyDescent="0.35">
      <c r="B1911" t="s">
        <v>8219</v>
      </c>
      <c r="C1911">
        <v>39</v>
      </c>
    </row>
    <row r="1912" spans="2:3" x14ac:dyDescent="0.35">
      <c r="B1912" t="s">
        <v>8219</v>
      </c>
      <c r="C1912">
        <v>29</v>
      </c>
    </row>
    <row r="1913" spans="2:3" x14ac:dyDescent="0.35">
      <c r="B1913" t="s">
        <v>8219</v>
      </c>
      <c r="C1913">
        <v>72</v>
      </c>
    </row>
    <row r="1914" spans="2:3" x14ac:dyDescent="0.35">
      <c r="B1914" t="s">
        <v>8219</v>
      </c>
      <c r="C1914">
        <v>15</v>
      </c>
    </row>
    <row r="1915" spans="2:3" x14ac:dyDescent="0.35">
      <c r="B1915" t="s">
        <v>8219</v>
      </c>
      <c r="C1915">
        <v>33</v>
      </c>
    </row>
    <row r="1916" spans="2:3" x14ac:dyDescent="0.35">
      <c r="B1916" t="s">
        <v>8219</v>
      </c>
      <c r="C1916">
        <v>15</v>
      </c>
    </row>
    <row r="1917" spans="2:3" x14ac:dyDescent="0.35">
      <c r="B1917" t="s">
        <v>8219</v>
      </c>
      <c r="C1917">
        <v>19</v>
      </c>
    </row>
    <row r="1918" spans="2:3" x14ac:dyDescent="0.35">
      <c r="B1918" t="s">
        <v>8219</v>
      </c>
      <c r="C1918">
        <v>17</v>
      </c>
    </row>
    <row r="1919" spans="2:3" x14ac:dyDescent="0.35">
      <c r="B1919" t="s">
        <v>8219</v>
      </c>
      <c r="C1919">
        <v>44</v>
      </c>
    </row>
    <row r="1920" spans="2:3" x14ac:dyDescent="0.35">
      <c r="B1920" t="s">
        <v>8219</v>
      </c>
      <c r="C1920">
        <v>10</v>
      </c>
    </row>
    <row r="1921" spans="2:3" x14ac:dyDescent="0.35">
      <c r="B1921" t="s">
        <v>8219</v>
      </c>
      <c r="C1921">
        <v>46</v>
      </c>
    </row>
    <row r="1922" spans="2:3" x14ac:dyDescent="0.35">
      <c r="B1922" t="s">
        <v>8219</v>
      </c>
      <c r="C1922">
        <v>11</v>
      </c>
    </row>
    <row r="1923" spans="2:3" x14ac:dyDescent="0.35">
      <c r="B1923" t="s">
        <v>8219</v>
      </c>
      <c r="C1923">
        <v>13</v>
      </c>
    </row>
    <row r="1924" spans="2:3" x14ac:dyDescent="0.35">
      <c r="B1924" t="s">
        <v>8219</v>
      </c>
      <c r="C1924">
        <v>33</v>
      </c>
    </row>
    <row r="1925" spans="2:3" x14ac:dyDescent="0.35">
      <c r="B1925" t="s">
        <v>8219</v>
      </c>
      <c r="C1925">
        <v>28</v>
      </c>
    </row>
    <row r="1926" spans="2:3" x14ac:dyDescent="0.35">
      <c r="B1926" t="s">
        <v>8219</v>
      </c>
      <c r="C1926">
        <v>21</v>
      </c>
    </row>
    <row r="1927" spans="2:3" x14ac:dyDescent="0.35">
      <c r="B1927" t="s">
        <v>8219</v>
      </c>
      <c r="C1927">
        <v>13</v>
      </c>
    </row>
    <row r="1928" spans="2:3" x14ac:dyDescent="0.35">
      <c r="B1928" t="s">
        <v>8219</v>
      </c>
      <c r="C1928">
        <v>34</v>
      </c>
    </row>
    <row r="1929" spans="2:3" x14ac:dyDescent="0.35">
      <c r="B1929" t="s">
        <v>8219</v>
      </c>
      <c r="C1929">
        <v>80</v>
      </c>
    </row>
    <row r="1930" spans="2:3" x14ac:dyDescent="0.35">
      <c r="B1930" t="s">
        <v>8219</v>
      </c>
      <c r="C1930">
        <v>74</v>
      </c>
    </row>
    <row r="1931" spans="2:3" x14ac:dyDescent="0.35">
      <c r="B1931" t="s">
        <v>8219</v>
      </c>
      <c r="C1931">
        <v>7</v>
      </c>
    </row>
    <row r="1932" spans="2:3" x14ac:dyDescent="0.35">
      <c r="B1932" t="s">
        <v>8219</v>
      </c>
      <c r="C1932">
        <v>34</v>
      </c>
    </row>
    <row r="1933" spans="2:3" x14ac:dyDescent="0.35">
      <c r="B1933" t="s">
        <v>8219</v>
      </c>
      <c r="C1933">
        <v>86</v>
      </c>
    </row>
    <row r="1934" spans="2:3" x14ac:dyDescent="0.35">
      <c r="B1934" t="s">
        <v>8219</v>
      </c>
      <c r="C1934">
        <v>37</v>
      </c>
    </row>
    <row r="1935" spans="2:3" x14ac:dyDescent="0.35">
      <c r="B1935" t="s">
        <v>8219</v>
      </c>
      <c r="C1935">
        <v>18</v>
      </c>
    </row>
    <row r="1936" spans="2:3" x14ac:dyDescent="0.35">
      <c r="B1936" t="s">
        <v>8219</v>
      </c>
      <c r="C1936">
        <v>22</v>
      </c>
    </row>
    <row r="1937" spans="2:3" x14ac:dyDescent="0.35">
      <c r="B1937" t="s">
        <v>8219</v>
      </c>
      <c r="C1937">
        <v>26</v>
      </c>
    </row>
    <row r="1938" spans="2:3" x14ac:dyDescent="0.35">
      <c r="B1938" t="s">
        <v>8219</v>
      </c>
      <c r="C1938">
        <v>27</v>
      </c>
    </row>
    <row r="1939" spans="2:3" x14ac:dyDescent="0.35">
      <c r="B1939" t="s">
        <v>8219</v>
      </c>
      <c r="C1939">
        <v>8</v>
      </c>
    </row>
    <row r="1940" spans="2:3" x14ac:dyDescent="0.35">
      <c r="B1940" t="s">
        <v>8219</v>
      </c>
      <c r="C1940">
        <v>204</v>
      </c>
    </row>
    <row r="1941" spans="2:3" x14ac:dyDescent="0.35">
      <c r="B1941" t="s">
        <v>8219</v>
      </c>
      <c r="C1941">
        <v>46</v>
      </c>
    </row>
    <row r="1942" spans="2:3" x14ac:dyDescent="0.35">
      <c r="B1942" t="s">
        <v>8219</v>
      </c>
      <c r="C1942">
        <v>17</v>
      </c>
    </row>
    <row r="1943" spans="2:3" x14ac:dyDescent="0.35">
      <c r="B1943" t="s">
        <v>8219</v>
      </c>
      <c r="C1943">
        <v>28</v>
      </c>
    </row>
    <row r="1944" spans="2:3" x14ac:dyDescent="0.35">
      <c r="B1944" t="s">
        <v>8219</v>
      </c>
      <c r="C1944">
        <v>83</v>
      </c>
    </row>
    <row r="1945" spans="2:3" x14ac:dyDescent="0.35">
      <c r="B1945" t="s">
        <v>8219</v>
      </c>
      <c r="C1945">
        <v>13</v>
      </c>
    </row>
    <row r="1946" spans="2:3" x14ac:dyDescent="0.35">
      <c r="B1946" t="s">
        <v>8219</v>
      </c>
      <c r="C1946">
        <v>8</v>
      </c>
    </row>
    <row r="1947" spans="2:3" x14ac:dyDescent="0.35">
      <c r="B1947" t="s">
        <v>8219</v>
      </c>
      <c r="C1947">
        <v>32</v>
      </c>
    </row>
    <row r="1948" spans="2:3" x14ac:dyDescent="0.35">
      <c r="B1948" t="s">
        <v>8219</v>
      </c>
      <c r="C1948">
        <v>85</v>
      </c>
    </row>
    <row r="1949" spans="2:3" x14ac:dyDescent="0.35">
      <c r="B1949" t="s">
        <v>8219</v>
      </c>
      <c r="C1949">
        <v>29</v>
      </c>
    </row>
    <row r="1950" spans="2:3" x14ac:dyDescent="0.35">
      <c r="B1950" t="s">
        <v>8219</v>
      </c>
      <c r="C1950">
        <v>24</v>
      </c>
    </row>
    <row r="1951" spans="2:3" x14ac:dyDescent="0.35">
      <c r="B1951" t="s">
        <v>8219</v>
      </c>
      <c r="C1951">
        <v>8</v>
      </c>
    </row>
    <row r="1952" spans="2:3" x14ac:dyDescent="0.35">
      <c r="B1952" t="s">
        <v>8219</v>
      </c>
      <c r="C1952">
        <v>19</v>
      </c>
    </row>
    <row r="1953" spans="2:3" x14ac:dyDescent="0.35">
      <c r="B1953" t="s">
        <v>8219</v>
      </c>
      <c r="C1953">
        <v>336</v>
      </c>
    </row>
    <row r="1954" spans="2:3" x14ac:dyDescent="0.35">
      <c r="B1954" t="s">
        <v>8219</v>
      </c>
      <c r="C1954">
        <v>13</v>
      </c>
    </row>
    <row r="1955" spans="2:3" x14ac:dyDescent="0.35">
      <c r="B1955" t="s">
        <v>8219</v>
      </c>
      <c r="C1955">
        <v>42</v>
      </c>
    </row>
    <row r="1956" spans="2:3" x14ac:dyDescent="0.35">
      <c r="B1956" t="s">
        <v>8219</v>
      </c>
      <c r="C1956">
        <v>64</v>
      </c>
    </row>
    <row r="1957" spans="2:3" x14ac:dyDescent="0.35">
      <c r="B1957" t="s">
        <v>8219</v>
      </c>
      <c r="C1957">
        <v>25</v>
      </c>
    </row>
    <row r="1958" spans="2:3" x14ac:dyDescent="0.35">
      <c r="B1958" t="s">
        <v>8219</v>
      </c>
      <c r="C1958">
        <v>20</v>
      </c>
    </row>
    <row r="1959" spans="2:3" x14ac:dyDescent="0.35">
      <c r="B1959" t="s">
        <v>8219</v>
      </c>
      <c r="C1959">
        <v>104</v>
      </c>
    </row>
    <row r="1960" spans="2:3" x14ac:dyDescent="0.35">
      <c r="B1960" t="s">
        <v>8219</v>
      </c>
      <c r="C1960">
        <v>53</v>
      </c>
    </row>
    <row r="1961" spans="2:3" x14ac:dyDescent="0.35">
      <c r="B1961" t="s">
        <v>8219</v>
      </c>
      <c r="C1961">
        <v>14</v>
      </c>
    </row>
    <row r="1962" spans="2:3" x14ac:dyDescent="0.35">
      <c r="B1962" t="s">
        <v>8219</v>
      </c>
      <c r="C1962">
        <v>20</v>
      </c>
    </row>
    <row r="1963" spans="2:3" x14ac:dyDescent="0.35">
      <c r="B1963" t="s">
        <v>8219</v>
      </c>
      <c r="C1963">
        <v>558</v>
      </c>
    </row>
    <row r="1964" spans="2:3" x14ac:dyDescent="0.35">
      <c r="B1964" t="s">
        <v>8219</v>
      </c>
      <c r="C1964">
        <v>22</v>
      </c>
    </row>
    <row r="1965" spans="2:3" x14ac:dyDescent="0.35">
      <c r="B1965" t="s">
        <v>8219</v>
      </c>
      <c r="C1965">
        <v>24</v>
      </c>
    </row>
    <row r="1966" spans="2:3" x14ac:dyDescent="0.35">
      <c r="B1966" t="s">
        <v>8219</v>
      </c>
      <c r="C1966">
        <v>74</v>
      </c>
    </row>
    <row r="1967" spans="2:3" x14ac:dyDescent="0.35">
      <c r="B1967" t="s">
        <v>8219</v>
      </c>
      <c r="C1967">
        <v>54</v>
      </c>
    </row>
    <row r="1968" spans="2:3" x14ac:dyDescent="0.35">
      <c r="B1968" t="s">
        <v>8219</v>
      </c>
      <c r="C1968">
        <v>31</v>
      </c>
    </row>
    <row r="1969" spans="2:3" x14ac:dyDescent="0.35">
      <c r="B1969" t="s">
        <v>8219</v>
      </c>
      <c r="C1969">
        <v>25</v>
      </c>
    </row>
    <row r="1970" spans="2:3" x14ac:dyDescent="0.35">
      <c r="B1970" t="s">
        <v>8219</v>
      </c>
      <c r="C1970">
        <v>17</v>
      </c>
    </row>
    <row r="1971" spans="2:3" x14ac:dyDescent="0.35">
      <c r="B1971" t="s">
        <v>8219</v>
      </c>
      <c r="C1971">
        <v>12</v>
      </c>
    </row>
    <row r="1972" spans="2:3" x14ac:dyDescent="0.35">
      <c r="B1972" t="s">
        <v>8219</v>
      </c>
      <c r="C1972">
        <v>38</v>
      </c>
    </row>
    <row r="1973" spans="2:3" x14ac:dyDescent="0.35">
      <c r="B1973" t="s">
        <v>8219</v>
      </c>
      <c r="C1973">
        <v>41</v>
      </c>
    </row>
    <row r="1974" spans="2:3" x14ac:dyDescent="0.35">
      <c r="B1974" t="s">
        <v>8219</v>
      </c>
      <c r="C1974">
        <v>19</v>
      </c>
    </row>
    <row r="1975" spans="2:3" x14ac:dyDescent="0.35">
      <c r="B1975" t="s">
        <v>8219</v>
      </c>
      <c r="C1975">
        <v>41</v>
      </c>
    </row>
    <row r="1976" spans="2:3" x14ac:dyDescent="0.35">
      <c r="B1976" t="s">
        <v>8219</v>
      </c>
      <c r="C1976">
        <v>26</v>
      </c>
    </row>
    <row r="1977" spans="2:3" x14ac:dyDescent="0.35">
      <c r="B1977" t="s">
        <v>8219</v>
      </c>
      <c r="C1977">
        <v>25</v>
      </c>
    </row>
    <row r="1978" spans="2:3" x14ac:dyDescent="0.35">
      <c r="B1978" t="s">
        <v>8219</v>
      </c>
      <c r="C1978">
        <v>9</v>
      </c>
    </row>
    <row r="1979" spans="2:3" x14ac:dyDescent="0.35">
      <c r="B1979" t="s">
        <v>8219</v>
      </c>
      <c r="C1979">
        <v>78</v>
      </c>
    </row>
    <row r="1980" spans="2:3" x14ac:dyDescent="0.35">
      <c r="B1980" t="s">
        <v>8219</v>
      </c>
      <c r="C1980">
        <v>45</v>
      </c>
    </row>
    <row r="1981" spans="2:3" x14ac:dyDescent="0.35">
      <c r="B1981" t="s">
        <v>8219</v>
      </c>
      <c r="C1981">
        <v>102</v>
      </c>
    </row>
    <row r="1982" spans="2:3" x14ac:dyDescent="0.35">
      <c r="B1982" t="s">
        <v>8219</v>
      </c>
      <c r="C1982">
        <v>5</v>
      </c>
    </row>
    <row r="1983" spans="2:3" x14ac:dyDescent="0.35">
      <c r="B1983" t="s">
        <v>8219</v>
      </c>
      <c r="C1983">
        <v>27</v>
      </c>
    </row>
    <row r="1984" spans="2:3" x14ac:dyDescent="0.35">
      <c r="B1984" t="s">
        <v>8219</v>
      </c>
      <c r="C1984">
        <v>37</v>
      </c>
    </row>
    <row r="1985" spans="2:3" x14ac:dyDescent="0.35">
      <c r="B1985" t="s">
        <v>8219</v>
      </c>
      <c r="C1985">
        <v>14</v>
      </c>
    </row>
    <row r="1986" spans="2:3" x14ac:dyDescent="0.35">
      <c r="B1986" t="s">
        <v>8219</v>
      </c>
      <c r="C1986">
        <v>27</v>
      </c>
    </row>
    <row r="1987" spans="2:3" x14ac:dyDescent="0.35">
      <c r="B1987" t="s">
        <v>8219</v>
      </c>
      <c r="C1987">
        <v>45</v>
      </c>
    </row>
    <row r="1988" spans="2:3" x14ac:dyDescent="0.35">
      <c r="B1988" t="s">
        <v>8219</v>
      </c>
      <c r="C1988">
        <v>49</v>
      </c>
    </row>
    <row r="1989" spans="2:3" x14ac:dyDescent="0.35">
      <c r="B1989" t="s">
        <v>8219</v>
      </c>
      <c r="C1989">
        <v>24</v>
      </c>
    </row>
    <row r="1990" spans="2:3" x14ac:dyDescent="0.35">
      <c r="B1990" t="s">
        <v>8219</v>
      </c>
      <c r="C1990">
        <v>112</v>
      </c>
    </row>
    <row r="1991" spans="2:3" x14ac:dyDescent="0.35">
      <c r="B1991" t="s">
        <v>8219</v>
      </c>
      <c r="C1991">
        <v>23</v>
      </c>
    </row>
    <row r="1992" spans="2:3" x14ac:dyDescent="0.35">
      <c r="B1992" t="s">
        <v>8219</v>
      </c>
      <c r="C1992">
        <v>54</v>
      </c>
    </row>
    <row r="1993" spans="2:3" x14ac:dyDescent="0.35">
      <c r="B1993" t="s">
        <v>8219</v>
      </c>
      <c r="C1993">
        <v>28</v>
      </c>
    </row>
    <row r="1994" spans="2:3" x14ac:dyDescent="0.35">
      <c r="B1994" t="s">
        <v>8219</v>
      </c>
      <c r="C1994">
        <v>11</v>
      </c>
    </row>
    <row r="1995" spans="2:3" x14ac:dyDescent="0.35">
      <c r="B1995" t="s">
        <v>8219</v>
      </c>
      <c r="C1995">
        <v>62</v>
      </c>
    </row>
    <row r="1996" spans="2:3" x14ac:dyDescent="0.35">
      <c r="B1996" t="s">
        <v>8219</v>
      </c>
      <c r="C1996">
        <v>73</v>
      </c>
    </row>
    <row r="1997" spans="2:3" x14ac:dyDescent="0.35">
      <c r="B1997" t="s">
        <v>8219</v>
      </c>
      <c r="C1997">
        <v>18</v>
      </c>
    </row>
    <row r="1998" spans="2:3" x14ac:dyDescent="0.35">
      <c r="B1998" t="s">
        <v>8219</v>
      </c>
      <c r="C1998">
        <v>35</v>
      </c>
    </row>
    <row r="1999" spans="2:3" x14ac:dyDescent="0.35">
      <c r="B1999" t="s">
        <v>8219</v>
      </c>
      <c r="C1999">
        <v>43</v>
      </c>
    </row>
    <row r="2000" spans="2:3" x14ac:dyDescent="0.35">
      <c r="B2000" t="s">
        <v>8219</v>
      </c>
      <c r="C2000">
        <v>36</v>
      </c>
    </row>
    <row r="2001" spans="2:3" x14ac:dyDescent="0.35">
      <c r="B2001" t="s">
        <v>8219</v>
      </c>
      <c r="C2001">
        <v>62</v>
      </c>
    </row>
    <row r="2002" spans="2:3" x14ac:dyDescent="0.35">
      <c r="B2002" t="s">
        <v>8219</v>
      </c>
      <c r="C2002">
        <v>15</v>
      </c>
    </row>
    <row r="2003" spans="2:3" x14ac:dyDescent="0.35">
      <c r="B2003" t="s">
        <v>8219</v>
      </c>
      <c r="C2003">
        <v>33</v>
      </c>
    </row>
    <row r="2004" spans="2:3" x14ac:dyDescent="0.35">
      <c r="B2004" t="s">
        <v>8219</v>
      </c>
      <c r="C2004">
        <v>27</v>
      </c>
    </row>
    <row r="2005" spans="2:3" x14ac:dyDescent="0.35">
      <c r="B2005" t="s">
        <v>8219</v>
      </c>
      <c r="C2005">
        <v>17</v>
      </c>
    </row>
    <row r="2006" spans="2:3" x14ac:dyDescent="0.35">
      <c r="B2006" t="s">
        <v>8219</v>
      </c>
      <c r="C2006">
        <v>4</v>
      </c>
    </row>
    <row r="2007" spans="2:3" x14ac:dyDescent="0.35">
      <c r="B2007" t="s">
        <v>8219</v>
      </c>
      <c r="C2007">
        <v>53</v>
      </c>
    </row>
    <row r="2008" spans="2:3" x14ac:dyDescent="0.35">
      <c r="B2008" t="s">
        <v>8219</v>
      </c>
      <c r="C2008">
        <v>49</v>
      </c>
    </row>
    <row r="2009" spans="2:3" x14ac:dyDescent="0.35">
      <c r="B2009" t="s">
        <v>8219</v>
      </c>
      <c r="C2009">
        <v>57</v>
      </c>
    </row>
    <row r="2010" spans="2:3" x14ac:dyDescent="0.35">
      <c r="B2010" t="s">
        <v>8219</v>
      </c>
      <c r="C2010">
        <v>69</v>
      </c>
    </row>
    <row r="2011" spans="2:3" x14ac:dyDescent="0.35">
      <c r="B2011" t="s">
        <v>8219</v>
      </c>
      <c r="C2011">
        <v>15</v>
      </c>
    </row>
    <row r="2012" spans="2:3" x14ac:dyDescent="0.35">
      <c r="B2012" t="s">
        <v>8219</v>
      </c>
      <c r="C2012">
        <v>64</v>
      </c>
    </row>
    <row r="2013" spans="2:3" x14ac:dyDescent="0.35">
      <c r="B2013" t="s">
        <v>8219</v>
      </c>
      <c r="C2013">
        <v>20</v>
      </c>
    </row>
    <row r="2014" spans="2:3" x14ac:dyDescent="0.35">
      <c r="B2014" t="s">
        <v>8219</v>
      </c>
      <c r="C2014">
        <v>27</v>
      </c>
    </row>
    <row r="2015" spans="2:3" x14ac:dyDescent="0.35">
      <c r="B2015" t="s">
        <v>8219</v>
      </c>
      <c r="C2015">
        <v>21</v>
      </c>
    </row>
    <row r="2016" spans="2:3" x14ac:dyDescent="0.35">
      <c r="B2016" t="s">
        <v>8219</v>
      </c>
      <c r="C2016">
        <v>31</v>
      </c>
    </row>
    <row r="2017" spans="2:3" x14ac:dyDescent="0.35">
      <c r="B2017" t="s">
        <v>8219</v>
      </c>
      <c r="C2017">
        <v>51</v>
      </c>
    </row>
    <row r="2018" spans="2:3" x14ac:dyDescent="0.35">
      <c r="B2018" t="s">
        <v>8219</v>
      </c>
      <c r="C2018">
        <v>57</v>
      </c>
    </row>
    <row r="2019" spans="2:3" x14ac:dyDescent="0.35">
      <c r="B2019" t="s">
        <v>8219</v>
      </c>
      <c r="C2019">
        <v>20</v>
      </c>
    </row>
    <row r="2020" spans="2:3" x14ac:dyDescent="0.35">
      <c r="B2020" t="s">
        <v>8219</v>
      </c>
      <c r="C2020">
        <v>71</v>
      </c>
    </row>
    <row r="2021" spans="2:3" x14ac:dyDescent="0.35">
      <c r="B2021" t="s">
        <v>8219</v>
      </c>
      <c r="C2021">
        <v>72</v>
      </c>
    </row>
    <row r="2022" spans="2:3" x14ac:dyDescent="0.35">
      <c r="B2022" t="s">
        <v>8219</v>
      </c>
      <c r="C2022">
        <v>45</v>
      </c>
    </row>
    <row r="2023" spans="2:3" x14ac:dyDescent="0.35">
      <c r="B2023" t="s">
        <v>8219</v>
      </c>
      <c r="C2023">
        <v>51</v>
      </c>
    </row>
    <row r="2024" spans="2:3" x14ac:dyDescent="0.35">
      <c r="B2024" t="s">
        <v>8219</v>
      </c>
      <c r="C2024">
        <v>56</v>
      </c>
    </row>
    <row r="2025" spans="2:3" x14ac:dyDescent="0.35">
      <c r="B2025" t="s">
        <v>8219</v>
      </c>
      <c r="C2025">
        <v>17</v>
      </c>
    </row>
    <row r="2026" spans="2:3" x14ac:dyDescent="0.35">
      <c r="B2026" t="s">
        <v>8219</v>
      </c>
      <c r="C2026">
        <v>197</v>
      </c>
    </row>
    <row r="2027" spans="2:3" x14ac:dyDescent="0.35">
      <c r="B2027" t="s">
        <v>8219</v>
      </c>
      <c r="C2027">
        <v>70</v>
      </c>
    </row>
    <row r="2028" spans="2:3" x14ac:dyDescent="0.35">
      <c r="B2028" t="s">
        <v>8219</v>
      </c>
      <c r="C2028">
        <v>21</v>
      </c>
    </row>
    <row r="2029" spans="2:3" x14ac:dyDescent="0.35">
      <c r="B2029" t="s">
        <v>8219</v>
      </c>
      <c r="C2029">
        <v>34</v>
      </c>
    </row>
    <row r="2030" spans="2:3" x14ac:dyDescent="0.35">
      <c r="B2030" t="s">
        <v>8219</v>
      </c>
      <c r="C2030">
        <v>39</v>
      </c>
    </row>
    <row r="2031" spans="2:3" x14ac:dyDescent="0.35">
      <c r="B2031" t="s">
        <v>8219</v>
      </c>
      <c r="C2031">
        <v>78</v>
      </c>
    </row>
    <row r="2032" spans="2:3" x14ac:dyDescent="0.35">
      <c r="B2032" t="s">
        <v>8219</v>
      </c>
      <c r="C2032">
        <v>48</v>
      </c>
    </row>
    <row r="2033" spans="2:3" x14ac:dyDescent="0.35">
      <c r="B2033" t="s">
        <v>8219</v>
      </c>
      <c r="C2033">
        <v>29</v>
      </c>
    </row>
    <row r="2034" spans="2:3" x14ac:dyDescent="0.35">
      <c r="B2034" t="s">
        <v>8219</v>
      </c>
      <c r="C2034">
        <v>73</v>
      </c>
    </row>
    <row r="2035" spans="2:3" x14ac:dyDescent="0.35">
      <c r="B2035" t="s">
        <v>8219</v>
      </c>
      <c r="C2035">
        <v>8</v>
      </c>
    </row>
    <row r="2036" spans="2:3" x14ac:dyDescent="0.35">
      <c r="B2036" t="s">
        <v>8219</v>
      </c>
      <c r="C2036">
        <v>17</v>
      </c>
    </row>
    <row r="2037" spans="2:3" x14ac:dyDescent="0.35">
      <c r="B2037" t="s">
        <v>8219</v>
      </c>
      <c r="C2037">
        <v>9</v>
      </c>
    </row>
    <row r="2038" spans="2:3" x14ac:dyDescent="0.35">
      <c r="B2038" t="s">
        <v>8219</v>
      </c>
      <c r="C2038">
        <v>17</v>
      </c>
    </row>
    <row r="2039" spans="2:3" x14ac:dyDescent="0.35">
      <c r="B2039" t="s">
        <v>8219</v>
      </c>
      <c r="C2039">
        <v>33</v>
      </c>
    </row>
    <row r="2040" spans="2:3" x14ac:dyDescent="0.35">
      <c r="B2040" t="s">
        <v>8219</v>
      </c>
      <c r="C2040">
        <v>38</v>
      </c>
    </row>
    <row r="2041" spans="2:3" x14ac:dyDescent="0.35">
      <c r="B2041" t="s">
        <v>8219</v>
      </c>
      <c r="C2041">
        <v>79</v>
      </c>
    </row>
    <row r="2042" spans="2:3" x14ac:dyDescent="0.35">
      <c r="B2042" t="s">
        <v>8219</v>
      </c>
      <c r="C2042">
        <v>46</v>
      </c>
    </row>
    <row r="2043" spans="2:3" x14ac:dyDescent="0.35">
      <c r="B2043" t="s">
        <v>8219</v>
      </c>
      <c r="C2043">
        <v>20</v>
      </c>
    </row>
    <row r="2044" spans="2:3" x14ac:dyDescent="0.35">
      <c r="B2044" t="s">
        <v>8219</v>
      </c>
      <c r="C2044">
        <v>20</v>
      </c>
    </row>
    <row r="2045" spans="2:3" x14ac:dyDescent="0.35">
      <c r="B2045" t="s">
        <v>8219</v>
      </c>
      <c r="C2045">
        <v>13</v>
      </c>
    </row>
    <row r="2046" spans="2:3" x14ac:dyDescent="0.35">
      <c r="B2046" t="s">
        <v>8219</v>
      </c>
      <c r="C2046">
        <v>22</v>
      </c>
    </row>
    <row r="2047" spans="2:3" x14ac:dyDescent="0.35">
      <c r="B2047" t="s">
        <v>8219</v>
      </c>
      <c r="C2047">
        <v>36</v>
      </c>
    </row>
    <row r="2048" spans="2:3" x14ac:dyDescent="0.35">
      <c r="B2048" t="s">
        <v>8219</v>
      </c>
      <c r="C2048">
        <v>40</v>
      </c>
    </row>
    <row r="2049" spans="2:3" x14ac:dyDescent="0.35">
      <c r="B2049" t="s">
        <v>8219</v>
      </c>
      <c r="C2049">
        <v>9</v>
      </c>
    </row>
    <row r="2050" spans="2:3" x14ac:dyDescent="0.35">
      <c r="B2050" t="s">
        <v>8219</v>
      </c>
      <c r="C2050">
        <v>19</v>
      </c>
    </row>
    <row r="2051" spans="2:3" x14ac:dyDescent="0.35">
      <c r="B2051" t="s">
        <v>8219</v>
      </c>
      <c r="C2051">
        <v>14</v>
      </c>
    </row>
    <row r="2052" spans="2:3" x14ac:dyDescent="0.35">
      <c r="B2052" t="s">
        <v>8219</v>
      </c>
      <c r="C2052">
        <v>38</v>
      </c>
    </row>
    <row r="2053" spans="2:3" x14ac:dyDescent="0.35">
      <c r="B2053" t="s">
        <v>8219</v>
      </c>
      <c r="C2053">
        <v>58</v>
      </c>
    </row>
    <row r="2054" spans="2:3" x14ac:dyDescent="0.35">
      <c r="B2054" t="s">
        <v>8219</v>
      </c>
      <c r="C2054">
        <v>28</v>
      </c>
    </row>
    <row r="2055" spans="2:3" x14ac:dyDescent="0.35">
      <c r="B2055" t="s">
        <v>8219</v>
      </c>
      <c r="C2055">
        <v>17</v>
      </c>
    </row>
    <row r="2056" spans="2:3" x14ac:dyDescent="0.35">
      <c r="B2056" t="s">
        <v>8219</v>
      </c>
      <c r="C2056">
        <v>12</v>
      </c>
    </row>
    <row r="2057" spans="2:3" x14ac:dyDescent="0.35">
      <c r="B2057" t="s">
        <v>8219</v>
      </c>
      <c r="C2057">
        <v>40</v>
      </c>
    </row>
    <row r="2058" spans="2:3" x14ac:dyDescent="0.35">
      <c r="B2058" t="s">
        <v>8219</v>
      </c>
      <c r="C2058">
        <v>57</v>
      </c>
    </row>
    <row r="2059" spans="2:3" x14ac:dyDescent="0.35">
      <c r="B2059" t="s">
        <v>8219</v>
      </c>
      <c r="C2059">
        <v>114</v>
      </c>
    </row>
    <row r="2060" spans="2:3" x14ac:dyDescent="0.35">
      <c r="B2060" t="s">
        <v>8219</v>
      </c>
      <c r="C2060">
        <v>31</v>
      </c>
    </row>
    <row r="2061" spans="2:3" x14ac:dyDescent="0.35">
      <c r="B2061" t="s">
        <v>8219</v>
      </c>
      <c r="C2061">
        <v>3</v>
      </c>
    </row>
    <row r="2062" spans="2:3" x14ac:dyDescent="0.35">
      <c r="B2062" t="s">
        <v>8219</v>
      </c>
      <c r="C2062">
        <v>16</v>
      </c>
    </row>
    <row r="2063" spans="2:3" x14ac:dyDescent="0.35">
      <c r="B2063" t="s">
        <v>8219</v>
      </c>
      <c r="C2063">
        <v>199</v>
      </c>
    </row>
    <row r="2064" spans="2:3" x14ac:dyDescent="0.35">
      <c r="B2064" t="s">
        <v>8219</v>
      </c>
      <c r="C2064">
        <v>31</v>
      </c>
    </row>
    <row r="2065" spans="2:3" x14ac:dyDescent="0.35">
      <c r="B2065" t="s">
        <v>8219</v>
      </c>
      <c r="C2065">
        <v>30</v>
      </c>
    </row>
    <row r="2066" spans="2:3" x14ac:dyDescent="0.35">
      <c r="B2066" t="s">
        <v>8219</v>
      </c>
      <c r="C2066">
        <v>34</v>
      </c>
    </row>
    <row r="2067" spans="2:3" x14ac:dyDescent="0.35">
      <c r="B2067" t="s">
        <v>8219</v>
      </c>
      <c r="C2067">
        <v>18</v>
      </c>
    </row>
    <row r="2068" spans="2:3" x14ac:dyDescent="0.35">
      <c r="B2068" t="s">
        <v>8219</v>
      </c>
      <c r="C2068">
        <v>67</v>
      </c>
    </row>
    <row r="2069" spans="2:3" x14ac:dyDescent="0.35">
      <c r="B2069" t="s">
        <v>8219</v>
      </c>
      <c r="C2069">
        <v>66</v>
      </c>
    </row>
    <row r="2070" spans="2:3" x14ac:dyDescent="0.35">
      <c r="B2070" t="s">
        <v>8219</v>
      </c>
      <c r="C2070">
        <v>23</v>
      </c>
    </row>
    <row r="2071" spans="2:3" x14ac:dyDescent="0.35">
      <c r="B2071" t="s">
        <v>8219</v>
      </c>
      <c r="C2071">
        <v>126</v>
      </c>
    </row>
    <row r="2072" spans="2:3" x14ac:dyDescent="0.35">
      <c r="B2072" t="s">
        <v>8219</v>
      </c>
      <c r="C2072">
        <v>6</v>
      </c>
    </row>
    <row r="2073" spans="2:3" x14ac:dyDescent="0.35">
      <c r="B2073" t="s">
        <v>8219</v>
      </c>
      <c r="C2073">
        <v>25</v>
      </c>
    </row>
    <row r="2074" spans="2:3" x14ac:dyDescent="0.35">
      <c r="B2074" t="s">
        <v>8219</v>
      </c>
      <c r="C2074">
        <v>39</v>
      </c>
    </row>
    <row r="2075" spans="2:3" x14ac:dyDescent="0.35">
      <c r="B2075" t="s">
        <v>8219</v>
      </c>
      <c r="C2075">
        <v>62</v>
      </c>
    </row>
    <row r="2076" spans="2:3" x14ac:dyDescent="0.35">
      <c r="B2076" t="s">
        <v>8219</v>
      </c>
      <c r="C2076">
        <v>31</v>
      </c>
    </row>
    <row r="2077" spans="2:3" x14ac:dyDescent="0.35">
      <c r="B2077" t="s">
        <v>8219</v>
      </c>
      <c r="C2077">
        <v>274</v>
      </c>
    </row>
    <row r="2078" spans="2:3" x14ac:dyDescent="0.35">
      <c r="B2078" t="s">
        <v>8219</v>
      </c>
      <c r="C2078">
        <v>17</v>
      </c>
    </row>
    <row r="2079" spans="2:3" x14ac:dyDescent="0.35">
      <c r="B2079" t="s">
        <v>8219</v>
      </c>
      <c r="C2079">
        <v>14</v>
      </c>
    </row>
    <row r="2080" spans="2:3" x14ac:dyDescent="0.35">
      <c r="B2080" t="s">
        <v>8219</v>
      </c>
      <c r="C2080">
        <v>60</v>
      </c>
    </row>
    <row r="2081" spans="2:3" x14ac:dyDescent="0.35">
      <c r="B2081" t="s">
        <v>8219</v>
      </c>
      <c r="C2081">
        <v>33</v>
      </c>
    </row>
    <row r="2082" spans="2:3" x14ac:dyDescent="0.35">
      <c r="B2082" t="s">
        <v>8219</v>
      </c>
      <c r="C2082">
        <v>78</v>
      </c>
    </row>
    <row r="2083" spans="2:3" x14ac:dyDescent="0.35">
      <c r="B2083" t="s">
        <v>8219</v>
      </c>
      <c r="C2083">
        <v>30</v>
      </c>
    </row>
    <row r="2084" spans="2:3" x14ac:dyDescent="0.35">
      <c r="B2084" t="s">
        <v>8219</v>
      </c>
      <c r="C2084">
        <v>136</v>
      </c>
    </row>
    <row r="2085" spans="2:3" x14ac:dyDescent="0.35">
      <c r="B2085" t="s">
        <v>8219</v>
      </c>
      <c r="C2085">
        <v>40</v>
      </c>
    </row>
    <row r="2086" spans="2:3" x14ac:dyDescent="0.35">
      <c r="B2086" t="s">
        <v>8219</v>
      </c>
      <c r="C2086">
        <v>18</v>
      </c>
    </row>
    <row r="2087" spans="2:3" x14ac:dyDescent="0.35">
      <c r="B2087" t="s">
        <v>8219</v>
      </c>
      <c r="C2087">
        <v>39</v>
      </c>
    </row>
    <row r="2088" spans="2:3" x14ac:dyDescent="0.35">
      <c r="B2088" t="s">
        <v>8219</v>
      </c>
      <c r="C2088">
        <v>21</v>
      </c>
    </row>
    <row r="2089" spans="2:3" x14ac:dyDescent="0.35">
      <c r="B2089" t="s">
        <v>8219</v>
      </c>
      <c r="C2089">
        <v>30</v>
      </c>
    </row>
    <row r="2090" spans="2:3" x14ac:dyDescent="0.35">
      <c r="B2090" t="s">
        <v>8219</v>
      </c>
      <c r="C2090">
        <v>27</v>
      </c>
    </row>
    <row r="2091" spans="2:3" x14ac:dyDescent="0.35">
      <c r="B2091" t="s">
        <v>8219</v>
      </c>
      <c r="C2091">
        <v>35</v>
      </c>
    </row>
    <row r="2092" spans="2:3" x14ac:dyDescent="0.35">
      <c r="B2092" t="s">
        <v>8219</v>
      </c>
      <c r="C2092">
        <v>13</v>
      </c>
    </row>
    <row r="2093" spans="2:3" x14ac:dyDescent="0.35">
      <c r="B2093" t="s">
        <v>8219</v>
      </c>
      <c r="C2093">
        <v>23</v>
      </c>
    </row>
    <row r="2094" spans="2:3" x14ac:dyDescent="0.35">
      <c r="B2094" t="s">
        <v>8219</v>
      </c>
      <c r="C2094">
        <v>39</v>
      </c>
    </row>
    <row r="2095" spans="2:3" x14ac:dyDescent="0.35">
      <c r="B2095" t="s">
        <v>8219</v>
      </c>
      <c r="C2095">
        <v>35</v>
      </c>
    </row>
    <row r="2096" spans="2:3" x14ac:dyDescent="0.35">
      <c r="B2096" t="s">
        <v>8219</v>
      </c>
      <c r="C2096">
        <v>27</v>
      </c>
    </row>
    <row r="2097" spans="2:3" x14ac:dyDescent="0.35">
      <c r="B2097" t="s">
        <v>8219</v>
      </c>
      <c r="C2097">
        <v>21</v>
      </c>
    </row>
    <row r="2098" spans="2:3" x14ac:dyDescent="0.35">
      <c r="B2098" t="s">
        <v>8219</v>
      </c>
      <c r="C2098">
        <v>104</v>
      </c>
    </row>
    <row r="2099" spans="2:3" x14ac:dyDescent="0.35">
      <c r="B2099" t="s">
        <v>8219</v>
      </c>
      <c r="C2099">
        <v>19</v>
      </c>
    </row>
    <row r="2100" spans="2:3" x14ac:dyDescent="0.35">
      <c r="B2100" t="s">
        <v>8219</v>
      </c>
      <c r="C2100">
        <v>97</v>
      </c>
    </row>
    <row r="2101" spans="2:3" x14ac:dyDescent="0.35">
      <c r="B2101" t="s">
        <v>8219</v>
      </c>
      <c r="C2101">
        <v>27</v>
      </c>
    </row>
    <row r="2102" spans="2:3" x14ac:dyDescent="0.35">
      <c r="B2102" t="s">
        <v>8219</v>
      </c>
      <c r="C2102">
        <v>24</v>
      </c>
    </row>
    <row r="2103" spans="2:3" x14ac:dyDescent="0.35">
      <c r="B2103" t="s">
        <v>8219</v>
      </c>
      <c r="C2103">
        <v>13</v>
      </c>
    </row>
    <row r="2104" spans="2:3" x14ac:dyDescent="0.35">
      <c r="B2104" t="s">
        <v>8219</v>
      </c>
      <c r="C2104">
        <v>46</v>
      </c>
    </row>
    <row r="2105" spans="2:3" x14ac:dyDescent="0.35">
      <c r="B2105" t="s">
        <v>8219</v>
      </c>
      <c r="C2105">
        <v>4</v>
      </c>
    </row>
    <row r="2106" spans="2:3" x14ac:dyDescent="0.35">
      <c r="B2106" t="s">
        <v>8219</v>
      </c>
      <c r="C2106">
        <v>40</v>
      </c>
    </row>
    <row r="2107" spans="2:3" x14ac:dyDescent="0.35">
      <c r="B2107" t="s">
        <v>8219</v>
      </c>
      <c r="C2107">
        <v>44</v>
      </c>
    </row>
    <row r="2108" spans="2:3" x14ac:dyDescent="0.35">
      <c r="B2108" t="s">
        <v>8219</v>
      </c>
      <c r="C2108">
        <v>35</v>
      </c>
    </row>
    <row r="2109" spans="2:3" x14ac:dyDescent="0.35">
      <c r="B2109" t="s">
        <v>8219</v>
      </c>
      <c r="C2109">
        <v>63</v>
      </c>
    </row>
    <row r="2110" spans="2:3" x14ac:dyDescent="0.35">
      <c r="B2110" t="s">
        <v>8219</v>
      </c>
      <c r="C2110">
        <v>89</v>
      </c>
    </row>
    <row r="2111" spans="2:3" x14ac:dyDescent="0.35">
      <c r="B2111" t="s">
        <v>8219</v>
      </c>
      <c r="C2111">
        <v>15</v>
      </c>
    </row>
    <row r="2112" spans="2:3" x14ac:dyDescent="0.35">
      <c r="B2112" t="s">
        <v>8219</v>
      </c>
      <c r="C2112">
        <v>46</v>
      </c>
    </row>
    <row r="2113" spans="2:3" x14ac:dyDescent="0.35">
      <c r="B2113" t="s">
        <v>8219</v>
      </c>
      <c r="C2113">
        <v>33</v>
      </c>
    </row>
    <row r="2114" spans="2:3" x14ac:dyDescent="0.35">
      <c r="B2114" t="s">
        <v>8219</v>
      </c>
      <c r="C2114">
        <v>52</v>
      </c>
    </row>
    <row r="2115" spans="2:3" x14ac:dyDescent="0.35">
      <c r="B2115" t="s">
        <v>8219</v>
      </c>
      <c r="C2115">
        <v>7</v>
      </c>
    </row>
    <row r="2116" spans="2:3" x14ac:dyDescent="0.35">
      <c r="B2116" t="s">
        <v>8219</v>
      </c>
      <c r="C2116">
        <v>28</v>
      </c>
    </row>
    <row r="2117" spans="2:3" x14ac:dyDescent="0.35">
      <c r="B2117" t="s">
        <v>8219</v>
      </c>
      <c r="C2117">
        <v>11</v>
      </c>
    </row>
    <row r="2118" spans="2:3" x14ac:dyDescent="0.35">
      <c r="B2118" t="s">
        <v>8219</v>
      </c>
      <c r="C2118">
        <v>15</v>
      </c>
    </row>
    <row r="2119" spans="2:3" x14ac:dyDescent="0.35">
      <c r="B2119" t="s">
        <v>8219</v>
      </c>
      <c r="C2119">
        <v>30</v>
      </c>
    </row>
    <row r="2120" spans="2:3" x14ac:dyDescent="0.35">
      <c r="B2120" t="s">
        <v>8219</v>
      </c>
      <c r="C2120">
        <v>27</v>
      </c>
    </row>
    <row r="2121" spans="2:3" x14ac:dyDescent="0.35">
      <c r="B2121" t="s">
        <v>8219</v>
      </c>
      <c r="C2121">
        <v>28</v>
      </c>
    </row>
    <row r="2122" spans="2:3" x14ac:dyDescent="0.35">
      <c r="B2122" t="s">
        <v>8219</v>
      </c>
      <c r="C2122">
        <v>17</v>
      </c>
    </row>
    <row r="2123" spans="2:3" x14ac:dyDescent="0.35">
      <c r="B2123" t="s">
        <v>8219</v>
      </c>
      <c r="C2123">
        <v>50</v>
      </c>
    </row>
    <row r="2124" spans="2:3" x14ac:dyDescent="0.35">
      <c r="B2124" t="s">
        <v>8219</v>
      </c>
      <c r="C2124">
        <v>26</v>
      </c>
    </row>
    <row r="2125" spans="2:3" x14ac:dyDescent="0.35">
      <c r="B2125" t="s">
        <v>8219</v>
      </c>
      <c r="C2125">
        <v>88</v>
      </c>
    </row>
    <row r="2126" spans="2:3" x14ac:dyDescent="0.35">
      <c r="B2126" t="s">
        <v>8219</v>
      </c>
      <c r="C2126">
        <v>91</v>
      </c>
    </row>
    <row r="2127" spans="2:3" x14ac:dyDescent="0.35">
      <c r="B2127" t="s">
        <v>8219</v>
      </c>
      <c r="C2127">
        <v>3</v>
      </c>
    </row>
    <row r="2128" spans="2:3" x14ac:dyDescent="0.35">
      <c r="B2128" t="s">
        <v>8219</v>
      </c>
      <c r="C2128">
        <v>28</v>
      </c>
    </row>
    <row r="2129" spans="2:3" x14ac:dyDescent="0.35">
      <c r="B2129" t="s">
        <v>8219</v>
      </c>
      <c r="C2129">
        <v>77</v>
      </c>
    </row>
    <row r="2130" spans="2:3" x14ac:dyDescent="0.35">
      <c r="B2130" t="s">
        <v>8219</v>
      </c>
      <c r="C2130">
        <v>27</v>
      </c>
    </row>
    <row r="2131" spans="2:3" x14ac:dyDescent="0.35">
      <c r="B2131" t="s">
        <v>8219</v>
      </c>
      <c r="C2131">
        <v>107</v>
      </c>
    </row>
    <row r="2132" spans="2:3" x14ac:dyDescent="0.35">
      <c r="B2132" t="s">
        <v>8219</v>
      </c>
      <c r="C2132">
        <v>96</v>
      </c>
    </row>
    <row r="2133" spans="2:3" x14ac:dyDescent="0.35">
      <c r="B2133" t="s">
        <v>8219</v>
      </c>
      <c r="C2133">
        <v>56</v>
      </c>
    </row>
    <row r="2134" spans="2:3" x14ac:dyDescent="0.35">
      <c r="B2134" t="s">
        <v>8219</v>
      </c>
      <c r="C2134">
        <v>58</v>
      </c>
    </row>
    <row r="2135" spans="2:3" x14ac:dyDescent="0.35">
      <c r="B2135" t="s">
        <v>8219</v>
      </c>
      <c r="C2135">
        <v>15</v>
      </c>
    </row>
    <row r="2136" spans="2:3" x14ac:dyDescent="0.35">
      <c r="B2136" t="s">
        <v>8219</v>
      </c>
      <c r="C2136">
        <v>20</v>
      </c>
    </row>
    <row r="2137" spans="2:3" x14ac:dyDescent="0.35">
      <c r="B2137" t="s">
        <v>8219</v>
      </c>
      <c r="C2137">
        <v>38</v>
      </c>
    </row>
    <row r="2138" spans="2:3" x14ac:dyDescent="0.35">
      <c r="B2138" t="s">
        <v>8219</v>
      </c>
      <c r="C2138">
        <v>33</v>
      </c>
    </row>
    <row r="2139" spans="2:3" x14ac:dyDescent="0.35">
      <c r="B2139" t="s">
        <v>8219</v>
      </c>
      <c r="C2139">
        <v>57</v>
      </c>
    </row>
    <row r="2140" spans="2:3" x14ac:dyDescent="0.35">
      <c r="B2140" t="s">
        <v>8219</v>
      </c>
      <c r="C2140">
        <v>25</v>
      </c>
    </row>
    <row r="2141" spans="2:3" x14ac:dyDescent="0.35">
      <c r="B2141" t="s">
        <v>8219</v>
      </c>
      <c r="C2141">
        <v>14</v>
      </c>
    </row>
    <row r="2142" spans="2:3" x14ac:dyDescent="0.35">
      <c r="B2142" t="s">
        <v>8219</v>
      </c>
      <c r="C2142">
        <v>94</v>
      </c>
    </row>
    <row r="2143" spans="2:3" x14ac:dyDescent="0.35">
      <c r="B2143" t="s">
        <v>8219</v>
      </c>
      <c r="C2143">
        <v>59</v>
      </c>
    </row>
    <row r="2144" spans="2:3" x14ac:dyDescent="0.35">
      <c r="B2144" t="s">
        <v>8219</v>
      </c>
      <c r="C2144">
        <v>36</v>
      </c>
    </row>
    <row r="2145" spans="2:3" x14ac:dyDescent="0.35">
      <c r="B2145" t="s">
        <v>8219</v>
      </c>
      <c r="C2145">
        <v>115</v>
      </c>
    </row>
    <row r="2146" spans="2:3" x14ac:dyDescent="0.35">
      <c r="B2146" t="s">
        <v>8219</v>
      </c>
      <c r="C2146">
        <v>30</v>
      </c>
    </row>
    <row r="2147" spans="2:3" x14ac:dyDescent="0.35">
      <c r="B2147" t="s">
        <v>8219</v>
      </c>
      <c r="C2147">
        <v>52</v>
      </c>
    </row>
    <row r="2148" spans="2:3" x14ac:dyDescent="0.35">
      <c r="B2148" t="s">
        <v>8219</v>
      </c>
      <c r="C2148">
        <v>27</v>
      </c>
    </row>
    <row r="2149" spans="2:3" x14ac:dyDescent="0.35">
      <c r="B2149" t="s">
        <v>8219</v>
      </c>
      <c r="C2149">
        <v>24</v>
      </c>
    </row>
    <row r="2150" spans="2:3" x14ac:dyDescent="0.35">
      <c r="B2150" t="s">
        <v>8219</v>
      </c>
      <c r="C2150">
        <v>10</v>
      </c>
    </row>
    <row r="2151" spans="2:3" x14ac:dyDescent="0.35">
      <c r="B2151" t="s">
        <v>8219</v>
      </c>
      <c r="C2151">
        <v>30</v>
      </c>
    </row>
    <row r="2152" spans="2:3" x14ac:dyDescent="0.35">
      <c r="B2152" t="s">
        <v>8219</v>
      </c>
      <c r="C2152">
        <v>71</v>
      </c>
    </row>
    <row r="2153" spans="2:3" x14ac:dyDescent="0.35">
      <c r="B2153" t="s">
        <v>8219</v>
      </c>
      <c r="C2153">
        <v>10</v>
      </c>
    </row>
    <row r="2154" spans="2:3" x14ac:dyDescent="0.35">
      <c r="B2154" t="s">
        <v>8219</v>
      </c>
      <c r="C2154">
        <v>24</v>
      </c>
    </row>
    <row r="2155" spans="2:3" x14ac:dyDescent="0.35">
      <c r="B2155" t="s">
        <v>8219</v>
      </c>
      <c r="C2155">
        <v>38</v>
      </c>
    </row>
    <row r="2156" spans="2:3" x14ac:dyDescent="0.35">
      <c r="B2156" t="s">
        <v>8219</v>
      </c>
      <c r="C2156">
        <v>26</v>
      </c>
    </row>
    <row r="2157" spans="2:3" x14ac:dyDescent="0.35">
      <c r="B2157" t="s">
        <v>8219</v>
      </c>
      <c r="C2157">
        <v>19</v>
      </c>
    </row>
    <row r="2158" spans="2:3" x14ac:dyDescent="0.35">
      <c r="B2158" t="s">
        <v>8219</v>
      </c>
      <c r="C2158">
        <v>11</v>
      </c>
    </row>
    <row r="2159" spans="2:3" x14ac:dyDescent="0.35">
      <c r="B2159" t="s">
        <v>8219</v>
      </c>
      <c r="C2159">
        <v>27</v>
      </c>
    </row>
    <row r="2160" spans="2:3" x14ac:dyDescent="0.35">
      <c r="B2160" t="s">
        <v>8219</v>
      </c>
      <c r="C2160">
        <v>34</v>
      </c>
    </row>
    <row r="2161" spans="2:3" x14ac:dyDescent="0.35">
      <c r="B2161" t="s">
        <v>8219</v>
      </c>
      <c r="C2161">
        <v>20</v>
      </c>
    </row>
    <row r="2162" spans="2:3" x14ac:dyDescent="0.35">
      <c r="B2162" t="s">
        <v>8219</v>
      </c>
      <c r="C2162">
        <v>37</v>
      </c>
    </row>
    <row r="2163" spans="2:3" x14ac:dyDescent="0.35">
      <c r="B2163" t="s">
        <v>8219</v>
      </c>
      <c r="C2163">
        <v>20</v>
      </c>
    </row>
    <row r="2164" spans="2:3" x14ac:dyDescent="0.35">
      <c r="B2164" t="s">
        <v>8219</v>
      </c>
      <c r="C2164">
        <v>10</v>
      </c>
    </row>
    <row r="2165" spans="2:3" x14ac:dyDescent="0.35">
      <c r="B2165" t="s">
        <v>8219</v>
      </c>
      <c r="C2165">
        <v>26</v>
      </c>
    </row>
    <row r="2166" spans="2:3" x14ac:dyDescent="0.35">
      <c r="B2166" t="s">
        <v>8219</v>
      </c>
      <c r="C2166">
        <v>20</v>
      </c>
    </row>
    <row r="2167" spans="2:3" x14ac:dyDescent="0.35">
      <c r="B2167" t="s">
        <v>8219</v>
      </c>
      <c r="C2167">
        <v>46</v>
      </c>
    </row>
    <row r="2168" spans="2:3" x14ac:dyDescent="0.35">
      <c r="B2168" t="s">
        <v>8219</v>
      </c>
      <c r="C2168">
        <v>76</v>
      </c>
    </row>
    <row r="2169" spans="2:3" x14ac:dyDescent="0.35">
      <c r="B2169" t="s">
        <v>8219</v>
      </c>
      <c r="C2169">
        <v>41</v>
      </c>
    </row>
    <row r="2170" spans="2:3" x14ac:dyDescent="0.35">
      <c r="B2170" t="s">
        <v>8219</v>
      </c>
      <c r="C2170">
        <v>7</v>
      </c>
    </row>
    <row r="2171" spans="2:3" x14ac:dyDescent="0.35">
      <c r="B2171" t="s">
        <v>8219</v>
      </c>
      <c r="C2171">
        <v>49</v>
      </c>
    </row>
    <row r="2172" spans="2:3" x14ac:dyDescent="0.35">
      <c r="B2172" t="s">
        <v>8219</v>
      </c>
      <c r="C2172">
        <v>26</v>
      </c>
    </row>
    <row r="2173" spans="2:3" x14ac:dyDescent="0.35">
      <c r="B2173" t="s">
        <v>8219</v>
      </c>
      <c r="C2173">
        <v>65</v>
      </c>
    </row>
    <row r="2174" spans="2:3" x14ac:dyDescent="0.35">
      <c r="B2174" t="s">
        <v>8219</v>
      </c>
      <c r="C2174">
        <v>28</v>
      </c>
    </row>
    <row r="2175" spans="2:3" x14ac:dyDescent="0.35">
      <c r="B2175" t="s">
        <v>8219</v>
      </c>
      <c r="C2175">
        <v>8</v>
      </c>
    </row>
    <row r="2176" spans="2:3" x14ac:dyDescent="0.35">
      <c r="B2176" t="s">
        <v>8219</v>
      </c>
      <c r="C2176">
        <v>3</v>
      </c>
    </row>
    <row r="2177" spans="2:3" x14ac:dyDescent="0.35">
      <c r="B2177" t="s">
        <v>8219</v>
      </c>
      <c r="C2177">
        <v>9</v>
      </c>
    </row>
    <row r="2178" spans="2:3" x14ac:dyDescent="0.35">
      <c r="B2178" t="s">
        <v>8219</v>
      </c>
      <c r="C2178">
        <v>9</v>
      </c>
    </row>
    <row r="2179" spans="2:3" x14ac:dyDescent="0.35">
      <c r="B2179" t="s">
        <v>8219</v>
      </c>
      <c r="C2179">
        <v>20</v>
      </c>
    </row>
    <row r="2180" spans="2:3" x14ac:dyDescent="0.35">
      <c r="B2180" t="s">
        <v>8219</v>
      </c>
      <c r="C2180">
        <v>57</v>
      </c>
    </row>
    <row r="2181" spans="2:3" x14ac:dyDescent="0.35">
      <c r="B2181" t="s">
        <v>8219</v>
      </c>
      <c r="C2181">
        <v>8</v>
      </c>
    </row>
    <row r="2182" spans="2:3" x14ac:dyDescent="0.35">
      <c r="B2182" t="s">
        <v>8219</v>
      </c>
      <c r="C2182">
        <v>14</v>
      </c>
    </row>
    <row r="2183" spans="2:3" x14ac:dyDescent="0.35">
      <c r="B2183" t="s">
        <v>8219</v>
      </c>
      <c r="C2183">
        <v>17</v>
      </c>
    </row>
    <row r="2184" spans="2:3" x14ac:dyDescent="0.35">
      <c r="B2184" t="s">
        <v>8219</v>
      </c>
      <c r="C2184">
        <v>100</v>
      </c>
    </row>
    <row r="2185" spans="2:3" x14ac:dyDescent="0.35">
      <c r="B2185" t="s">
        <v>8219</v>
      </c>
      <c r="C2185">
        <v>32</v>
      </c>
    </row>
    <row r="2186" spans="2:3" x14ac:dyDescent="0.35">
      <c r="B2186" t="s">
        <v>8219</v>
      </c>
      <c r="C2186">
        <v>3</v>
      </c>
    </row>
    <row r="2190" spans="2:3" x14ac:dyDescent="0.35">
      <c r="C2190" s="6"/>
    </row>
    <row r="2194" spans="3:3" x14ac:dyDescent="0.35">
      <c r="C2194" s="6"/>
    </row>
    <row r="2195" spans="3:3" x14ac:dyDescent="0.35">
      <c r="C2195" s="6"/>
    </row>
  </sheetData>
  <conditionalFormatting sqref="E1:E1045992">
    <cfRule type="cellIs" dxfId="11" priority="7" operator="equal">
      <formula>"live"</formula>
    </cfRule>
    <cfRule type="cellIs" dxfId="10" priority="8" operator="equal">
      <formula>"failed"</formula>
    </cfRule>
    <cfRule type="cellIs" dxfId="9" priority="9" operator="equal">
      <formula>"canceled"</formula>
    </cfRule>
    <cfRule type="cellIs" dxfId="8" priority="10" operator="equal">
      <formula>"cancelled"</formula>
    </cfRule>
    <cfRule type="cellIs" dxfId="7" priority="11" operator="equal">
      <formula>"successful"</formula>
    </cfRule>
    <cfRule type="cellIs" dxfId="6" priority="12" operator="equal">
      <formula>"successul"</formula>
    </cfRule>
  </conditionalFormatting>
  <conditionalFormatting sqref="B1:B1046647">
    <cfRule type="cellIs" dxfId="5" priority="1" operator="equal">
      <formula>"live"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"successul"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9F39B-FC48-4D5C-9808-F938E5C7511B}">
  <sheetPr codeName="Sheet11"/>
  <dimension ref="A3:B13"/>
  <sheetViews>
    <sheetView workbookViewId="0">
      <selection activeCell="N31" sqref="N31"/>
    </sheetView>
  </sheetViews>
  <sheetFormatPr defaultRowHeight="14.5" x14ac:dyDescent="0.35"/>
  <cols>
    <col min="1" max="1" width="12.6328125" bestFit="1" customWidth="1"/>
    <col min="2" max="2" width="11.81640625" bestFit="1" customWidth="1"/>
  </cols>
  <sheetData>
    <row r="3" spans="1:2" x14ac:dyDescent="0.35">
      <c r="A3" s="7" t="s">
        <v>8360</v>
      </c>
      <c r="B3" t="s">
        <v>8410</v>
      </c>
    </row>
    <row r="4" spans="1:2" x14ac:dyDescent="0.35">
      <c r="A4" s="8" t="s">
        <v>8309</v>
      </c>
      <c r="B4" s="9">
        <v>138292319</v>
      </c>
    </row>
    <row r="5" spans="1:2" x14ac:dyDescent="0.35">
      <c r="A5" s="8" t="s">
        <v>8335</v>
      </c>
      <c r="B5" s="9">
        <v>5705019</v>
      </c>
    </row>
    <row r="6" spans="1:2" x14ac:dyDescent="0.35">
      <c r="A6" s="8" t="s">
        <v>8332</v>
      </c>
      <c r="B6" s="9">
        <v>7809130</v>
      </c>
    </row>
    <row r="7" spans="1:2" x14ac:dyDescent="0.35">
      <c r="A7" s="8" t="s">
        <v>8330</v>
      </c>
      <c r="B7" s="9">
        <v>320835</v>
      </c>
    </row>
    <row r="8" spans="1:2" x14ac:dyDescent="0.35">
      <c r="A8" s="8" t="s">
        <v>8324</v>
      </c>
      <c r="B8" s="9">
        <v>4878710.0199999996</v>
      </c>
    </row>
    <row r="9" spans="1:2" x14ac:dyDescent="0.35">
      <c r="A9" s="8" t="s">
        <v>8337</v>
      </c>
      <c r="B9" s="9">
        <v>3174504</v>
      </c>
    </row>
    <row r="10" spans="1:2" x14ac:dyDescent="0.35">
      <c r="A10" s="8" t="s">
        <v>8321</v>
      </c>
      <c r="B10" s="9">
        <v>28468110</v>
      </c>
    </row>
    <row r="11" spans="1:2" x14ac:dyDescent="0.35">
      <c r="A11" s="8" t="s">
        <v>8318</v>
      </c>
      <c r="B11" s="9">
        <v>42071072.789999999</v>
      </c>
    </row>
    <row r="12" spans="1:2" x14ac:dyDescent="0.35">
      <c r="A12" s="8" t="s">
        <v>8316</v>
      </c>
      <c r="B12" s="9">
        <v>65236770</v>
      </c>
    </row>
    <row r="13" spans="1:2" x14ac:dyDescent="0.35">
      <c r="A13" s="8" t="s">
        <v>8361</v>
      </c>
      <c r="B13" s="9">
        <v>295956469.81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D9AA8-82EE-4B52-BB6C-6000BFAB1BD7}">
  <sheetPr codeName="Sheet12"/>
  <dimension ref="A3:K14"/>
  <sheetViews>
    <sheetView tabSelected="1" topLeftCell="A4" workbookViewId="0">
      <selection activeCell="P33" sqref="P33"/>
    </sheetView>
  </sheetViews>
  <sheetFormatPr defaultRowHeight="14.5" x14ac:dyDescent="0.35"/>
  <cols>
    <col min="1" max="1" width="14.26953125" bestFit="1" customWidth="1"/>
    <col min="2" max="2" width="15.6328125" bestFit="1" customWidth="1"/>
    <col min="3" max="3" width="9.81640625" bestFit="1" customWidth="1"/>
    <col min="4" max="4" width="10.81640625" bestFit="1" customWidth="1"/>
    <col min="5" max="5" width="9.90625" bestFit="1" customWidth="1"/>
    <col min="6" max="6" width="10.81640625" bestFit="1" customWidth="1"/>
    <col min="7" max="7" width="11.7265625" bestFit="1" customWidth="1"/>
    <col min="8" max="8" width="10.81640625" bestFit="1" customWidth="1"/>
    <col min="9" max="9" width="11.81640625" bestFit="1" customWidth="1"/>
    <col min="10" max="10" width="10.81640625" bestFit="1" customWidth="1"/>
    <col min="11" max="11" width="11.81640625" bestFit="1" customWidth="1"/>
  </cols>
  <sheetData>
    <row r="3" spans="1:11" x14ac:dyDescent="0.35">
      <c r="A3" s="7" t="s">
        <v>8420</v>
      </c>
      <c r="B3" s="7" t="s">
        <v>8362</v>
      </c>
    </row>
    <row r="4" spans="1:11" x14ac:dyDescent="0.35">
      <c r="A4" s="7" t="s">
        <v>8360</v>
      </c>
      <c r="B4" t="s">
        <v>8309</v>
      </c>
      <c r="C4" t="s">
        <v>8335</v>
      </c>
      <c r="D4" t="s">
        <v>8332</v>
      </c>
      <c r="E4" t="s">
        <v>8330</v>
      </c>
      <c r="F4" t="s">
        <v>8324</v>
      </c>
      <c r="G4" t="s">
        <v>8337</v>
      </c>
      <c r="H4" t="s">
        <v>8321</v>
      </c>
      <c r="I4" t="s">
        <v>8318</v>
      </c>
      <c r="J4" t="s">
        <v>8316</v>
      </c>
      <c r="K4" t="s">
        <v>8361</v>
      </c>
    </row>
    <row r="5" spans="1:11" x14ac:dyDescent="0.35">
      <c r="A5" s="8" t="s">
        <v>8411</v>
      </c>
      <c r="B5" s="9">
        <v>8542.32</v>
      </c>
      <c r="C5" s="9"/>
      <c r="D5" s="9"/>
      <c r="E5" s="9"/>
      <c r="F5" s="9">
        <v>28073.03</v>
      </c>
      <c r="G5" s="9"/>
      <c r="H5" s="9">
        <v>50</v>
      </c>
      <c r="I5" s="9">
        <v>805.07</v>
      </c>
      <c r="J5" s="9"/>
      <c r="K5" s="9">
        <v>37470.42</v>
      </c>
    </row>
    <row r="6" spans="1:11" x14ac:dyDescent="0.35">
      <c r="A6" s="8" t="s">
        <v>8412</v>
      </c>
      <c r="B6" s="9">
        <v>200032.33</v>
      </c>
      <c r="C6" s="9"/>
      <c r="D6" s="9">
        <v>390</v>
      </c>
      <c r="E6" s="9"/>
      <c r="F6" s="9">
        <v>63029.920000000006</v>
      </c>
      <c r="G6" s="9">
        <v>2580</v>
      </c>
      <c r="H6" s="9">
        <v>3155</v>
      </c>
      <c r="I6" s="9">
        <v>16915.919999999998</v>
      </c>
      <c r="J6" s="9">
        <v>1066</v>
      </c>
      <c r="K6" s="9">
        <v>287169.17</v>
      </c>
    </row>
    <row r="7" spans="1:11" x14ac:dyDescent="0.35">
      <c r="A7" s="8" t="s">
        <v>8413</v>
      </c>
      <c r="B7" s="9">
        <v>409033.58999999991</v>
      </c>
      <c r="C7" s="9"/>
      <c r="D7" s="9">
        <v>3391.01</v>
      </c>
      <c r="E7" s="9"/>
      <c r="F7" s="9">
        <v>337973.13999999996</v>
      </c>
      <c r="G7" s="9"/>
      <c r="H7" s="9">
        <v>134142.74</v>
      </c>
      <c r="I7" s="9">
        <v>114530.39</v>
      </c>
      <c r="J7" s="9">
        <v>20300.5</v>
      </c>
      <c r="K7" s="9">
        <v>1019371.3699999999</v>
      </c>
    </row>
    <row r="8" spans="1:11" x14ac:dyDescent="0.35">
      <c r="A8" s="8" t="s">
        <v>8414</v>
      </c>
      <c r="B8" s="9">
        <v>659518.8899999999</v>
      </c>
      <c r="C8" s="9"/>
      <c r="D8" s="9">
        <v>14870.02</v>
      </c>
      <c r="E8" s="9"/>
      <c r="F8" s="9">
        <v>726858.03</v>
      </c>
      <c r="G8" s="9"/>
      <c r="H8" s="9">
        <v>254385.09</v>
      </c>
      <c r="I8" s="9">
        <v>1322864.3699999999</v>
      </c>
      <c r="J8" s="9">
        <v>59283.880000000005</v>
      </c>
      <c r="K8" s="9">
        <v>3037780.28</v>
      </c>
    </row>
    <row r="9" spans="1:11" x14ac:dyDescent="0.35">
      <c r="A9" s="8" t="s">
        <v>8415</v>
      </c>
      <c r="B9" s="9">
        <v>726212.89</v>
      </c>
      <c r="C9" s="9"/>
      <c r="D9" s="9">
        <v>398251.3</v>
      </c>
      <c r="E9" s="9"/>
      <c r="F9" s="9">
        <v>607920.36</v>
      </c>
      <c r="G9" s="9"/>
      <c r="H9" s="9">
        <v>820129.05999999994</v>
      </c>
      <c r="I9" s="9">
        <v>5171812.9400000004</v>
      </c>
      <c r="J9" s="9">
        <v>141889.88</v>
      </c>
      <c r="K9" s="9">
        <v>7866216.4300000006</v>
      </c>
    </row>
    <row r="10" spans="1:11" x14ac:dyDescent="0.35">
      <c r="A10" s="8" t="s">
        <v>8416</v>
      </c>
      <c r="B10" s="9">
        <v>1177114.3599999999</v>
      </c>
      <c r="C10" s="9">
        <v>480239.65</v>
      </c>
      <c r="D10" s="9">
        <v>625395.03</v>
      </c>
      <c r="E10" s="9">
        <v>277</v>
      </c>
      <c r="F10" s="9">
        <v>624182.54999999993</v>
      </c>
      <c r="G10" s="9">
        <v>362031.27</v>
      </c>
      <c r="H10" s="9">
        <v>167522.39000000001</v>
      </c>
      <c r="I10" s="9">
        <v>3261320.6700000004</v>
      </c>
      <c r="J10" s="9">
        <v>1818381.4</v>
      </c>
      <c r="K10" s="9">
        <v>8516464.3200000003</v>
      </c>
    </row>
    <row r="11" spans="1:11" x14ac:dyDescent="0.35">
      <c r="A11" s="8" t="s">
        <v>8417</v>
      </c>
      <c r="B11" s="9">
        <v>1310957.98</v>
      </c>
      <c r="C11" s="9">
        <v>176673</v>
      </c>
      <c r="D11" s="9">
        <v>773507.15</v>
      </c>
      <c r="E11" s="9">
        <v>8593</v>
      </c>
      <c r="F11" s="9">
        <v>433185.88</v>
      </c>
      <c r="G11" s="9">
        <v>784127.01</v>
      </c>
      <c r="H11" s="9">
        <v>149188.5</v>
      </c>
      <c r="I11" s="9">
        <v>4303531.1399999987</v>
      </c>
      <c r="J11" s="9">
        <v>1892720.1</v>
      </c>
      <c r="K11" s="9">
        <v>9832483.7599999979</v>
      </c>
    </row>
    <row r="12" spans="1:11" x14ac:dyDescent="0.35">
      <c r="A12" s="8" t="s">
        <v>8418</v>
      </c>
      <c r="B12" s="9">
        <v>760195.93</v>
      </c>
      <c r="C12" s="9">
        <v>207299</v>
      </c>
      <c r="D12" s="9">
        <v>926543.88</v>
      </c>
      <c r="E12" s="9">
        <v>652</v>
      </c>
      <c r="F12" s="9">
        <v>313058.36</v>
      </c>
      <c r="G12" s="9">
        <v>1087146.96</v>
      </c>
      <c r="H12" s="9">
        <v>64225.369999999995</v>
      </c>
      <c r="I12" s="9">
        <v>7186566.419999999</v>
      </c>
      <c r="J12" s="9">
        <v>1534152.65</v>
      </c>
      <c r="K12" s="9">
        <v>12079840.569999998</v>
      </c>
    </row>
    <row r="13" spans="1:11" x14ac:dyDescent="0.35">
      <c r="A13" s="8" t="s">
        <v>8419</v>
      </c>
      <c r="B13" s="9">
        <v>453208.66</v>
      </c>
      <c r="C13" s="9">
        <v>72781</v>
      </c>
      <c r="D13" s="9">
        <v>309965.5</v>
      </c>
      <c r="E13" s="9">
        <v>15</v>
      </c>
      <c r="F13" s="9">
        <v>194943.07</v>
      </c>
      <c r="G13" s="9">
        <v>165728.49</v>
      </c>
      <c r="H13" s="9">
        <v>10925</v>
      </c>
      <c r="I13" s="9">
        <v>2025376.7600000002</v>
      </c>
      <c r="J13" s="9">
        <v>264001.86</v>
      </c>
      <c r="K13" s="9">
        <v>3496945.3400000003</v>
      </c>
    </row>
    <row r="14" spans="1:11" x14ac:dyDescent="0.35">
      <c r="A14" s="8" t="s">
        <v>8361</v>
      </c>
      <c r="B14" s="9">
        <v>5704816.9499999993</v>
      </c>
      <c r="C14" s="9">
        <v>936992.65</v>
      </c>
      <c r="D14" s="9">
        <v>3052313.89</v>
      </c>
      <c r="E14" s="9">
        <v>9537</v>
      </c>
      <c r="F14" s="9">
        <v>3329224.3399999994</v>
      </c>
      <c r="G14" s="9">
        <v>2401613.7300000004</v>
      </c>
      <c r="H14" s="9">
        <v>1603723.15</v>
      </c>
      <c r="I14" s="9">
        <v>23403723.68</v>
      </c>
      <c r="J14" s="9">
        <v>5731796.2700000005</v>
      </c>
      <c r="K14" s="9">
        <v>46173741.660000004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28822-02E8-4FF9-AB35-6E6B7DFFBD78}">
  <sheetPr codeName="Sheet13"/>
  <dimension ref="A3:G15"/>
  <sheetViews>
    <sheetView workbookViewId="0">
      <selection activeCell="K32" sqref="K3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453125" bestFit="1" customWidth="1"/>
    <col min="7" max="7" width="10.7265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3" spans="1:7" x14ac:dyDescent="0.35">
      <c r="A3" s="7" t="s">
        <v>8363</v>
      </c>
      <c r="B3" s="7" t="s">
        <v>8362</v>
      </c>
    </row>
    <row r="4" spans="1:7" x14ac:dyDescent="0.35">
      <c r="B4" t="s">
        <v>8324</v>
      </c>
      <c r="F4" t="s">
        <v>8421</v>
      </c>
      <c r="G4" t="s">
        <v>8361</v>
      </c>
    </row>
    <row r="5" spans="1:7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</row>
    <row r="6" spans="1:7" x14ac:dyDescent="0.35">
      <c r="A6" s="8" t="s">
        <v>8411</v>
      </c>
      <c r="B6" s="9"/>
      <c r="C6" s="9">
        <v>1</v>
      </c>
      <c r="D6" s="9"/>
      <c r="E6" s="9">
        <v>5</v>
      </c>
      <c r="F6" s="9">
        <v>6</v>
      </c>
      <c r="G6" s="9">
        <v>6</v>
      </c>
    </row>
    <row r="7" spans="1:7" x14ac:dyDescent="0.35">
      <c r="A7" s="8" t="s">
        <v>8412</v>
      </c>
      <c r="B7" s="9"/>
      <c r="C7" s="9">
        <v>8</v>
      </c>
      <c r="D7" s="9"/>
      <c r="E7" s="9">
        <v>15</v>
      </c>
      <c r="F7" s="9">
        <v>23</v>
      </c>
      <c r="G7" s="9">
        <v>23</v>
      </c>
    </row>
    <row r="8" spans="1:7" x14ac:dyDescent="0.35">
      <c r="A8" s="8" t="s">
        <v>8413</v>
      </c>
      <c r="B8" s="9">
        <v>5</v>
      </c>
      <c r="C8" s="9">
        <v>7</v>
      </c>
      <c r="D8" s="9"/>
      <c r="E8" s="9">
        <v>75</v>
      </c>
      <c r="F8" s="9">
        <v>87</v>
      </c>
      <c r="G8" s="9">
        <v>87</v>
      </c>
    </row>
    <row r="9" spans="1:7" x14ac:dyDescent="0.35">
      <c r="A9" s="8" t="s">
        <v>8414</v>
      </c>
      <c r="B9" s="9">
        <v>5</v>
      </c>
      <c r="C9" s="9">
        <v>21</v>
      </c>
      <c r="D9" s="9"/>
      <c r="E9" s="9">
        <v>135</v>
      </c>
      <c r="F9" s="9">
        <v>161</v>
      </c>
      <c r="G9" s="9">
        <v>161</v>
      </c>
    </row>
    <row r="10" spans="1:7" x14ac:dyDescent="0.35">
      <c r="A10" s="8" t="s">
        <v>8415</v>
      </c>
      <c r="B10" s="9">
        <v>4</v>
      </c>
      <c r="C10" s="9">
        <v>17</v>
      </c>
      <c r="D10" s="9"/>
      <c r="E10" s="9">
        <v>95</v>
      </c>
      <c r="F10" s="9">
        <v>116</v>
      </c>
      <c r="G10" s="9">
        <v>116</v>
      </c>
    </row>
    <row r="11" spans="1:7" x14ac:dyDescent="0.35">
      <c r="A11" s="8" t="s">
        <v>8416</v>
      </c>
      <c r="B11" s="9">
        <v>4</v>
      </c>
      <c r="C11" s="9">
        <v>22</v>
      </c>
      <c r="D11" s="9"/>
      <c r="E11" s="9">
        <v>82</v>
      </c>
      <c r="F11" s="9">
        <v>108</v>
      </c>
      <c r="G11" s="9">
        <v>108</v>
      </c>
    </row>
    <row r="12" spans="1:7" x14ac:dyDescent="0.35">
      <c r="A12" s="8" t="s">
        <v>8417</v>
      </c>
      <c r="B12" s="9">
        <v>2</v>
      </c>
      <c r="C12" s="9">
        <v>23</v>
      </c>
      <c r="D12" s="9"/>
      <c r="E12" s="9">
        <v>71</v>
      </c>
      <c r="F12" s="9">
        <v>96</v>
      </c>
      <c r="G12" s="9">
        <v>96</v>
      </c>
    </row>
    <row r="13" spans="1:7" x14ac:dyDescent="0.35">
      <c r="A13" s="8" t="s">
        <v>8418</v>
      </c>
      <c r="B13" s="9"/>
      <c r="C13" s="9">
        <v>20</v>
      </c>
      <c r="D13" s="9"/>
      <c r="E13" s="9">
        <v>52</v>
      </c>
      <c r="F13" s="9">
        <v>72</v>
      </c>
      <c r="G13" s="9">
        <v>72</v>
      </c>
    </row>
    <row r="14" spans="1:7" x14ac:dyDescent="0.35">
      <c r="A14" s="8" t="s">
        <v>8419</v>
      </c>
      <c r="B14" s="9"/>
      <c r="C14" s="9">
        <v>1</v>
      </c>
      <c r="D14" s="9">
        <v>20</v>
      </c>
      <c r="E14" s="9">
        <v>10</v>
      </c>
      <c r="F14" s="9">
        <v>31</v>
      </c>
      <c r="G14" s="9">
        <v>31</v>
      </c>
    </row>
    <row r="15" spans="1:7" x14ac:dyDescent="0.35">
      <c r="A15" s="8" t="s">
        <v>8361</v>
      </c>
      <c r="B15" s="9">
        <v>20</v>
      </c>
      <c r="C15" s="9">
        <v>120</v>
      </c>
      <c r="D15" s="9">
        <v>20</v>
      </c>
      <c r="E15" s="9">
        <v>540</v>
      </c>
      <c r="F15" s="9">
        <v>700</v>
      </c>
      <c r="G15" s="9">
        <v>700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6E780-2792-4014-91CA-B8241E961DC5}">
  <sheetPr codeName="Sheet15"/>
  <dimension ref="A3:B8"/>
  <sheetViews>
    <sheetView workbookViewId="0">
      <selection activeCell="E26" sqref="E26"/>
    </sheetView>
  </sheetViews>
  <sheetFormatPr defaultRowHeight="14.5" x14ac:dyDescent="0.35"/>
  <cols>
    <col min="1" max="1" width="12.6328125" bestFit="1" customWidth="1"/>
    <col min="2" max="2" width="11.81640625" bestFit="1" customWidth="1"/>
  </cols>
  <sheetData>
    <row r="3" spans="1:2" x14ac:dyDescent="0.35">
      <c r="A3" s="7" t="s">
        <v>8360</v>
      </c>
      <c r="B3" t="s">
        <v>8410</v>
      </c>
    </row>
    <row r="4" spans="1:2" x14ac:dyDescent="0.35">
      <c r="A4" s="8" t="s">
        <v>8220</v>
      </c>
      <c r="B4" s="9">
        <v>180776788</v>
      </c>
    </row>
    <row r="5" spans="1:2" x14ac:dyDescent="0.35">
      <c r="A5" s="8" t="s">
        <v>8221</v>
      </c>
      <c r="B5" s="9">
        <v>92651279</v>
      </c>
    </row>
    <row r="6" spans="1:2" x14ac:dyDescent="0.35">
      <c r="A6" s="8" t="s">
        <v>8222</v>
      </c>
      <c r="B6" s="9">
        <v>969039</v>
      </c>
    </row>
    <row r="7" spans="1:2" x14ac:dyDescent="0.35">
      <c r="A7" s="8" t="s">
        <v>8219</v>
      </c>
      <c r="B7" s="9">
        <v>21559363.810000002</v>
      </c>
    </row>
    <row r="8" spans="1:2" x14ac:dyDescent="0.35">
      <c r="A8" s="8" t="s">
        <v>8361</v>
      </c>
      <c r="B8" s="9">
        <v>295956469.81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Cat n St</vt:lpstr>
      <vt:lpstr>SubCat n St</vt:lpstr>
      <vt:lpstr>Yr n St</vt:lpstr>
      <vt:lpstr>Goal Countifs Ori</vt:lpstr>
      <vt:lpstr>Goal v pivot</vt:lpstr>
      <vt:lpstr>Sort suc fail</vt:lpstr>
      <vt:lpstr>Bonus Stat</vt:lpstr>
      <vt:lpstr>Cat n  Goal</vt:lpstr>
      <vt:lpstr>Pledge Yr Cat</vt:lpstr>
      <vt:lpstr>Cat Yr St</vt:lpstr>
      <vt:lpstr>Goal by 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Shujun Chang</cp:lastModifiedBy>
  <dcterms:created xsi:type="dcterms:W3CDTF">2017-04-20T15:17:24Z</dcterms:created>
  <dcterms:modified xsi:type="dcterms:W3CDTF">2020-05-09T19:18:34Z</dcterms:modified>
</cp:coreProperties>
</file>