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50" yWindow="570" windowWidth="8350" windowHeight="4240"/>
  </bookViews>
  <sheets>
    <sheet name="All" sheetId="1" r:id="rId1"/>
    <sheet name="capital.type" sheetId="2" r:id="rId2"/>
    <sheet name="capital.industry" sheetId="3" r:id="rId3"/>
    <sheet name="Industry" sheetId="4" r:id="rId4"/>
    <sheet name="ENT" sheetId="5" r:id="rId5"/>
    <sheet name="Capital" sheetId="6" r:id="rId6"/>
    <sheet name="PRO" sheetId="7" r:id="rId7"/>
    <sheet name="Lost" sheetId="8" r:id="rId8"/>
  </sheets>
  <calcPr calcId="145621"/>
  <pivotCaches>
    <pivotCache cacheId="9" r:id="rId9"/>
  </pivotCaches>
</workbook>
</file>

<file path=xl/calcChain.xml><?xml version="1.0" encoding="utf-8"?>
<calcChain xmlns="http://schemas.openxmlformats.org/spreadsheetml/2006/main">
  <c r="C113" i="8" l="1"/>
  <c r="C112" i="8"/>
  <c r="E51" i="7"/>
  <c r="E50" i="7"/>
  <c r="B48" i="7"/>
  <c r="D48" i="7" s="1"/>
  <c r="B47" i="7"/>
  <c r="D47" i="7" s="1"/>
  <c r="B46" i="7"/>
  <c r="D46" i="7" s="1"/>
  <c r="B45" i="7"/>
  <c r="D45" i="7" s="1"/>
  <c r="B44" i="7"/>
  <c r="D44" i="7" s="1"/>
  <c r="B43" i="7"/>
  <c r="D43" i="7" s="1"/>
  <c r="B42" i="7"/>
  <c r="D42" i="7" s="1"/>
  <c r="B41" i="7"/>
  <c r="D41" i="7" s="1"/>
  <c r="B40" i="7"/>
  <c r="D40" i="7" s="1"/>
  <c r="B39" i="7"/>
  <c r="D39" i="7" s="1"/>
  <c r="B38" i="7"/>
  <c r="D38" i="7" s="1"/>
  <c r="B37" i="7"/>
  <c r="D37" i="7" s="1"/>
  <c r="B36" i="7"/>
  <c r="D36" i="7" s="1"/>
  <c r="B35" i="7"/>
  <c r="D35" i="7" s="1"/>
  <c r="B34" i="7"/>
  <c r="D34" i="7" s="1"/>
  <c r="B33" i="7"/>
  <c r="D33" i="7" s="1"/>
  <c r="B32" i="7"/>
  <c r="D32" i="7" s="1"/>
  <c r="B31" i="7"/>
  <c r="D31" i="7" s="1"/>
  <c r="B30" i="7"/>
  <c r="D30" i="7" s="1"/>
  <c r="B29" i="7"/>
  <c r="D29" i="7" s="1"/>
  <c r="B28" i="7"/>
  <c r="D28" i="7" s="1"/>
  <c r="B27" i="7"/>
  <c r="D27" i="7" s="1"/>
  <c r="B26" i="7"/>
  <c r="D26" i="7" s="1"/>
  <c r="B25" i="7"/>
  <c r="D25" i="7" s="1"/>
  <c r="B24" i="7"/>
  <c r="D24" i="7" s="1"/>
  <c r="B23" i="7"/>
  <c r="D23" i="7" s="1"/>
  <c r="B22" i="7"/>
  <c r="D22" i="7" s="1"/>
  <c r="B21" i="7"/>
  <c r="D21" i="7" s="1"/>
  <c r="B20" i="7"/>
  <c r="D20" i="7" s="1"/>
  <c r="B19" i="7"/>
  <c r="D19" i="7" s="1"/>
  <c r="B18" i="7"/>
  <c r="D18" i="7" s="1"/>
  <c r="B17" i="7"/>
  <c r="D17" i="7" s="1"/>
  <c r="B16" i="7"/>
  <c r="D16" i="7" s="1"/>
  <c r="D15" i="7"/>
  <c r="D14" i="7"/>
  <c r="B14" i="7"/>
  <c r="B13" i="7"/>
  <c r="D13" i="7" s="1"/>
  <c r="D12" i="7"/>
  <c r="B12" i="7"/>
  <c r="B11" i="7"/>
  <c r="D11" i="7" s="1"/>
  <c r="D10" i="7"/>
  <c r="B10" i="7"/>
  <c r="B9" i="7"/>
  <c r="D9" i="7" s="1"/>
  <c r="D8" i="7"/>
  <c r="B8" i="7"/>
  <c r="B7" i="7"/>
  <c r="D7" i="7" s="1"/>
  <c r="D6" i="7"/>
  <c r="B6" i="7"/>
  <c r="B5" i="7"/>
  <c r="D5" i="7" s="1"/>
  <c r="D4" i="7"/>
  <c r="B4" i="7"/>
  <c r="B3" i="7"/>
  <c r="D3" i="7" s="1"/>
  <c r="D2" i="7"/>
  <c r="H48" i="3"/>
  <c r="G48" i="3"/>
  <c r="F48" i="3"/>
  <c r="E48" i="3"/>
  <c r="D48" i="3"/>
  <c r="C48" i="3"/>
  <c r="B48" i="3"/>
  <c r="H47" i="3"/>
  <c r="G47" i="3"/>
  <c r="F47" i="3"/>
  <c r="E47" i="3"/>
  <c r="D47" i="3"/>
  <c r="C47" i="3"/>
  <c r="B47" i="3"/>
  <c r="H46" i="3"/>
  <c r="G46" i="3"/>
  <c r="F46" i="3"/>
  <c r="E46" i="3"/>
  <c r="D46" i="3"/>
  <c r="C46" i="3"/>
  <c r="B46" i="3"/>
  <c r="H45" i="3"/>
  <c r="G45" i="3"/>
  <c r="F45" i="3"/>
  <c r="E45" i="3"/>
  <c r="D45" i="3"/>
  <c r="C45" i="3"/>
  <c r="B45" i="3"/>
  <c r="H44" i="3"/>
  <c r="G44" i="3"/>
  <c r="F44" i="3"/>
  <c r="E44" i="3"/>
  <c r="D44" i="3"/>
  <c r="C44" i="3"/>
  <c r="B44" i="3"/>
  <c r="H43" i="3"/>
  <c r="G43" i="3"/>
  <c r="F43" i="3"/>
  <c r="E43" i="3"/>
  <c r="D43" i="3"/>
  <c r="C43" i="3"/>
  <c r="B43" i="3"/>
  <c r="H42" i="3"/>
  <c r="G42" i="3"/>
  <c r="F42" i="3"/>
  <c r="E42" i="3"/>
  <c r="D42" i="3"/>
  <c r="C42" i="3"/>
  <c r="B42" i="3"/>
  <c r="H41" i="3"/>
  <c r="G41" i="3"/>
  <c r="F41" i="3"/>
  <c r="E41" i="3"/>
  <c r="D41" i="3"/>
  <c r="C41" i="3"/>
  <c r="B41" i="3"/>
  <c r="H40" i="3"/>
  <c r="G40" i="3"/>
  <c r="F40" i="3"/>
  <c r="E40" i="3"/>
  <c r="D40" i="3"/>
  <c r="C40" i="3"/>
  <c r="B40" i="3"/>
  <c r="H39" i="3"/>
  <c r="G39" i="3"/>
  <c r="F39" i="3"/>
  <c r="E39" i="3"/>
  <c r="D39" i="3"/>
  <c r="C39" i="3"/>
  <c r="B39" i="3"/>
  <c r="H38" i="3"/>
  <c r="G38" i="3"/>
  <c r="F38" i="3"/>
  <c r="E38" i="3"/>
  <c r="D38" i="3"/>
  <c r="C38" i="3"/>
  <c r="B38" i="3"/>
  <c r="H37" i="3"/>
  <c r="G37" i="3"/>
  <c r="F37" i="3"/>
  <c r="E37" i="3"/>
  <c r="D37" i="3"/>
  <c r="C37" i="3"/>
  <c r="B37" i="3"/>
  <c r="H36" i="3"/>
  <c r="G36" i="3"/>
  <c r="F36" i="3"/>
  <c r="E36" i="3"/>
  <c r="D36" i="3"/>
  <c r="C36" i="3"/>
  <c r="B36" i="3"/>
  <c r="H35" i="3"/>
  <c r="G35" i="3"/>
  <c r="F35" i="3"/>
  <c r="E35" i="3"/>
  <c r="D35" i="3"/>
  <c r="C35" i="3"/>
  <c r="B35" i="3"/>
  <c r="H34" i="3"/>
  <c r="G34" i="3"/>
  <c r="F34" i="3"/>
  <c r="E34" i="3"/>
  <c r="D34" i="3"/>
  <c r="C34" i="3"/>
  <c r="B34" i="3"/>
  <c r="H33" i="3"/>
  <c r="G33" i="3"/>
  <c r="F33" i="3"/>
  <c r="E33" i="3"/>
  <c r="D33" i="3"/>
  <c r="C33" i="3"/>
  <c r="B33" i="3"/>
  <c r="H32" i="3"/>
  <c r="G32" i="3"/>
  <c r="F32" i="3"/>
  <c r="E32" i="3"/>
  <c r="D32" i="3"/>
  <c r="C32" i="3"/>
  <c r="B32" i="3"/>
  <c r="H31" i="3"/>
  <c r="G31" i="3"/>
  <c r="F31" i="3"/>
  <c r="E31" i="3"/>
  <c r="D31" i="3"/>
  <c r="C31" i="3"/>
  <c r="B31" i="3"/>
  <c r="H30" i="3"/>
  <c r="G30" i="3"/>
  <c r="F30" i="3"/>
  <c r="E30" i="3"/>
  <c r="D30" i="3"/>
  <c r="C30" i="3"/>
  <c r="B30" i="3"/>
  <c r="H29" i="3"/>
  <c r="G29" i="3"/>
  <c r="F29" i="3"/>
  <c r="E29" i="3"/>
  <c r="D29" i="3"/>
  <c r="C29" i="3"/>
  <c r="B29" i="3"/>
  <c r="H28" i="3"/>
  <c r="G28" i="3"/>
  <c r="F28" i="3"/>
  <c r="E28" i="3"/>
  <c r="D28" i="3"/>
  <c r="C28" i="3"/>
  <c r="B28" i="3"/>
  <c r="H27" i="3"/>
  <c r="G27" i="3"/>
  <c r="F27" i="3"/>
  <c r="E27" i="3"/>
  <c r="D27" i="3"/>
  <c r="C27" i="3"/>
  <c r="B27" i="3"/>
  <c r="H23" i="3"/>
  <c r="G23" i="3"/>
  <c r="F23" i="3"/>
  <c r="E23" i="3"/>
  <c r="D23" i="3"/>
  <c r="C23" i="3"/>
  <c r="B23" i="3"/>
  <c r="H22" i="3"/>
  <c r="G22" i="3"/>
  <c r="F22" i="3"/>
  <c r="E22" i="3"/>
  <c r="D22" i="3"/>
  <c r="C22" i="3"/>
  <c r="B22" i="3"/>
  <c r="H21" i="3"/>
  <c r="G21" i="3"/>
  <c r="F21" i="3"/>
  <c r="E21" i="3"/>
  <c r="D21" i="3"/>
  <c r="C21" i="3"/>
  <c r="B21" i="3"/>
  <c r="H20" i="3"/>
  <c r="G20" i="3"/>
  <c r="F20" i="3"/>
  <c r="E20" i="3"/>
  <c r="D20" i="3"/>
  <c r="C20" i="3"/>
  <c r="B20" i="3"/>
  <c r="H19" i="3"/>
  <c r="G19" i="3"/>
  <c r="F19" i="3"/>
  <c r="E19" i="3"/>
  <c r="D19" i="3"/>
  <c r="C19" i="3"/>
  <c r="B19" i="3"/>
  <c r="H18" i="3"/>
  <c r="G18" i="3"/>
  <c r="F18" i="3"/>
  <c r="E18" i="3"/>
  <c r="D18" i="3"/>
  <c r="C18" i="3"/>
  <c r="B18" i="3"/>
  <c r="H17" i="3"/>
  <c r="G17" i="3"/>
  <c r="F17" i="3"/>
  <c r="E17" i="3"/>
  <c r="D17" i="3"/>
  <c r="C17" i="3"/>
  <c r="B17" i="3"/>
  <c r="H16" i="3"/>
  <c r="G16" i="3"/>
  <c r="F16" i="3"/>
  <c r="E16" i="3"/>
  <c r="D16" i="3"/>
  <c r="C16" i="3"/>
  <c r="B16" i="3"/>
  <c r="H15" i="3"/>
  <c r="G15" i="3"/>
  <c r="F15" i="3"/>
  <c r="E15" i="3"/>
  <c r="D15" i="3"/>
  <c r="C15" i="3"/>
  <c r="B15" i="3"/>
  <c r="H14" i="3"/>
  <c r="G14" i="3"/>
  <c r="F14" i="3"/>
  <c r="E14" i="3"/>
  <c r="D14" i="3"/>
  <c r="C14" i="3"/>
  <c r="B14" i="3"/>
  <c r="H13" i="3"/>
  <c r="G13" i="3"/>
  <c r="F13" i="3"/>
  <c r="E13" i="3"/>
  <c r="D13" i="3"/>
  <c r="C13" i="3"/>
  <c r="B13" i="3"/>
  <c r="H12" i="3"/>
  <c r="G12" i="3"/>
  <c r="F12" i="3"/>
  <c r="E12" i="3"/>
  <c r="D12" i="3"/>
  <c r="C12" i="3"/>
  <c r="B12" i="3"/>
  <c r="H11" i="3"/>
  <c r="G11" i="3"/>
  <c r="F11" i="3"/>
  <c r="E11" i="3"/>
  <c r="D11" i="3"/>
  <c r="C11" i="3"/>
  <c r="B11" i="3"/>
  <c r="H10" i="3"/>
  <c r="G10" i="3"/>
  <c r="F10" i="3"/>
  <c r="E10" i="3"/>
  <c r="D10" i="3"/>
  <c r="C10" i="3"/>
  <c r="B10" i="3"/>
  <c r="H9" i="3"/>
  <c r="G9" i="3"/>
  <c r="F9" i="3"/>
  <c r="E9" i="3"/>
  <c r="D9" i="3"/>
  <c r="C9" i="3"/>
  <c r="B9" i="3"/>
  <c r="H8" i="3"/>
  <c r="G8" i="3"/>
  <c r="F8" i="3"/>
  <c r="E8" i="3"/>
  <c r="D8" i="3"/>
  <c r="C8" i="3"/>
  <c r="B8" i="3"/>
  <c r="H7" i="3"/>
  <c r="G7" i="3"/>
  <c r="F7" i="3"/>
  <c r="E7" i="3"/>
  <c r="D7" i="3"/>
  <c r="C7" i="3"/>
  <c r="B7" i="3"/>
  <c r="H6" i="3"/>
  <c r="G6" i="3"/>
  <c r="F6" i="3"/>
  <c r="E6" i="3"/>
  <c r="D6" i="3"/>
  <c r="C6" i="3"/>
  <c r="B6" i="3"/>
  <c r="H5" i="3"/>
  <c r="G5" i="3"/>
  <c r="F5" i="3"/>
  <c r="E5" i="3"/>
  <c r="D5" i="3"/>
  <c r="C5" i="3"/>
  <c r="B5" i="3"/>
  <c r="H4" i="3"/>
  <c r="G4" i="3"/>
  <c r="F4" i="3"/>
  <c r="E4" i="3"/>
  <c r="D4" i="3"/>
  <c r="C4" i="3"/>
  <c r="B4" i="3"/>
  <c r="H3" i="3"/>
  <c r="G3" i="3"/>
  <c r="F3" i="3"/>
  <c r="E3" i="3"/>
  <c r="D3" i="3"/>
  <c r="C3" i="3"/>
  <c r="B3" i="3"/>
  <c r="H2" i="3"/>
  <c r="G2" i="3"/>
  <c r="F2" i="3"/>
  <c r="E2" i="3"/>
  <c r="D2" i="3"/>
  <c r="C2" i="3"/>
  <c r="B2" i="3"/>
  <c r="D17" i="2"/>
  <c r="E8" i="2"/>
  <c r="D8" i="2"/>
  <c r="C8" i="2"/>
  <c r="C17" i="2" s="1"/>
  <c r="B8" i="2"/>
  <c r="B17" i="2" s="1"/>
  <c r="E7" i="2"/>
  <c r="D16" i="2" s="1"/>
  <c r="D7" i="2"/>
  <c r="C7" i="2"/>
  <c r="C16" i="2" s="1"/>
  <c r="B7" i="2"/>
  <c r="B16" i="2" s="1"/>
  <c r="E6" i="2"/>
  <c r="D6" i="2"/>
  <c r="D15" i="2" s="1"/>
  <c r="C6" i="2"/>
  <c r="C15" i="2" s="1"/>
  <c r="B6" i="2"/>
  <c r="B15" i="2" s="1"/>
  <c r="E5" i="2"/>
  <c r="D5" i="2"/>
  <c r="D14" i="2" s="1"/>
  <c r="C5" i="2"/>
  <c r="C14" i="2" s="1"/>
  <c r="B5" i="2"/>
  <c r="B14" i="2" s="1"/>
  <c r="E4" i="2"/>
  <c r="D4" i="2"/>
  <c r="D13" i="2" s="1"/>
  <c r="C4" i="2"/>
  <c r="C13" i="2" s="1"/>
  <c r="B4" i="2"/>
  <c r="B13" i="2" s="1"/>
  <c r="E3" i="2"/>
  <c r="D3" i="2"/>
  <c r="D12" i="2" s="1"/>
  <c r="C3" i="2"/>
  <c r="C12" i="2" s="1"/>
  <c r="B3" i="2"/>
  <c r="B12" i="2" s="1"/>
  <c r="E2" i="2"/>
  <c r="D2" i="2"/>
  <c r="D11" i="2" s="1"/>
  <c r="C2" i="2"/>
  <c r="C11" i="2" s="1"/>
  <c r="B2" i="2"/>
  <c r="B11" i="2" s="1"/>
</calcChain>
</file>

<file path=xl/sharedStrings.xml><?xml version="1.0" encoding="utf-8"?>
<sst xmlns="http://schemas.openxmlformats.org/spreadsheetml/2006/main" count="2353" uniqueCount="920">
  <si>
    <t>Type</t>
  </si>
  <si>
    <t>Industry</t>
  </si>
  <si>
    <t>Deal - Organization</t>
  </si>
  <si>
    <t>Deal - sum</t>
  </si>
  <si>
    <t>Deal-time</t>
  </si>
  <si>
    <t>Deal-average</t>
  </si>
  <si>
    <t>Capital</t>
  </si>
  <si>
    <t>Deal created</t>
  </si>
  <si>
    <t xml:space="preserve"> </t>
  </si>
  <si>
    <t>工商顧問服務業</t>
  </si>
  <si>
    <t>PRO</t>
  </si>
  <si>
    <t>良澤工作室</t>
  </si>
  <si>
    <t>批發與零售業</t>
  </si>
  <si>
    <t>Lost</t>
  </si>
  <si>
    <t>紳娜多寢具名床</t>
  </si>
  <si>
    <t>鈺勤管理諮詢有限公司</t>
  </si>
  <si>
    <t>ENT</t>
  </si>
  <si>
    <t>幕迷有限公司</t>
  </si>
  <si>
    <t>其他</t>
  </si>
  <si>
    <t>閣美國際有限公司</t>
  </si>
  <si>
    <t>嶼果設計有限公司</t>
  </si>
  <si>
    <t>廣告行銷公關業</t>
  </si>
  <si>
    <t>鍋董日式涮涮鍋</t>
  </si>
  <si>
    <t>餐飲業</t>
  </si>
  <si>
    <t>斯諾瓦市場調查企業社</t>
  </si>
  <si>
    <t>市場研究及民意調查業</t>
  </si>
  <si>
    <t>萬國法律事務所</t>
  </si>
  <si>
    <t>銳思風險管理顧問有限公司</t>
  </si>
  <si>
    <t>美通社</t>
  </si>
  <si>
    <t>出版業</t>
  </si>
  <si>
    <t>跑酷人創意事業有限公司</t>
  </si>
  <si>
    <t>運動與休閒業</t>
  </si>
  <si>
    <t>毛毛怪股份有限公司</t>
  </si>
  <si>
    <t>網際網路相關業</t>
  </si>
  <si>
    <t>拉瑪數位行銷有限公司</t>
  </si>
  <si>
    <t>紅麻糬廚房有限公司</t>
  </si>
  <si>
    <t>慢食</t>
  </si>
  <si>
    <t>不動產經營業</t>
  </si>
  <si>
    <t>斯博特顧問有限公司</t>
  </si>
  <si>
    <t>婦女新知基金會</t>
  </si>
  <si>
    <t>共宅一生股份有限公司</t>
  </si>
  <si>
    <t>設計業</t>
  </si>
  <si>
    <t>冬瓜禮儀有限公司</t>
  </si>
  <si>
    <t>殯葬禮儀服務業</t>
  </si>
  <si>
    <t>艾萊國際投資（買保險SmartBeB）</t>
  </si>
  <si>
    <t>享嚮室內裝修規劃有限公司</t>
  </si>
  <si>
    <t>康得美有限公司</t>
  </si>
  <si>
    <t>亞特波仕美術文理短期補習班</t>
  </si>
  <si>
    <t>教育</t>
  </si>
  <si>
    <t>淨芙達有限公司</t>
  </si>
  <si>
    <t>環保及公共衛生</t>
  </si>
  <si>
    <t>艾維依瑪餐飲事業有限公司</t>
  </si>
  <si>
    <t>有點意思科技股份有限公司</t>
  </si>
  <si>
    <t>禾極文創有限公司</t>
  </si>
  <si>
    <t>拍手數位科技有限公司</t>
  </si>
  <si>
    <t>木時選品</t>
  </si>
  <si>
    <t>宏林跨媒體整合行銷股份有限公司</t>
  </si>
  <si>
    <t>儀居房屋仲介股份有限公司</t>
  </si>
  <si>
    <t>羅氏大藥廠股份有限公司</t>
  </si>
  <si>
    <t>醫療與健康</t>
  </si>
  <si>
    <t>馬克吐溫國際影像</t>
  </si>
  <si>
    <t>大社會股份有限公司</t>
  </si>
  <si>
    <t>英屬維京群島商華敦國際發展有限公司台灣分公司</t>
  </si>
  <si>
    <t>香港商蘋果日報出版發展有限公司台灣分公司</t>
  </si>
  <si>
    <t>媒體業</t>
  </si>
  <si>
    <t>京丞資源國際有限公司</t>
  </si>
  <si>
    <t>臻呈文化行銷有限公司</t>
  </si>
  <si>
    <t>第二計劃股份有限公司</t>
  </si>
  <si>
    <t>美商鄧白氏股份有限公司</t>
  </si>
  <si>
    <t>台灣促參顧問有限公司</t>
  </si>
  <si>
    <t>品展設計發行有限公司</t>
  </si>
  <si>
    <t>粲豐事業有限公司</t>
  </si>
  <si>
    <t>米可吉他音樂學院</t>
  </si>
  <si>
    <t>綿羊犬藝術有限公司</t>
  </si>
  <si>
    <t>香港商永久產品股份有限公司台灣分公司</t>
  </si>
  <si>
    <t>傳直銷相關業</t>
  </si>
  <si>
    <t>熱鬧點科技有限公司</t>
  </si>
  <si>
    <t>迅揚實業</t>
  </si>
  <si>
    <t>製造業</t>
  </si>
  <si>
    <t>美商登士柏西諾德股份有限公司台灣分公司</t>
  </si>
  <si>
    <t>原典創思規劃顧問有限公司</t>
  </si>
  <si>
    <t>家瑞國際有限公司</t>
  </si>
  <si>
    <t>Klook</t>
  </si>
  <si>
    <t>旅遊旅館業</t>
  </si>
  <si>
    <t>中華全球市場調查股份有限公司</t>
  </si>
  <si>
    <t>鵬泰顧問有限公司</t>
  </si>
  <si>
    <t>協勤資訊</t>
  </si>
  <si>
    <t>電腦系統整合服務業</t>
  </si>
  <si>
    <t>真善美國際旅行社有限公司</t>
  </si>
  <si>
    <t>勁嘉科技有限公司</t>
  </si>
  <si>
    <t>安侯資訊管理顧問股份有限公司</t>
  </si>
  <si>
    <t>敦煌樂器有限公司</t>
  </si>
  <si>
    <t>kawas</t>
  </si>
  <si>
    <t>聯智股份有限公司</t>
  </si>
  <si>
    <t>INCEPTION 啟藝</t>
  </si>
  <si>
    <t>全境整合行銷</t>
  </si>
  <si>
    <t>捷安特旅行社股份有限公司</t>
  </si>
  <si>
    <t>艾昆緯藥品資訊股份有限公司</t>
  </si>
  <si>
    <t>文鶴出版有限公司</t>
  </si>
  <si>
    <t>漢記股份有限公司</t>
  </si>
  <si>
    <t>威志企管顧問</t>
  </si>
  <si>
    <t>洸鼎生物科技有限公司(達特醫)</t>
  </si>
  <si>
    <t>馬成有限公司</t>
  </si>
  <si>
    <t>台灣希捷科技股份有限公司</t>
  </si>
  <si>
    <t>科技業</t>
  </si>
  <si>
    <t>肉多多全球股份有限公司</t>
  </si>
  <si>
    <t>瑪麗蓮國際實業有限公司</t>
  </si>
  <si>
    <t>雲發互動科技有限公司</t>
  </si>
  <si>
    <t>美商謀智股份有限公司台灣分公司</t>
  </si>
  <si>
    <t>台灣特思爾大宇宙股份有限公司</t>
  </si>
  <si>
    <t>寶利拾股份有限公司</t>
  </si>
  <si>
    <t>潤淂康資訊服務股份有限公司</t>
  </si>
  <si>
    <t>Vertiv</t>
  </si>
  <si>
    <t>芙瑞實業股份有限公司</t>
  </si>
  <si>
    <t>元佑實業股份有限公司</t>
  </si>
  <si>
    <t>一宇數位科技股份有限公司</t>
  </si>
  <si>
    <t>台灣阿迪達斯股份有限公司</t>
  </si>
  <si>
    <t>世邦旅行社股份有限公司</t>
  </si>
  <si>
    <t>台灣斯巴克環保工程股份有限公司</t>
  </si>
  <si>
    <t>東方線上股份有限公司</t>
  </si>
  <si>
    <t>美盛證券投資顧問股份有限公司</t>
  </si>
  <si>
    <t>金融保險業</t>
  </si>
  <si>
    <t>勝成餐飲股份有限公司</t>
  </si>
  <si>
    <t>財團法人中衛發展中心</t>
  </si>
  <si>
    <t>暐泰投資股份有限公司</t>
  </si>
  <si>
    <t>義傑事業股份有限公司</t>
  </si>
  <si>
    <t>巨思文化股份有限公司</t>
  </si>
  <si>
    <t>上準環境科技股份有限公司</t>
  </si>
  <si>
    <t>緬田品股份有限公司</t>
  </si>
  <si>
    <t>香港商世界健身事業有限公司台灣分公司</t>
  </si>
  <si>
    <t>財團法人董氏基金會</t>
  </si>
  <si>
    <t>二十一世紀不動產股份有限公司</t>
  </si>
  <si>
    <t>眾匯智能健康股份有限公司</t>
  </si>
  <si>
    <t>歐易亞科技</t>
  </si>
  <si>
    <t>宜家家居股份有限公司-台中分公司</t>
  </si>
  <si>
    <t>汽機車相關業</t>
  </si>
  <si>
    <t>遠雄房地產發展股份有限公司</t>
  </si>
  <si>
    <t>春樹科技股份有限公司</t>
  </si>
  <si>
    <t>英屬維京群島商麻吉一七股份有限公司台灣分公司</t>
  </si>
  <si>
    <t>裕元花園酒店股份有限公司</t>
  </si>
  <si>
    <t>尚騰汽車股份有限公司</t>
  </si>
  <si>
    <t>捷利國際餐飲股份有限公司</t>
  </si>
  <si>
    <t>明昌國際工業股份有限公司</t>
  </si>
  <si>
    <t>中華徵信所企業股份有限公司</t>
  </si>
  <si>
    <t>智凡迪科技股份有限公司</t>
  </si>
  <si>
    <t>台灣國際商業機器股份有限公司</t>
  </si>
  <si>
    <t>傑太日煙國際股份有限公司</t>
  </si>
  <si>
    <t>饗賓餐旅事業股份有限公司</t>
  </si>
  <si>
    <t>NOWnews</t>
  </si>
  <si>
    <t>西門子股份有限公司</t>
  </si>
  <si>
    <t>台灣恩益禧股份有限公司</t>
  </si>
  <si>
    <t>卡爾蔡司股份有限公司台北分公司</t>
  </si>
  <si>
    <t>中國信託證券投資信託股份有限公司</t>
  </si>
  <si>
    <t>一零四資訊科技股份有限公司</t>
  </si>
  <si>
    <t>王座國際餐飲股份有限公司</t>
  </si>
  <si>
    <t>瓦城泰統股份有限公司</t>
  </si>
  <si>
    <t>大瓏企業股份有限公司</t>
  </si>
  <si>
    <t>健康力股份有限公司</t>
  </si>
  <si>
    <t>日商倍樂生股份有限公司台北分公司</t>
  </si>
  <si>
    <t>台灣奧黛莉股份有限公司</t>
  </si>
  <si>
    <t>日勝生加賀屋國際溫泉飯店股份有限公司</t>
  </si>
  <si>
    <t>英屬維京群島商太古國際汽車股份有限公司台灣分公司</t>
  </si>
  <si>
    <t>嬌聯股份有限公司</t>
  </si>
  <si>
    <t>美福飯店管理顧問股份有限公司</t>
  </si>
  <si>
    <t>燦星國際旅行社股份有限公司</t>
  </si>
  <si>
    <t>閎康科技股份有限公司</t>
  </si>
  <si>
    <t>德謙企業股份有限公司</t>
  </si>
  <si>
    <t>阿瘦實業股份有限公司</t>
  </si>
  <si>
    <t>奧迪福斯汽車股份有限公司</t>
  </si>
  <si>
    <t>野村證券投資信託股份有限公司</t>
  </si>
  <si>
    <t>元家企業有限公司</t>
  </si>
  <si>
    <t>康福旅行社股份有限公司</t>
  </si>
  <si>
    <t>賽諾菲股份有限公司</t>
  </si>
  <si>
    <t>威聯通科技股份有限公司</t>
  </si>
  <si>
    <t>資訊軟體服務業</t>
  </si>
  <si>
    <t>功學社教育用品股份有限公司</t>
  </si>
  <si>
    <t>台塑生醫科技股份有限公司</t>
  </si>
  <si>
    <t>和運租車股份有限公司</t>
  </si>
  <si>
    <t>儒鴻企業股份有限公司</t>
  </si>
  <si>
    <t>成衣業</t>
  </si>
  <si>
    <t>南山產物保險股份有限公司</t>
  </si>
  <si>
    <t>海霸王餐廳股份有限公司</t>
  </si>
  <si>
    <t>亞旭電腦股份有限公司</t>
  </si>
  <si>
    <t>政府單位</t>
  </si>
  <si>
    <t>明基電通股份有限公司</t>
  </si>
  <si>
    <t>敦泰電子股份有限公司</t>
  </si>
  <si>
    <t>和泰汽車股份有限公司</t>
  </si>
  <si>
    <t>裕隆日產汽車</t>
  </si>
  <si>
    <t>特力股份有限公司</t>
  </si>
  <si>
    <t>三陽工業股份有限公司</t>
  </si>
  <si>
    <t>臺北大眾捷運股份有限公司</t>
  </si>
  <si>
    <t>統一超商股份有限公司</t>
  </si>
  <si>
    <t>統一綜合證券</t>
  </si>
  <si>
    <t>華通電腦股份有限公司</t>
  </si>
  <si>
    <t>京城商業銀行股份有限公司</t>
  </si>
  <si>
    <t>安聯人壽保險股份有限公司</t>
  </si>
  <si>
    <t>全球人壽保險股份有限公司</t>
  </si>
  <si>
    <t>正新橡膠工業股份有限公司</t>
  </si>
  <si>
    <t>王道商業銀行股份有限公司</t>
  </si>
  <si>
    <t>宏碁股份有限公司</t>
  </si>
  <si>
    <t>遠傳電信股份有限公司</t>
  </si>
  <si>
    <t>電信業</t>
  </si>
  <si>
    <t>台灣之星電信股份有限公司</t>
  </si>
  <si>
    <t>新光人壽保險股份有限公司</t>
  </si>
  <si>
    <t>友達光電股份有限公司</t>
  </si>
  <si>
    <t>國泰世華商業銀行股份有限公司</t>
  </si>
  <si>
    <t>中華電信股份有限公司</t>
  </si>
  <si>
    <t>南山人壽保險股份有限公司</t>
  </si>
  <si>
    <t>富邦/高采通訊處</t>
  </si>
  <si>
    <t>第一銀行</t>
  </si>
  <si>
    <t>International Service Check</t>
  </si>
  <si>
    <t>N/A</t>
  </si>
  <si>
    <t>Social Policy Research Limited</t>
  </si>
  <si>
    <t>台灣主婦聯盟生活消費合作社</t>
  </si>
  <si>
    <t>財團法人中華基督教新生命小組教會</t>
  </si>
  <si>
    <t>財團法人台灣創意設計中心</t>
  </si>
  <si>
    <t>財團法人智榮文教基金會</t>
  </si>
  <si>
    <t>Centre for Civil Society and Governance</t>
  </si>
  <si>
    <t>Taiwan Accelerator Plus</t>
  </si>
  <si>
    <t>科技部南部科學工業園區管理局</t>
  </si>
  <si>
    <t>財團法人工業技術研究院</t>
  </si>
  <si>
    <t>財團法人中華民國對外貿易發展協會</t>
  </si>
  <si>
    <t>財團法人國家實驗研究院科技政策研究與資訊中心</t>
  </si>
  <si>
    <t>國家表演藝術中心衛武營國家藝術文化中心</t>
  </si>
  <si>
    <t>中華大學</t>
  </si>
  <si>
    <t>康健雜誌</t>
  </si>
  <si>
    <t>法國工商會</t>
  </si>
  <si>
    <t>只是一個工作室</t>
  </si>
  <si>
    <t>shiroes(暫定，還在創立階段，考慮使用你們的服務。)</t>
  </si>
  <si>
    <t>clicktime</t>
  </si>
  <si>
    <t>臺灣農業科技資源運籌管理學會</t>
  </si>
  <si>
    <t>69童軍團</t>
  </si>
  <si>
    <t>95ncku</t>
  </si>
  <si>
    <t>我在玩</t>
  </si>
  <si>
    <t>喝花茶企業社</t>
  </si>
  <si>
    <t>台北市農會</t>
  </si>
  <si>
    <t>金門縣政府觀光處</t>
  </si>
  <si>
    <t>松山文創園區營運中心</t>
  </si>
  <si>
    <t>社會研究院</t>
  </si>
  <si>
    <t>British Office Taipei</t>
  </si>
  <si>
    <t>The Hong Kong Federation of Youth Groups</t>
  </si>
  <si>
    <t>台灣基進黨</t>
  </si>
  <si>
    <t>國立彰化師範大學</t>
  </si>
  <si>
    <t>HELLO MAKER教育團隊</t>
  </si>
  <si>
    <t>高應大</t>
  </si>
  <si>
    <t>國立陽明大學</t>
  </si>
  <si>
    <t>國立清華大學 產學合作營運總中心</t>
  </si>
  <si>
    <t>高雄餐旅大學觀光所</t>
  </si>
  <si>
    <t>觀樹教育基金會-裡山塾環境學習中心</t>
  </si>
  <si>
    <t>Alpha Team</t>
  </si>
  <si>
    <t>國立中山大學</t>
  </si>
  <si>
    <t>南華大學</t>
  </si>
  <si>
    <t>新高創廣告有限公司</t>
  </si>
  <si>
    <t>高雄榮民總醫院</t>
  </si>
  <si>
    <t>佛教慈濟醫療財團法人大林慈濟醫院</t>
  </si>
  <si>
    <t>WeCare Healthcare Company Ltd.</t>
  </si>
  <si>
    <t>中華身心健康促進暨研究協會</t>
  </si>
  <si>
    <t>台北市電腦商業同業公會</t>
  </si>
  <si>
    <t>財團法人信誼基金會</t>
  </si>
  <si>
    <t>智邦科技股份有限公司職工福利委員會</t>
  </si>
  <si>
    <t>財團法人食品工業發展研究所</t>
  </si>
  <si>
    <t>國家教育研究院</t>
  </si>
  <si>
    <t>中台科技大學</t>
  </si>
  <si>
    <t>國立中興大學</t>
  </si>
  <si>
    <t>國立台灣大學</t>
  </si>
  <si>
    <t>國立成功大學</t>
  </si>
  <si>
    <t>國立竹山高級中學</t>
  </si>
  <si>
    <t>國立高雄餐旅大學</t>
  </si>
  <si>
    <t>國立臺北大學</t>
  </si>
  <si>
    <t>國立臺灣海洋大學</t>
  </si>
  <si>
    <t>輔仁大學學校財團法人輔仁大學</t>
  </si>
  <si>
    <t>Bright Future Pharmaceutical Lab. Ltd. 澳美製藥廠有限公司</t>
  </si>
  <si>
    <t>Total</t>
  </si>
  <si>
    <t>industry</t>
  </si>
  <si>
    <t>Deal - Deal created</t>
  </si>
  <si>
    <t>Deal - Title</t>
  </si>
  <si>
    <t>Deal - Value</t>
  </si>
  <si>
    <t>Deal - number</t>
  </si>
  <si>
    <t>Tax ID Number</t>
  </si>
  <si>
    <t>industry-all</t>
  </si>
  <si>
    <t>Deal-YM</t>
  </si>
  <si>
    <t>Deal - Expected close date</t>
  </si>
  <si>
    <t>ENT_104資訊科技</t>
  </si>
  <si>
    <t>84,000.00 TWD</t>
  </si>
  <si>
    <t>資料儲存媒體製造及複製業
文教、樂器、育樂用品批發業
資訊軟體批發業
文教、樂器、育樂用品零售業
資訊軟體零售業
智慧財產權業
管理顧問業
資訊軟體服務業
資料處理服務業
電子資訊供應服務業
一般廣告服務業
就業服務業
人力派遣業
網路認證服務業
雜誌（期刊）出版業
圖書出版業
會議及展覽服務業
市場研究及民意調查業
產業育成業
除許可業務外，得經營法令非禁止或限制之業務</t>
  </si>
  <si>
    <t>ENT_二十一世紀不動產股份有限公司</t>
  </si>
  <si>
    <t>94,763.00 TWD</t>
  </si>
  <si>
    <t>不動產仲介經紀業
不動產代銷經紀業
投資顧問業
管理顧問業
資訊軟體服務業
資料處理服務業
一般廣告服務業
景觀、室內設計業
其他工商服務業
布疋、衣著、鞋、帽、傘、服飾品批發業
五金批發業
日常用品批發業
文教、樂器、育樂用品批發業
國際貿易業
住宅及大樓開發租售業
都市更新重建業
不動產買賣業
不動產租賃業
除許可業務外，得經營法令非禁止或限制之業務
租賃住宅代管業
租賃住宅包租業</t>
  </si>
  <si>
    <t>ENT_三陽工業股份有限公司</t>
  </si>
  <si>
    <t>機械設備製造業
電信管制射頻器材製造業
汽車及其零件製造業
機車及其零件製造業
自行車及其零件製造業
其他運輸工具及其零件製造業
模具製造業
電信管制射頻器材裝設工程業
石油製品批發業
汽車批發業
機車批發業
汽、機車零件配備批發業
自行車及其零件批發業
其他交通運輸工具及其零件批發業
模具零售業
石油製品零售業
汽車零售業
機車零售業
汽、機車零件配備零售業
自行車及其零件零售業
國際貿易業
電信管制射頻器材輸入業
其他顧問服務業
環境檢測服務業
雜誌（期刊）出版業
圖書出版業
汽車修理業
機車修理業
自行車修理業
未分類其他服務業
除許可業務外，得經營法令非禁止或限制之業務</t>
  </si>
  <si>
    <t>ENT_大社會股份有限公司</t>
  </si>
  <si>
    <t>市場研究及民意調查業
管理顧問業
其他顧問服務業
資訊軟體服務業
資料處理服務業
電子資訊供應服務業
一般廣告服務業
遊說業
產業育成業
雜誌（期刊）出版業
圖書出版業
有聲出版業
廣播節目製作業
電視節目製作業
廣播電視節目發行業
廣播電視廣告業
錄影節目帶業
藝文服務業
演藝活動業
運動表演業
會議及展覽服務業
工商徵信服務業
仲介服務業
除許可業務外，得經營法令非禁止或限制之業務</t>
  </si>
  <si>
    <t>CUS_中國信託證券投資信託股份有限公司 (活動客製化)</t>
  </si>
  <si>
    <t>52,500.00 TWD</t>
  </si>
  <si>
    <t>證券投資信託業
證券投資顧問業</t>
  </si>
  <si>
    <t>ENT_中華大學</t>
  </si>
  <si>
    <t>79,800.00 TWD</t>
  </si>
  <si>
    <t>ENT_中華全球市場調查股份有限公司｜EasyCard</t>
  </si>
  <si>
    <t>市場研究及民意調查業
管理顧問業
資訊軟體零售業
電腦及事務性機器設備零售業
投資顧問業
資訊軟體服務業
資料處理服務業
一般廣告服務業
雜誌（期刊）出版業
除許可業務外，得經營法令非禁止或限制之業務</t>
  </si>
  <si>
    <t>CUS_問卷填答暫存及 Email 技法</t>
  </si>
  <si>
    <t>66,150.00 TWD</t>
  </si>
  <si>
    <t>公證業
智慧財產權業
仲介服務業
投資顧問業
管理顧問業
景觀、室內設計業
辦理金融機構金錢債權之評價或拍賣業務
建築經理業
工商徵信服務業
農、林、漁、畜牧顧問業
圖書出版業
其他金融、保險及不動產業
其他顧問服務業
航空顧問業
市場研究及民意調查業
除許可業務外，得經營法令非禁止或限制之業務
資訊軟體服務業
資料處理服務業
電子資訊供應服務業
其他工商服務業
無店面零售業</t>
  </si>
  <si>
    <t>ENT_王座國際餐飲股份有限公司</t>
  </si>
  <si>
    <t>化粧品零售業
化粧品批發業
國際貿易業
食品什貨批發業
超級市場業
花卉零售業
花卉批發業
陶瓷玻璃器皿批發業
飲料批發業
茶葉批發業
日常用品批發業
食品什貨、飲料零售業
布疋、衣著、鞋、帽、傘、服飾品零售業
日常用品零售業
管理顧問業
仲介服務業
文教、樂器、育樂用品批發業
家具、寢具、廚房器具、裝設品零售業
飲料店業
理貨包裝業
餐館業
電子資訊供應服務業
會議及展覽服務業
一般廣告服務業
產品設計業
烘焙炊蒸食品製造業
除許可業務外，得經營法令非禁止或限制之業務</t>
  </si>
  <si>
    <t>ENT_王道商業銀行股份有限公司</t>
  </si>
  <si>
    <t>75,600.00 TWD</t>
  </si>
  <si>
    <t>商業銀行業
證券商
人身保險代理人
財產保險代理人</t>
  </si>
  <si>
    <t>ENT_世邦旅行社</t>
  </si>
  <si>
    <t>接受旅客委託代辦理出、入國境及簽證手續
以包辦旅遊方式、自行組團、安排旅客國內外觀光旅遊食宿及提供有關服務
委託乙種旅行業代為招攬第四款國內團體旅遊業務
其代理中央主管機關核定與國內外旅遊有關之事項</t>
  </si>
  <si>
    <t>ENT_冬瓜禮儀有限公司</t>
  </si>
  <si>
    <t>殯葬禮儀服務業
日常用品批發業
日常用品零售業
花卉批發業
花卉零售業
飲料批發業
茶葉批發業
食品什貨批發業
布疋、衣著、鞋、帽、傘、服飾品批發業
祭祀用品批發業
食品什貨、飲料零售業
布疋、衣著、鞋、帽、傘、服飾品零售業
祭祀用品零售業
文教、樂器、育樂用品零售業
除許可業務外，得經營法令非禁止或限制之業務
污染防治設備批發業
菸酒零售業
五金零售業
清潔用品零售業
污染防治設備零售業
礦石零售業
其他零售業
無店面零售業
國際貿易業
管理顧問業
人力派遣業
會議及展覽服務業
租賃業
喜慶綜合服務業</t>
  </si>
  <si>
    <t>CUS_卡爾蔡司活動 Landing Page</t>
  </si>
  <si>
    <t>15,750.00 TWD</t>
  </si>
  <si>
    <t>電子材料批發業
電子材料零售業
精密儀器批發業
精密儀器零售業
醫療器材批發業
醫療器材零售業
國際貿易業
除許可業務外，得經營法令非禁止或限制之業務
毒性化學物質批發業
毒性化學物質零售業
電信管制射頻器材輸入業
照相器材批發業
電信器材批發業</t>
  </si>
  <si>
    <t>ENT_台塑生醫科技股份有限公司</t>
  </si>
  <si>
    <t>精密化學材料製造業
西藥製造業
中藥製造業
環境用藥製造業
清潔用品製造業
化粧品製造業
化粧品色素製造業
醫療器材製造業
基本化學工業
其他化學材料製造業
其他非金屬礦物製品製造業
其他金屬製品製造業
食品什貨批發業
清潔用品批發業
肥料批發業
環境用藥批發業
化學原料批發業
中藥批發業
西藥批發業
醫療器材批發業
化粧品批發業
化粧品色素販賣業
建材批發業
礦石批發業
其他批發業
食品什貨、飲料零售業
清潔用品零售業
環境用藥零售業
中藥零售業
西藥零售業
醫療器材零售業
化粧品零售業
乙類成藥零售業
建材零售業
礦石零售業
無店面零售業
國際貿易業
藥品檢驗業
生物技術服務業
廢棄物清除業
廢棄物處理業
廢棄物資源回收業
除許可業務外，得經營法令非禁止或限制之業務</t>
  </si>
  <si>
    <t>ENT_台灣主婦聯盟生活消費合作社</t>
  </si>
  <si>
    <t>94,500.00 TWD</t>
  </si>
  <si>
    <t>ENT_台灣希捷科技股份有限公司</t>
  </si>
  <si>
    <t>一般進出口貿易業務︹許可業務除外︺
市場研究分析顧問及市場推廣營銷研究顧問業務</t>
  </si>
  <si>
    <t>PRE_台灣阿迪達斯股份有限公司</t>
  </si>
  <si>
    <t>18,900.00 TWD</t>
  </si>
  <si>
    <t>布疋、衣著、鞋、帽、傘、服飾品批發業
文教、樂器、育樂用品批發業
布疋、衣著、鞋、帽、傘、服飾品零售業
文教、樂器、育樂用品零售業
國際貿易業
電信管制射頻器材輸入業
產品設計業
除許可業務外，得經營法令非禁止或限制之業務</t>
  </si>
  <si>
    <t>ENT_台灣恩益禧股份有限公司</t>
  </si>
  <si>
    <t>78,750.00 TWD</t>
  </si>
  <si>
    <t>事務機器製造業
電子零組件製造業
電腦及其週邊設備製造業
資料儲存媒體製造及複製業
電器承裝業
機械安裝業
電腦設備安裝業
儀器、儀表安裝工程業
醫療器材批發業
機械批發業
電腦及事務性機器設備批發業
電信器材批發業
資訊軟體批發業
電子材料批發業
醫療器材零售業
電腦及事務性機器設備零售業
電信器材零售業
機械器具零售業
資訊軟體零售業
國際貿易業
電信管制射頻器材輸入業
管理顧問業
資訊軟體服務業
資料處理服務業
電子資訊供應服務業
人力派遣業
產業育成業
電信工程業
自動控制設備工程業
電信管制射頻器材裝設工程業
簡易電信設備安裝業
精密儀器批發業
污染防治設備批發業
電池批發業
能源技術服務業
網路認證服務業
除許可業務外，得經營法令非禁止或限制之業務</t>
  </si>
  <si>
    <t>CUS_摩奇創意 IBM 個資帶入與企業比對頁面</t>
  </si>
  <si>
    <t>事務機器製造業
電腦及其週邊設備製造業
一般儀器製造業
電器安裝業
消防安全設備安裝工程業
自動控制設備工程業
機械安裝業
電腦設備安裝業
電信管制射頻器材裝設工程業
儀器、儀表安裝工程業
水器材料批發業
機械批發業
電器批發業
精密儀器批發業
電腦及事務性機器設備批發業
度量衡器批發業
電信器材批發業
資訊軟體批發業
電子材料批發業
水器材料零售業
電器零售業
電腦及事務性機器設備零售業
精密儀器零售業
度量衡器零售業
電信器材零售業
機械器具零售業
資訊軟體零售業
電子材料零售業
國際貿易業
電信管制射頻器材輸入業
第二類電信事業
管理顧問業
資訊軟體服務業
資料處理服務業
租賃業
其他工商服務業
電子資訊供應服務業
無店面零售業
除許可業務外，得經營法令非禁止或限制之業務</t>
  </si>
  <si>
    <t>ENT_臺灣斯巴克環保工程股份有限公司</t>
  </si>
  <si>
    <t>住宅及建築物清潔服務業
廢棄物清除業
廢棄物處理業
景觀、室內設計業
景觀工程業
清潔用品零售業
病媒防治業
除許可業務外，得經營法令非禁止或限制之業務</t>
  </si>
  <si>
    <t>CUS_瓦城肉粽訂購_2019</t>
  </si>
  <si>
    <t>餐館業
食品什貨、飲料零售業
菸酒零售業
農產品零售業
水產品零售業
家具、寢具、廚房器具、裝設品零售業
日常用品零售業
電腦及事務性機器設備零售業
資訊軟體零售業
飲料店業
食品顧問業
其他顧問服務業
一般廣告服務業
產品設計業
景觀、室內設計業
除許可業務外，得經營法令非禁止或限制之業務</t>
  </si>
  <si>
    <t>ENT_安侯資訊管理顧問股份有限公司</t>
  </si>
  <si>
    <t>電腦設備安裝業
電腦及事務性機器設備批發業
電信器材批發業
資訊軟體批發業
電腦及事務性機器設備零售業
電信器材零售業
資訊軟體零售業
智慧財產權業
投資顧問業
管理顧問業
其他顧問服務業
資訊軟體服務業
資料處理服務業
電子資訊供應服務業
一般廣告服務業
非破壞檢測業
研究發展服務業
管理系統驗證業
網路認證服務業
其他工商服務業
圖書出版業
有聲出版業
軟體出版業
會議及展覽服務業
工商徵信服務業
租賃業
仲介服務業
產品設計業
其他設計業
人力派遣業
市場研究及民意調查業
產業育成業
第二類電信事業
除許可業務外，得經營法令非禁止或限制之業務</t>
  </si>
  <si>
    <t>ENT_安聯人壽保險股份有限公司</t>
  </si>
  <si>
    <t>80,000.00 TWD</t>
  </si>
  <si>
    <t>人身保險業</t>
  </si>
  <si>
    <t>ENT_肉多多全球股份有限公司</t>
  </si>
  <si>
    <t>餐館業
食品什貨、飲料零售業
菸酒零售業
國際貿易業
一般投資業
除許可業務外，得經營法令非禁止或限制之業務</t>
  </si>
  <si>
    <t>ENT_寰宇藥品資料管理股份有限公司</t>
  </si>
  <si>
    <t>管理顧問業
其他顧問服務業
電子資訊供應服務業
市場研究及民意調查業
產業育成業
雜誌（期刊）出版業
圖書出版業
除許可業務外，得經營法令非禁止或限制之業務</t>
  </si>
  <si>
    <t>ENT_艾維依瑪餐飲事業有限公司</t>
  </si>
  <si>
    <t>餐館業
飲料店業
除許可業務外，得經營法令非禁止或限制之業務</t>
  </si>
  <si>
    <t>ENT_西門子股份有限公司</t>
  </si>
  <si>
    <t>發電、輸電、配電機械製造業
有線通信機械器材製造業
無線通信機械器材製造業
資訊軟體零售業
資訊軟體服務業
資料處理服務業
租賃業
其他工商服務業(提供電廠設備之操作服務)
污染防治設備製造業
電器及視聽電子產品製造業
電腦及其週邊設備製造業
其他機械製造業(自動控制設備)
配管工程業
電器承裝業
電纜安裝工程業
消防安全設備安裝工程業
自動控制設備工程業
交通號誌安裝工程業
電腦設備安裝業
防蝕、防銹工程業
儀器、儀表安裝工程業
電器批發業
污染防治設備批發業
消防安全設備批發業
資訊軟體批發業
電器零售業
污染防治設備零售業
消防安全設備零售業
電信管制射頻器材輸入業
景觀、室內設計業
消防安全設備檢修業
醫療器材批發業
醫療器材零售業
電子零組件製造業
軌道車輛及其零件製造業
電器及電子產品修理業
產品設計業
研究發展服務業
照明設備製造業
其他電機及電子機械器材製造業
國際貿易業
管理顧問業
能源技術服務業
度量衡器輸入業
除許可業務外，得經營法令非禁止或限制之業務</t>
  </si>
  <si>
    <t>ENT_聯發科技股份有限公司</t>
  </si>
  <si>
    <t>102,900.00 TWD</t>
  </si>
  <si>
    <t>電腦及事務性機器設備批發業
電腦及事務性機器設備零售業
資訊軟體批發業
資訊軟體服務業
資料處理服務業
第二類電信事業
國際貿易業
電器及電子產品修理業
租賃業
電器及視聽電子產品製造業
無線通信機械器材製造業
電腦及其週邊設備製造業
航空器及其零件製造業
電信管制射頻器材裝設工程業
電信管制射頻器材輸入業
電信器材批發業
網路認證服務業
醫療器材批發業
醫療器材零售業
除許可業務外，得經營法令非禁止或限制之業務</t>
  </si>
  <si>
    <t>CUS_京丞國際資源有限公司 (客製化訂金)</t>
  </si>
  <si>
    <t>31,500.00 TWD</t>
  </si>
  <si>
    <t>污染防治設備批發業
人力派遣業
會議及展覽服務業
污染防治設備製造業
一般儀器製造業
精密儀器零售業
污染防治設備零售業
國際貿易業
投資顧問業
資訊軟體服務業
資料處理服務業
電子資訊供應服務業
產品設計業
管理系統驗證業
廢棄物清除業
廢棄物處理業
環境檢測服務業
廢（污）水處理業
除許可業務外，得經營法令非禁止或限制之業務
管理顧問業
其他顧問服務業
一般廣告服務業
景觀、室內設計業
花藝設計業
其他設計業
建築物公共安全檢查業
放射性廢料處理服務業
資源回收業
廢棄物清理業
其他環境衛生及污染防治服務業
農、林、漁、畜牧顧問業
生物技術服務業
研究發展服務業
能源技術服務業
市場研究及民意調查業
其他工程業</t>
  </si>
  <si>
    <t>CUS_和泰汽車客製化 API 調整</t>
  </si>
  <si>
    <t>2,625.00 TWD</t>
  </si>
  <si>
    <t>２各種汽車（包括底盤及車身）及其零件之進出口業務。
４各種產業車輛（曳引車、鏟斗車、叉舉車）及其零件製造裝配買賣。
６有關汽車計量儀器之進出口及買賣業務。
８有關之行紀業務。
10車輛用冷暖氣機及其零件製造裝配買賣。
12無線電電信器材之進出口及製造裝配買賣業務。
倉儲業
除許可業務外，得經營其他法令非禁止或限制之業務。</t>
  </si>
  <si>
    <t>ENT_東方線上股份有限公司</t>
  </si>
  <si>
    <t>資訊軟體服務業
資料處理服務業
電子資訊供應服務業
電腦及事務性機器設備批發業
資訊軟體批發業
電腦及事務性機器設備零售業
資訊軟體零售業
管理顧問業
市場研究及民意調查業
圖書出版業
工商徵信服務業
租賃業(一般服務業)
除許可業務外，得經營法令非禁止或限制之業務</t>
  </si>
  <si>
    <t>CUS_問卷網址產生器 API</t>
  </si>
  <si>
    <t>21,000.00 TWD</t>
  </si>
  <si>
    <t>製帽業
製鞋業
箱、包、袋製造業
布疋、衣著、鞋、帽、傘、服飾品批發業
家具、寢具、廚房器具、裝設品批發業
布疋、衣著、鞋、帽、傘、服飾品零售業
家具、寢具、廚房器具、裝設品零售業
國際貿易業
百貨公司業
超級市場業
其他綜合零售業
日常用品零售業
清潔用品零售業
便利商店業
醫療器材零售業
菸酒批發業
菸酒零售業
烘焙炊蒸食品製造業
農產品零售業
畜產品零售業
食品什貨、飲料零售業
無店面零售業
智慧財產權業
其他顧問服務業
電器批發業
電器零售業
除許可業務外，得經營法令非禁止或限制之業務</t>
  </si>
  <si>
    <t>ENT_南山人壽保險股份有限公司</t>
  </si>
  <si>
    <t>ENT_南山產物保險股份有限公司</t>
  </si>
  <si>
    <t>財產保險業</t>
  </si>
  <si>
    <t>ENT_春樹科技股份有限公司</t>
  </si>
  <si>
    <t>除許可業務外，得經營法令非禁止或限制之業務
資料儲存媒體製造及複製業
電腦及事務性機器設備批發業
資訊軟體批發業
國際貿易業
智慧財產權業
電腦設備安裝業
管理顧問業
電子資訊供應服務業
一般廣告服務業
網路認證服務業
雜誌（期刊）出版業
仲介服務業
資訊軟體服務業
資料處理服務業
第三方支付服務業</t>
  </si>
  <si>
    <t>ENT_科技部南部科學工業園區管理局</t>
  </si>
  <si>
    <t>ENT_美福飯店管理顧問股份有限公司</t>
  </si>
  <si>
    <t>71,400.00 TWD</t>
  </si>
  <si>
    <t>花卉批發業
菸酒批發業
家具、寢具、廚房器具、裝設品批發業
日常用品批發業
化粧品批發業
文教、樂器、育樂用品批發業
花卉零售業
食品什貨、飲料零售業
菸酒零售業
家具、寢具、廚房器具、裝設品零售業
日常用品零售業
化粧品零售業
文教、樂器、育樂用品零售業
超級市場業
便利商店業
國際貿易業
飲料店業
飲酒店業
餐館業
停車場經營業
住宅及大樓開發租售業
食品顧問業
投資顧問業
管理顧問業
藝術品諮詢顧問業
產品設計業
景觀、室內設計業
花藝設計業
人力派遣業
演藝活動業
酒家業
酒吧業
洗衣業
租賃業
三溫暖業
美容美髮服務業
瘦身美容業
觀光旅館業
除許可業務外，得經營法令非禁止或限制之業務</t>
  </si>
  <si>
    <t>ENT_車咕嚕</t>
  </si>
  <si>
    <t>電信工程業
日常用品批發業
電信器材批發業
汽車批發業
汽、機車零件配備批發業
日常用品零售業
電信器材零售業
汽車零售業
汽、機車零件配備零售業
餐館業
投資顧問業
管理顧問業
資訊軟體服務業
其他設計業
汽車修理業
租賃業
一般廣告服務業
除許可業務外，得經營法令非禁止或限制之業務</t>
  </si>
  <si>
    <t>ENT_英屬維京群島商麻吉一七股份有限公司台灣分公司</t>
  </si>
  <si>
    <t>資訊軟體服務業
資料處理服務業
電子資訊供應服務業
一般廣告服務業
藝文服務業
演藝活動業
音樂展演空間業
無店面零售業
國際貿易業
除許可業務外，得經營法令非禁止或限制之業務
雜誌（期刊）出版業
圖書出版業
有聲出版業
軟體出版業
其他出版業
廣播節目製作業
電視節目製作業
第三方支付服務業
產品設計業
資訊軟體批發業
資訊軟體零售業
智慧財產權業</t>
  </si>
  <si>
    <t>CUS_滿意度優惠卷簡訊串接｜華敦國際</t>
  </si>
  <si>
    <t>一般進出口貿易業務</t>
  </si>
  <si>
    <t>CUS_客製化問卷簡訊寄發後台</t>
  </si>
  <si>
    <t>競技及休閒運動場館業
休閒活動場館業
瘦身美容業
三溫暖業
資訊休閒業
文教、樂器、育樂用品零售業
文教、樂器、育樂用品批發業
管理顧問業
食品什貨批發業
飲料店業
食品什貨、飲料零售業
除許可業務外，得經營法令非禁止或限制之業務
電信管制射頻器材輸入業
停車場經營業
運動訓練業
超級市場業
百貨公司業</t>
  </si>
  <si>
    <t>ENT_香港商蘋果日報出版發展有限公司台灣分公司</t>
  </si>
  <si>
    <t>336,000.00 TWD</t>
  </si>
  <si>
    <t>菸酒零售業
除許可業務外，得經營法令非禁止或限制之業務</t>
  </si>
  <si>
    <t>ENT_家瑞國際有限公司</t>
  </si>
  <si>
    <t>食品什貨、飲料零售業
飲料批發業
茶葉批發業
電器零售業
資訊軟體服務業
資料處理服務業
飲料店業
餐館業
投資顧問業
其他批發業(哺乳器、擠乳器)
其他零售業(哺乳器、擠乳器)
除許可業務外，得經營法令非禁止或限制之業務
食品什貨批發業
布疋、衣著、鞋、帽、傘、服飾品批發業
布疋、衣著、鞋、帽、傘、服飾品零售業
國際貿易業
租賃業
管理顧問業
成衣業
服飾品製造業
其他紡織及製品製造業
醫療器材製造業
醫療器材批發業
醫療器材零售業</t>
  </si>
  <si>
    <t>ENT_海霸王餐廳股份有限公司</t>
  </si>
  <si>
    <t>餐館業
住宅及大樓開發租售業
不動產買賣業
不動產租賃業
管理顧問業
其他顧問服務業
國際貿易業
食品什貨、飲料零售業
即食餐食製造業
烘焙炊蒸食品製造業
罐頭、冷凍、脫水及醃漬食品製造業
其他餐飲業
水產品批發業
水產品零售業
農產品零售業
除許可業務外，得經營法令非禁止或限制之業務</t>
  </si>
  <si>
    <t>ENT_特力股份有限公司</t>
  </si>
  <si>
    <t>電腦設備安裝業
室內裝潢業
種苗批發業
花卉批發業
觀賞魚批發業
蔬果批發業
食用油脂批發業
菸酒批發業
飲料批發業
食品什貨批發業
飼料批發業
布疋、衣著、鞋、帽、傘、服飾品批發業
家具、寢具、廚房器具、裝設品批發業
五金批發業
日常用品批發業
模具批發業
水器材料批發業
陶瓷玻璃器皿批發業
清潔用品批發業
肥料批發業
化粧品批發業
文教、樂器、育樂用品批發業
鐘錶批發業
眼鏡批發業
建材批發業
機械批發業
電器批發業
精密儀器批發業
電腦及事務性機器設備批發業
度量衡器批發業
電信器材批發業
交通標誌器材批發業
汽車批發業
機車批發業
汽、機車零件配備批發業
自行車及其零件批發業
首飾及貴金屬批發業
照相器材批發業
資訊軟體批發業
電子材料批發業
其他批發業
農產品零售業
畜產品零售業
種苗零售業
花卉零售業
觀賞魚零售業
飼料零售業
菸酒零售業
布疋、衣著、鞋、帽、傘、服飾品零售業
家具、寢具、廚房器具、裝設品零售業
五金零售業
日常用品零售業
清潔用品零售業
肥料零售業
化粧品零售業
文教、樂器、育樂用品零售業
鐘錶零售業
眼鏡零售業
建材零售業
電器零售業
電腦及事務性機器設備零售業
精密儀器零售業
度量衡器零售業
機械器具零售業
汽車零售業
汽、機車零件配備零售業
自行車及其零件零售業
首飾及貴金屬零售業
照相器材零售業
資訊軟體零售業
其他零售業
超級市場業
無店面零售業
便利商店業
國際貿易業
種苗輸出入業
餐館業
倉儲業
工業廠房開發租售業
住宅及大樓開發租售業
不動產買賣業
不動產租賃業
投資顧問業
管理顧問業
資訊軟體服務業
資料處理服務業
電子資訊供應服務業
一般廣告服務業
產品設計業
景觀、室內設計業
其他工商服務業
競技及休閒運動場館業
租賃業
除許可業務外，得經營法令非禁止或限制之業務
糧商業
醫療器材批發業
醫療器材零售業
木質容器製造業
其他塑膠製品製造業
陶瓷及陶瓷製品製造業
閥類製造業
金屬容器製造業
機械設備製造業
電器及視聽電子產品製造業
家具及裝設品製造業
瓦斯器材及其零件製造業
自來水經營業
燃料導管安裝工程業
配管工程業
電器承裝業
電器安裝業
燃氣熱水器承裝業
機械安裝業
廚具、衛浴設備安裝工程業
其他機械器具批發業
水器材料零售業</t>
  </si>
  <si>
    <t>ENT_財團法人工業技術研究院</t>
  </si>
  <si>
    <t>ENT_外貿協會培訓中心</t>
  </si>
  <si>
    <t>ENT_財團法人中華基督教新生命小組教會</t>
  </si>
  <si>
    <t>ENT_歐亞茶人國際股份有限公司</t>
  </si>
  <si>
    <t>100,000.00 TWD</t>
  </si>
  <si>
    <t>ENT_財團法人台灣創意設計中心</t>
  </si>
  <si>
    <t>90,000.00 TWD</t>
  </si>
  <si>
    <t>ENT_財團法人國家實驗研究院科技政策研究與資訊中心</t>
  </si>
  <si>
    <t>78,000.00 TWD</t>
  </si>
  <si>
    <t>ENT_財團法人智榮文教基金會</t>
  </si>
  <si>
    <t>477,750.00 TWD</t>
  </si>
  <si>
    <t>ENT_國家表演藝術中心衛武營營運推動小組</t>
  </si>
  <si>
    <t>ENT_國泰世華_第一期訂金</t>
  </si>
  <si>
    <t>250,000.00 TWD</t>
  </si>
  <si>
    <t>商業銀行業
人身保險代理人
財產保險代理人</t>
  </si>
  <si>
    <t>ENT_康福旅行社股份有限公司</t>
  </si>
  <si>
    <t>旅行業</t>
  </si>
  <si>
    <t>ENT_眾匯智能健康股份有限公司</t>
  </si>
  <si>
    <t>161,700.00 TWD</t>
  </si>
  <si>
    <t>醫院管理顧問業
營養諮詢顧問業
資訊軟體服務業
資料處理服務業
電子資訊供應服務業
書籍、文具零售業
食品、飲料零售業
運動器材零售業
乙類成藥零售業
雜誌業
醫療器材零售業
醫療器材批發業
除許可業務外，得經營法令非禁止或限制之業務</t>
  </si>
  <si>
    <t>ENT_野村證券投資信託股份有限公司</t>
  </si>
  <si>
    <t>ENT_傑太日煙國際股份有限公司</t>
  </si>
  <si>
    <t>350,700.00 TWD</t>
  </si>
  <si>
    <t>定）。
濾嘴菸具及打火機之銷售。
F102030
F203020
F401161
ZZ99999</t>
  </si>
  <si>
    <t>ENT_勝成餐飲股份有限公司</t>
  </si>
  <si>
    <t>89,775.00 TWD</t>
  </si>
  <si>
    <t>除許可業務外，得經營法令非禁止或限制之業務</t>
  </si>
  <si>
    <t>ENT_統一超商股份有限公司</t>
  </si>
  <si>
    <t>81,900.00 TWD</t>
  </si>
  <si>
    <t>菸酒零售業
日常用品零售業
食品什貨、飲料零售業
化粧品零售業
其他綜合零售業
影印業
花卉零售業
文教、樂器、育樂用品零售業
租賃業
電信業務門號代辦業
一般廣告服務業
肥料零售業
鐘錶零售業
眼鏡零售業
照相器材零售業
攝影業
布疋、衣著、鞋、帽、傘、服飾品零售業
糧商業
電器零售業
醫療器材零售業
家具、寢具、廚房器具、裝設品零售業
清潔用品零售業
國際貿易業
汽車修理業
汽、機車零件配備零售業
停車場經營業
公益彩券代理業
仲介服務業
其他工商服務業
菸類輸入業
酒類輸入業
除許可業務外，得經營法令非禁止或限制之業務
百貨公司業
超級市場業
便利商店業
飲料店業
餐館業
第二類電信事業
資訊軟體服務業
電子資訊供應服務業
五金零售業
加油站業
石油製品零售業
其他汽車服務業
食品顧問業
管理系統驗證業
遊樂園業
飲料批發業
食品什貨批發業
日常用品批發業
管理顧問業
圖書出版業
雜誌（期刊）出版業
人力派遣業
洗衣業
農產品零售業
其他餐飲業
乙類成藥零售業
種苗零售業
第三方支付服務業
烘焙炊蒸食品製造業</t>
  </si>
  <si>
    <t>ENT_閎康科技股份有限公司_第二次教育訓練</t>
  </si>
  <si>
    <t>3,581.00 TWD</t>
  </si>
  <si>
    <t>電子零組件製造業
電子材料批發業
電子材料零售業
國際貿易業
產品設計業
其他工商服務業（電子元件製程、技術研發、測試分析）
投資顧問業
除許可業務外，得經營法令非禁止或限制之業務</t>
  </si>
  <si>
    <t>CUS_Audi Innovation Award</t>
  </si>
  <si>
    <t>汽車批發業
汽車零售業
汽、機車零件配備批發業
汽、機車零件配備零售業
投資顧問業
管理顧問業
資訊軟體服務業
汽車修理業
仲介服務業
國際貿易業
電信管制射頻器材輸入業
電信器材批發業
電信器材零售業
除許可業務外，得經營法令非禁止或限制之業務</t>
  </si>
  <si>
    <t>CUS_新光人壽保險股份有限公司_第一期款 (客製化)</t>
  </si>
  <si>
    <t>131,266.50 TWD</t>
  </si>
  <si>
    <t>ENT_裕元花園酒店股份有限公司</t>
  </si>
  <si>
    <t>210,000.00 TWD</t>
  </si>
  <si>
    <t>觀光旅館業
除許可業務外，得經營法令非禁止或限制之業務</t>
  </si>
  <si>
    <t>PRE_幕迷有限公司</t>
  </si>
  <si>
    <t>布疋、衣著、鞋、帽、傘、服飾品批發業
家具、寢具、廚房器具、裝設品批發業
日常用品批發業
文教、樂器、育樂用品批發業
電腦及事務性機器設備批發業
電信器材批發業
資訊軟體批發業
布疋、衣著、鞋、帽、傘、服飾品零售業
家具、寢具、廚房器具、裝設品零售業
日常用品零售業
文教、樂器、育樂用品零售業
電腦及事務性機器設備零售業
電信器材零售業
資訊軟體零售業
無店面零售業
雜誌（期刊）出版業
圖書出版業
有聲出版業
軟體出版業
其他出版業
資訊軟體服務業
資料處理服務業
電子資訊供應服務業
第三方支付服務業
一般廣告服務業
產品設計業
服飾設計業
其他設計業
藝文服務業
音樂展演空間業
會議及展覽服務業
智慧財產權業
管理顧問業
藝術品諮詢顧問業
其他顧問服務業
除許可業務外，得經營法令非禁止或限制之業務
國際貿易業</t>
  </si>
  <si>
    <t>CUS_Salesforce 客製化串接</t>
  </si>
  <si>
    <t>57,750.00 TWD</t>
  </si>
  <si>
    <t>H704031
H704041
IZ99990
ZZ99999</t>
  </si>
  <si>
    <t>ENT_遠傳電信股份有限公司</t>
  </si>
  <si>
    <t>63,000.00 TWD</t>
  </si>
  <si>
    <t>第一類電信事業
第二類電信事業
電信器材零售業
電信器材批發業
電器及電子產品修理業
電信管制射頻器材裝設工程業
國際貿易業
布疋、衣著、鞋、帽、傘、服飾品零售業
無線通信機械器材製造業
資料處理服務業
逾期應收帳款管理服務業
花卉零售業
文教、樂器、育樂用品零售業
電腦及事務性機器設備零售業
資訊軟體零售業
人力派遣業
仲介服務業
電子資訊供應服務業
一般廣告服務業
其他工商服務業
租賃業
其他顧問服務業
電信業務門號代辦業
其他修理業
電信管制射頻器材輸入業
有線通信機械器材製造業
電子零組件製造業
電腦及其週邊設備製造業
資料儲存媒體製造及複製業
其他電機及電子機械器材製造業
軌道車輛及其零件製造業
電器承裝業
電器安裝業
電纜安裝工程業
自動控制設備工程業
交通號誌安裝工程業
照明設備安裝工程業
電腦設備安裝業
電信工程業
衛星電視ＫＵ頻道、Ｃ頻道器材安裝業
儀器、儀表安裝工程業
電腦及事務性機器設備批發業
軌道車輛及其零件批發業
資訊軟體批發業
電子材料批發業
軌道車輛及其零件零售業
其他交通運輸工具及其零件零售業
停車場經營業
管理顧問業
資訊軟體服務業
能源技術服務業
網路認證服務業
環境檢測服務業
醫療器材批發業
醫療器材零售業
第三方支付服務業
無店面零售業
除許可業務外，得經營法令非禁止或限制之業務</t>
  </si>
  <si>
    <t>ENT_臻呈文化行銷有限公司</t>
  </si>
  <si>
    <t>235,200.00 TWD</t>
  </si>
  <si>
    <t>一般廣告服務業
會議及展覽服務業
生物技術服務業
廣告傳單分送業
管理顧問業
雜誌（期刊）出版業
圖書出版業
產品設計業
智慧財產權業
有聲出版業
軟體出版業
其他出版業
其他顧問服務業
資訊軟體服務業
資料處理服務業
電子資訊供應服務業
其他設計業
翻譯業
排版業
人力派遣業
市場研究及民意調查業
遊說業
其他工商服務業
產業育成業
藝文服務業
其他休閒服務業
未分類其他服務業
國際貿易業
除許可業務外，得經營法令非禁止或限制之業務</t>
  </si>
  <si>
    <t>ENT_燦星國際旅行社</t>
  </si>
  <si>
    <t>ENT_賽諾菲股份有限公司</t>
  </si>
  <si>
    <t>西藥製造業
西藥批發業
醫療器材批發業
飼料批發業
飼料零售業
西藥零售業
醫療器材零售業
國際貿易業
除許可業務外，得經營法令非禁止或限制之業務</t>
  </si>
  <si>
    <t>ENT_羅氏大藥廠股份有限公司</t>
  </si>
  <si>
    <t>企業經營管理顧問業。
一般廣告服務業
廣告傳單分送業
產品設計業</t>
  </si>
  <si>
    <t>ENT_寶利拾股份有限公司</t>
  </si>
  <si>
    <t>一般廣告服務業
無店面零售業
電子資訊供應服務業
農產品零售業
畜產品零售業
水產品零售業
其他農畜水產品零售業
圖書出版業
資訊軟體服務業
資料處理服務業
軟體出版業
除許可業務外，得經營法令非禁止或限制之業務</t>
  </si>
  <si>
    <t>ENT_饗賓餐旅事業股份有限公司</t>
  </si>
  <si>
    <t>糧商業
罐頭、冷凍、脫水及醃漬食品製造業
糖果製造業
烘焙炊蒸食品製造業
食品添加物製造業
麵條、粉條類食品製造業
即食餐食製造業
豆類加工食品製造業
未分類其他食品製造業
水產品批發業
食品什貨批發業
畜產品零售業
水產品零售業
餐館業
食品什貨、飲料零售業
其他餐飲業
倉儲業
食品顧問業
除許可業務外，得經營法令非禁止或限制之業務</t>
  </si>
  <si>
    <t>政府/學術單位</t>
  </si>
  <si>
    <t>ENT_Centre for Civil Society and Governance</t>
  </si>
  <si>
    <t>2,450.00 USD</t>
  </si>
  <si>
    <t>ENT_International Service Check</t>
  </si>
  <si>
    <t>8,600.00 EUR</t>
  </si>
  <si>
    <t>ENT_Social Policy Research Limited</t>
  </si>
  <si>
    <t>2,770.00 USD</t>
  </si>
  <si>
    <t>ENT_Taiwan Accelerator Plus</t>
  </si>
  <si>
    <t>Deal-sum</t>
  </si>
  <si>
    <t>Deal-Average</t>
  </si>
  <si>
    <t>Organization - Tax ID Number</t>
  </si>
  <si>
    <t>Industry-all</t>
  </si>
  <si>
    <t>Deal - 聯繫需求</t>
  </si>
  <si>
    <t>7,560.00 TWD</t>
  </si>
  <si>
    <t>[#服務類別]：其他。   [#聯繫需求]：想詢問付款方式可以一次付2-3個月嗎?還是只能按月扣款? 因為需要提前拿發票核銷</t>
  </si>
  <si>
    <t>PRO_中華身心健康促進暨研究協會</t>
  </si>
  <si>
    <t>19,278.00 TWD</t>
  </si>
  <si>
    <t>國際貿易業
醫療器材批發業
醫療器材零售業
機械批發業
機械器具零售業
度量衡器批發業
度量衡器零售業
電腦及事務性機器設備批發業
電腦及事務性機器設備零售業
花卉批發業
花卉零售業
資訊軟體批發業
資訊軟體零售業
照相器材批發業
照相器材零售業
資訊軟體服務業
資料處理服務業
租賃業
電信管制射頻器材輸入業
機械設備製造業
資料儲存媒體製造及複製業
電子零組件製造業
一般儀器製造業
光學儀器製造業
電子材料批發業
電子資訊供應服務業
產品設計業
除許可業務外，得經營法令非禁止或限制之業務
食品什貨批發業
食品什貨、飲料零售業</t>
  </si>
  <si>
    <t>#25sprout Lika 轉介</t>
  </si>
  <si>
    <t>PRO_元佑實業股份有限公司</t>
  </si>
  <si>
    <t>除許可業務外，得經營法令非禁止或限制之業務
電子資訊供應服務業
演藝活動業
攝影業
仲介服務業
管理顧問業
一般廣告服務業
廣告傳單分送業
剪報業
其他工商服務業
布疋、衣著、鞋、帽、傘、服飾品批發業
日常用品批發業
文教、樂器、育樂用品批發業
鐘錶批發業
電器批發業
電腦及事務性機器設備批發業
資訊軟體批發業
電子材料批發業
布疋、衣著、鞋、帽、傘、服飾品零售業
日常用品零售業
文教、樂器、育樂用品零售業
鐘錶零售業
電器零售業
電腦及事務性機器設備零售業
資訊軟體零售業
電子材料零售業
資訊軟體服務業
雜誌（期刊）出版業
圖書出版業
有聲出版業
錄影節目帶業
錄影節目帶播映業
家具、寢具、廚房器具、裝設品批發業
家具、寢具、廚房器具、裝設品零售業
無店面零售業
國際貿易業
留、遊學服務業
電信管制射頻器材輸入業</t>
  </si>
  <si>
    <t>PRO_日商倍樂生股份有限公司台北分公司</t>
  </si>
  <si>
    <t>化粧品批發業
食品什貨、飲料零售業
菸酒零售業
布疋、衣著、鞋、帽、傘、服飾品零售業
化粧品零售業
文教、樂器、育樂用品零售業
國際貿易業
飲料店業
飲酒店業
餐館業
不動產租賃業
停車場經營業
管理顧問業
休閒活動場館業
競技及休閒運動場館業
會議及展覽服務業
美容美髮服務業
喜慶綜合服務業
瘦身美容業
一般浴室業
其他零售業
其他綜合零售業
觀光旅館業
除許可業務外，得經營法令非禁止或限制之業務</t>
  </si>
  <si>
    <t>[#服務類別]：合作方式與價格諮詢。   [#聯繫需求]：想了解，企業版的價格及功能。請問是否有相關功能的範本簡報，另外想請問不管是專業版或是企業版，客戶填寫的問券資料，你們後台是否也都看的到?對於客戶的資料，是否會有個資外洩的疑慮。</t>
  </si>
  <si>
    <t>PRO_日勝生加賀屋國際溫泉飯店股份有限公司</t>
  </si>
  <si>
    <t>體育用品製造業
樂器製造業
文具製造業
國際貿易業
文教、樂器、育樂用品批發業
文教、樂器、育樂用品零售業
競技及休閒運動場館業
藝文服務業
不動產租賃業
管理顧問業
除許可業務外，得經營法令非禁止或限制之業務</t>
  </si>
  <si>
    <t>PRO_功學社教育用品股份有限公司</t>
  </si>
  <si>
    <t>04170821</t>
  </si>
  <si>
    <t>公司內部員工滿意度調查問卷設計/調查/統計分析</t>
  </si>
  <si>
    <t>PRO_台北市電腦商業同業公會</t>
  </si>
  <si>
    <t>第一類電信事業
第二類電信事業
國際貿易業
電信管制射頻器材輸入業
第三方支付服務業
電信業務門號代辦業
除許可業務外，得經營法令非禁止或限制之業務</t>
  </si>
  <si>
    <t>12個月送 2個月的優惠</t>
  </si>
  <si>
    <t>PRO_台灣之星電信股份有限公司</t>
  </si>
  <si>
    <t>05065749</t>
  </si>
  <si>
    <t>成衣業
布疋批發業
鞋類批發業
皮包、手提袋、皮箱批發業
服飾品批發業
寢具批發業
紙尿褲、紙尿布批發業
化粧品批發業
文具批發業
鐘錶批發業
眼鏡批發業
一般百貨業
其他化學製品批發業（海棉）
紡織線類批發業
其他機械器具批發業（製衣設備及其零配件）
包裝材料批發業
國際貿易業
雜誌業
成衣批發業
成衣零售業
醫療器材批發業
醫療器材零售業
食品、飲料零售業
日常用品零售業
運動器材零售業
玩具、娛樂用品零售業
電器零售業
便利商店業
除許可業務外，得經營法令非禁止或限制之業務</t>
  </si>
  <si>
    <t>[#服務類別]：申請免費企業版體驗。   [#聯繫需求]：由於近期已訂閱個人版的專業會員，需求延伸至企業版的問券使用，並透過企業方式請款</t>
  </si>
  <si>
    <t>PRO_台灣奧黛莉股份有限公司</t>
  </si>
  <si>
    <t>雜誌（期刊）出版業
圖書出版業
一般廣告服務業
文教、樂器、育樂用品批發業
電子資訊供應服務業
其他顧問服務業
有聲出版業
智慧財產權業
國際貿易業
資訊軟體服務業
資料處理服務業
電腦及事務性機器設備批發業
電腦及事務性機器設備零售業
資訊軟體批發業
資訊軟體零售業
演藝活動業
電子材料批發業
電子材料零售業
電信器材批發業
電信器材零售業
電腦設備安裝業
報紙業
通訊稿業
會議及展覽服務業
無店面零售業
翻譯業
不動產租賃業
除許可業務外，得經營法令非禁止或限制之業務</t>
  </si>
  <si>
    <t>PRO_巨思文化股份有限公司</t>
  </si>
  <si>
    <t>PRO_全球人壽保險股份有限公司</t>
  </si>
  <si>
    <t>室內設計業</t>
  </si>
  <si>
    <t>23,310.00 TWD</t>
  </si>
  <si>
    <t>家具、寢具、廚房器具、裝設品零售業
不動產租賃業
管理顧問業
其他顧問服務業
景觀、室內設計業
租賃住宅代管業
租賃住宅包租業
住宅及大樓開發租售業
建築物清潔服務業
產業育成業
雜誌（期刊）出版業
圖書出版業
軟體出版業
其他出版業
提供設備及場地供電影片拍攝業
藝文服務業
音樂展演空間業
會議及展覽服務業
未分類其他服務業
其他批發業
食品什貨、飲料零售業
日常用品零售業
其他零售業
無店面零售業
其他綜合零售業
國際貿易業
飲料店業
其他餐飲業
藝術品諮詢顧問業
產品設計業
其他設計業
能源技術服務業
其他工商服務業
投資興建公共建設業
新市鎮、新社區開發業
都市更新重建業
不動產買賣業
酒精零售業
除許可業務外，得經營法令非禁止或限制之業務
菸酒零售業
餐館業</t>
  </si>
  <si>
    <t>PRO_玖樓</t>
  </si>
  <si>
    <t>購買一年份專業版服務</t>
  </si>
  <si>
    <t>PRO_良澤工作室</t>
  </si>
  <si>
    <t>CC01060  有線通信機械器材製造業
CC01070  無線通信機械器材製造業
CC01080  電子零組件製造業
CC01110  電腦及其週邊設備製造業
CC01101  電信管制射頻器材製造業
F118010  資訊軟體批發業
F218010  資訊軟體零售業
F401021  電信管制射頻器材輸入業
I301010  資訊軟體服務業
CD01030  汽車及其零件製造業
CF01011  醫療器材製造業
G202010  停車場經營業
F401010  國際貿易業
ZZ99999  除許可業務外，得經營法令非禁止或限制之業務</t>
  </si>
  <si>
    <t>汽車批發業
汽、機車零件配備批發業
車胎批發業
汽車零售業
汽車修理業
汽、機車零件配備零售業
車胎零售業
國際貿易業
石油製品批發業
石油製品零售業
倉儲業
投資顧問業
管理顧問業
資料處理服務業
一般廣告服務業
產品設計業
圖書出版業
網路認證服務業
市場研究及民意調查業
除許可業務外，得經營法令非禁止或限制之業務</t>
  </si>
  <si>
    <t>[#服務類別]：合作方式與價格諮詢。   [#聯繫需求]：因應活動需求，會常態使用此網站的問券功能，想了解有哪些合作方案以及與其他企業是如何配合以及合作 謝謝：）</t>
  </si>
  <si>
    <t>PRO_尚騰汽車股份有限公司</t>
  </si>
  <si>
    <t>工業用塑膠製品製造業
手工具製造業
五金批發業
五金零售業
箱、包、袋製造業
塑膠日用品製造業
其他塑膠製品製造業
漆料、塗料批發業
漆料、塗料零售業
染料、顏料批發業
染料、顏料零售業
其他化學製品批發業
其他化學製品零售業
烘焙炊蒸食品製造業
糖果製造業
麵條、粉條類食品製造業
未分類其他食品製造業
食品什貨批發業
食品什貨、飲料零售業
國際貿易業
家具及裝設品製造業
家具、寢具、廚房器具、裝設品批發業
家具、寢具、廚房器具、裝設品零售業
文教、樂器、育樂用品批發業
文教、樂器、育樂用品零售業
日常用品批發業
日常用品零售業
其他交通運輸工具及其零件批發業
其他交通運輸工具及其零件零售業
金屬容器製造業
其他金屬製品製造業
醫療器材批發業
醫療器材零售業
醫療器材製造業
電腦及其週邊設備製造業
其他電機及電子機械器材製造業
電腦設備安裝業
電腦及事務性機器設備批發業
電腦及事務性機器設備零售業
除許可業務外，得經營法令非禁止或限制之業務</t>
  </si>
  <si>
    <t>[#服務類別]：合作方式與價格諮詢。   [#聯繫需求]：企業版價格諮詢</t>
  </si>
  <si>
    <t>PRO_明昌國際工業股份有限公司</t>
  </si>
  <si>
    <t>國際貿易業
電腦及事務性機器設備批發業
電信器材批發業
資訊軟體批發業
電子材料批發業
電信器材零售業
電腦及事務性機器設備零售業
資訊軟體零售業
資訊軟體服務業
電子材料零售業
電信管制射頻器材輸入業
模具批發業
化學原料批發業
機械批發業
電器批發業
精密儀器批發業
度量衡器批發業
模具零售業
電器零售業
精密儀器零售業
度量衡器零售業
機械器具零售業
電器及電子產品修理業
醫療器材批發業
醫療器材零售業
除許可業務外，得經營法令非禁止或限制之業務</t>
  </si>
  <si>
    <t>[#服務類別]：合作方式與價格諮詢。   [#聯繫需求]：目前我們針對可以客製化網址有興趣，並且是否可以整合到我們其他CRM平台、EDM平台有興趣
當然，重要的還是費用部分
可否採取年繳方案？</t>
  </si>
  <si>
    <t>PRO_明基電通股份有限公司</t>
  </si>
  <si>
    <t>化粧品批發業
化粧品零售業
國際貿易業
其他批發業
其他機械器具批發業
其他機械器具零售業
不動產租賃業
食品什貨批發業
食品什貨、飲料零售業
生物技術服務業
除許可業務外，得經營法令非禁止或限制之業務</t>
  </si>
  <si>
    <t>[#服務類別]：合作方式與價格諮詢。   [#聯繫需求]：希望透過貴平台可以完成問券調查及活動再行銷的作用。若有其他更完整的合作，於聯絡後詳談。</t>
  </si>
  <si>
    <t>PRO_洸鼎生物科技有限公司</t>
  </si>
  <si>
    <t>軟體出版業
資訊軟體服務業
資料處理服務業
電子資訊供應服務業
網路認證服務業
市場研究及民意調查業
一般廣告服務業
資訊軟體批發業
資訊軟體零售業
無店面零售業
除許可業務外，得經營法令非禁止或限制之業務
電信管制射頻器材輸入業
布疋、衣著、鞋、帽、傘、服飾品批發業
家具、寢具、廚房器具、裝設品批發業
日常用品批發業
電信器材批發業
電池批發業
電子材料批發業
其他批發業
布疋、衣著、鞋、帽、傘、服飾品零售業
家具、寢具、廚房器具、裝設品零售業
日常用品零售業
文教、樂器、育樂用品零售業
電信器材零售業
電池零售業
首飾及貴金屬零售業
照相器材零售業
電子材料零售業
其他零售業
其他綜合零售業
國際貿易業
智慧財產權業
電信業務門號代辦業
有聲出版業
電腦及事務性機器設備批發業
電腦及事務性機器設備零售業</t>
  </si>
  <si>
    <t>[#服務類別]：合作方式與價格諮詢。   [#聯繫需求]：想要申請企業年繳帳號</t>
  </si>
  <si>
    <t>PRO_美商謀智股份有限公司台灣分公司</t>
  </si>
  <si>
    <t>景觀設計業</t>
  </si>
  <si>
    <t>園藝服務業
肥料批發業
資訊軟體批發業
農產品零售業
畜產品零售業
水產品零售業
花卉零售業
食品什貨、飲料零售業
菸酒零售業
布疋、衣著、鞋、帽、傘、服飾品零售業
家具、寢具、廚房器具、裝設品零售業
五金零售業
日常用品零售業
模具零售業
水器材料零售業
漆料、塗料零售業
染料、顏料零售業
清潔用品零售業
肥料零售業
塑膠膜、袋零售業
文教、樂器、育樂用品零售業
自行車及其零件零售業
首飾及貴金屬零售業
資訊軟體零售業
電子材料零售業
無店面零售業
國際貿易業
餐館業
管理顧問業
藝術品諮詢顧問業
資訊軟體服務業
資料處理服務業
電子資訊供應服務業
產品設計業
服飾設計業
景觀、室內設計業
花藝設計業
研究發展服務業
市場研究及民意調查業
產業育成業
雜誌（期刊）出版業
圖書出版業
有聲出版業
藝文服務業
其他休閒服務業
會議及展覽服務業
攝影業
仲介服務業
除許可業務外，得經營法令非禁止或限制之業務</t>
  </si>
  <si>
    <t>[#服務類別]：申請免費 60 天企業版體驗。   [#聯繫需求]：您好，想詢問企業版的服務內容
我是以都發局青創計畫申請入住興隆公宅二區的成員，「原典」為輔導我們與協助都發局核發青創計畫預算的單位。
未來公宅會有定期活動需要透過「報名表」與「活動預約單」等表格進行管理，因看到企業版才有「多人協作管理」的功能，想詢問：
1.企業版的費用起價？
2.一個帳戶最多可設定幾人協作編輯？
3.可串接的資料庫有哪些？
4.後台管理系統會是什麼樣子？跟專業版的差別？
5.其他客製化需求是什麼？可有例子？
謝謝您
靜候答覆
ps.希望能先以email聯繫，電話怕漏接。</t>
  </si>
  <si>
    <t>PRO_原典創思規劃顧問有限公司</t>
  </si>
  <si>
    <t>PRO_財團法人信誼基金會</t>
  </si>
  <si>
    <t>[#服務類別]：合作方式與價格諮詢。   [#聯繫需求]：請教企業方案價格與服務範圍
請盡量於11月份的周一周二與我聯繫，謝謝。</t>
  </si>
  <si>
    <t>PRO_財團法人食品工業發展研究所</t>
  </si>
  <si>
    <t>罐頭、冷凍、脫水及醃漬食品製造業
糖果製造業
烘焙炊蒸食品製造業
飲料製造業
麵條、粉條類食品製造業
食用冰製造業
即食餐食製造業
未分類其他食品製造業
食品什貨批發業
陶瓷玻璃器皿批發業
農產品零售業
畜產品零售業
水產品零售業
食品什貨、飲料零售業
菸酒零售業
布疋、衣著、鞋、帽、傘、服飾品零售業
家具、寢具、廚房器具、裝設品零售業
文教、樂器、育樂用品零售業
其他零售業
其他綜合零售業
國際貿易業
飲料店業
餐館業
其他餐飲業
倉儲業
投資顧問業
管理顧問業
除許可業務外，得經營法令非禁止或限制之業務</t>
  </si>
  <si>
    <t>PRO_馬成有限公司</t>
  </si>
  <si>
    <t>15,120.00 TWD</t>
  </si>
  <si>
    <t>08261077</t>
  </si>
  <si>
    <t>PRO_高雄榮民總醫院</t>
  </si>
  <si>
    <t>[#服務類別]：其他。   [#聯繫需求]：請問若申請企業版或是專業版，付費後需要報帳，會提供有統編的發票嗎?</t>
  </si>
  <si>
    <t>PRO_國立中興大學</t>
  </si>
  <si>
    <t>03734301</t>
  </si>
  <si>
    <t>[#服務類別]：合作方式與價格諮詢。   [#聯繫需求]：SurveyCake您好，
我叫曾煥凱，我們是臺灣大學社會科學院東亞民主研究中心張佑宗教授的研究團隊，我們現正執行的研究計畫意欲架設的一個即時民調問卷平台，我們希望使用貴司的問卷系統匯入至我們請廠商開發的平台，但因研究設計上的需求，故希望保有後台的管理權限 (僅限於在我們平台上使用的問卷部分)。這部分涉及backend-to-backend，需要貴司對系統的授權。
想請問我們如何取得貴司問卷系統API的授權，又相關的權利義務關係及收費標準為何 (貴司早先的回信解釋此為"企業版"的服務項目)? 是否方便我們在下週的時段致電貴司洽談?
謝謝。
曾煥凱 敬上</t>
  </si>
  <si>
    <t>PRO_國立台灣大學</t>
  </si>
  <si>
    <t>PRO_國立成功大學</t>
  </si>
  <si>
    <t>22,680.00 TWD</t>
  </si>
  <si>
    <t>[#服務類別]：合作方式與價格諮詢。   [#聯繫需求]：您好:本校想詢問購買3年份專業版問卷授權價格與方式，是否能夠派員至本校洽談，謝謝。</t>
  </si>
  <si>
    <t>PRO_國立竹山高級中學</t>
  </si>
  <si>
    <t>PRO_國立高雄餐旅大學</t>
  </si>
  <si>
    <t>9,450.00 TWD</t>
  </si>
  <si>
    <t>PRO_國立臺北大學</t>
  </si>
  <si>
    <t>0501503</t>
  </si>
  <si>
    <t>PRO_國立臺灣海洋大學</t>
  </si>
  <si>
    <t>PRO_國家教育研究院</t>
  </si>
  <si>
    <t>4,410.00 TWD</t>
  </si>
  <si>
    <t>家具、寢具、廚房器具、裝設品批發業
家具、寢具、廚房器具、裝設品零售業
五金批發業
五金零售業
日常用品批發業
日常用品零售業
水器材料批發業
水器材料零售業
清潔用品批發業
清潔用品零售業
化粧品批發業
化粧品零售業
電器批發業
電器零售業
無店面零售業
食品什貨批發業
食品什貨、飲料零售業
廚具、衛浴設備安裝工程業
其他批發業
燃料導管安裝工程業
燃氣熱水器承裝業
機械批發業
精密儀器批發業
其他機械器具批發業
電器承裝業
電器安裝業
國際貿易業
除許可業務外，得經營法令非禁止或限制之業務
茶葉批發業
醫療器材批發業
文教、樂器、育樂用品批發業</t>
  </si>
  <si>
    <t>PRO_康得美有限公司</t>
  </si>
  <si>
    <t>搭配 CRM 系統使用</t>
  </si>
  <si>
    <t>PRO_捷安特旅行社股份有限公司</t>
  </si>
  <si>
    <t>國際貿易業
一般投資業
電子材料批發業
化學原料批發業
文教、樂器、育樂用品批發業
機械批發業
電器批發業
精密儀器批發業
電腦及事務性機器設備批發業
電信器材批發業
照相器材批發業
資訊軟體批發業
化學原料零售業
文教、樂器、育樂用品零售業
電器零售業
電腦及事務性機器設備零售業
精密儀器零售業
電信器材零售業
機械器具零售業
照相器材零售業
資訊軟體零售業
電子材料零售業
電器安裝業
自動控制設備工程業
機械安裝業
電腦設備安裝業
電信工程業
衛星電視ＫＵ頻道、Ｃ頻道器材安裝業
簡易電信設備安裝業
儀器、儀表安裝工程業
投資顧問業
管理顧問業
資訊軟體服務業
資料處理服務業
電子資訊供應服務業
產品設計業
生物技術服務業
研究發展服務業
能源技術服務業
其他工商服務業
水產品批發業
蔬果批發業
菸酒批發業
肥料批發業
菸酒零售業
餐館業
農作物栽培業
作物栽培服務業
水產養殖業
飼料製造業
除許可業務外，得經營法令非禁止或限制之業務</t>
  </si>
  <si>
    <t>- Meet Taiepi</t>
  </si>
  <si>
    <t>PRO_捷利國際餐飲股份有限公司</t>
  </si>
  <si>
    <t>電子零組件製造業
資訊軟體服務業
產品設計業
研究發展服務業
、製造及銷售下列產品：
Driver
Co
IC)，並提供上述產品之軟硬體應
諮詢服務。
3、兼營與前項業務相關之進出口業務。</t>
  </si>
  <si>
    <t>PRO_敦泰電子股份有限公司</t>
  </si>
  <si>
    <t>工商顧問服務</t>
  </si>
  <si>
    <t>管理顧問業
其他顧問服務業
電子資訊供應服務業
人力派遣業
競技及休閒運動場館業
運動訓練業
運動表演業
運動比賽業
產業育成業
無店面零售業
除許可業務外，得經營法令非禁止或限制之業務</t>
  </si>
  <si>
    <t>PRO_斯博特顧問有限公司</t>
  </si>
  <si>
    <t>PRO_斯諾瓦市場調查企業社</t>
  </si>
  <si>
    <t>PRO_智凡迪科技股份有限公司</t>
  </si>
  <si>
    <t>PRO_智邦科技股份有限公司職工福利委員會</t>
  </si>
  <si>
    <t>資訊軟體批發業
資訊軟體零售業
無店面零售業
國際貿易業
管理顧問業
其他顧問服務業
資訊軟體服務業
資料處理服務業
電子資訊供應服務業
一般廣告服務業
其他工商服務業
除許可業務外，得經營法令非禁止或限制之業務</t>
  </si>
  <si>
    <t>11493 台北市內湖區洲子街80號7樓</t>
  </si>
  <si>
    <t>PRO_雲發互動科技有限公司</t>
  </si>
  <si>
    <t>管理顧問業
其他顧問服務業
圖書出版業
其他休閒服務業
運動訓練業
登山嚮導業
布疋、衣著、鞋、帽、傘、服飾品批發業
化粧品批發業
文教、樂器、育樂用品批發業
化粧品零售業
文教、樂器、育樂用品零售業
國際貿易業
運動場地用設備工程業
除許可業務外，得經營法令非禁止或限制之業務</t>
  </si>
  <si>
    <t>[#服務類別]：申請免費 60 天企業版體驗。   [#聯繫需求]：60天企業版體驗</t>
  </si>
  <si>
    <t>PRO_鈺勤管理諮詢有限公司</t>
  </si>
  <si>
    <t>大眾捷運系統運輸業
軌道車輛及其零件製造業
住宅及大樓開發租售業
其他綜合零售業
一般廣告服務業
停車場經營業
首飾及貴金屬零售業
不動產租賃業
其他電機及電子機械器材製造業
機械安裝業
機械批發業
租賃業
交通號誌安裝工程業
電信工程業
自動控制設備工程業
管理顧問業
資訊軟體服務業
資料處理服務業
其他工商服務業
競技及休閒運動場館業
其他運輸輔助業
國際貿易業
餐館業
其他餐飲業
遊樂園業
兒童遊戲場業
一般旅館業
除許可業務外，得經營法令非禁止或限制之業務</t>
  </si>
  <si>
    <t>PRO_臺北大眾捷運股份有限公司</t>
  </si>
  <si>
    <t>一年期</t>
  </si>
  <si>
    <t>PRO_輔仁大學學校財團法人輔仁大學</t>
  </si>
  <si>
    <t>09461242</t>
  </si>
  <si>
    <t>其他紙製品製造業
國際貿易業
布疋、衣著、鞋、帽、傘、服飾品批發業
布疋、衣著、鞋、帽、傘、服飾品零售業
醫療器材批發業
醫療器材零售業
寵物食品及其用品批發業
寵物食品及其用品零售業
日常用品批發業
日常用品零售業
化粧品批發業
化粧品零售業
除許可業務外，得經營法令非禁止或限制之業務</t>
  </si>
  <si>
    <t>PRO_嬌聯股份有限公司</t>
  </si>
  <si>
    <t>資訊軟體服務業
資料處理服務業
電子資訊供應服務業
管理顧問業
電腦及事務性機器設備批發業
電腦及事務性機器設備零售業
資訊軟體批發業
資訊軟體零售業
電子材料批發業
電子材料零售業
國際貿易業
電子零組件製造業
資料儲存媒體製造及複製業
電腦及其週邊設備製造業
除許可業務外，得經營法令非禁止或限制之業務</t>
  </si>
  <si>
    <t>PRO_鵬泰顧問有限公司</t>
  </si>
  <si>
    <t>7,200.00 TWD</t>
  </si>
  <si>
    <t>[#服務類別]：合作方式與價格諮詢。   [#聯繫需求]：請問你們可以提供專業版本和企業版本各一年合約的報價單給我, 謝謝.</t>
  </si>
  <si>
    <t>PRO_Bright Future Pharmaceutical Lab. Ltd. 澳美製藥廠有限公司</t>
  </si>
  <si>
    <t>Deal - Lost reason</t>
  </si>
  <si>
    <t>58815502</t>
  </si>
  <si>
    <t>[#服務類別]：申請免費企業版體驗。 [#聯繫需求]：報告用</t>
  </si>
  <si>
    <t>免費/專業版會員（學生）</t>
  </si>
  <si>
    <t>43745178</t>
  </si>
  <si>
    <t>資訊軟體服務業
資料處理服務業
電子資訊供應服務業
一般廣告服務業
人力派遣業
第三方支付服務業
資訊軟體批發業
食品什貨、飲料零售業
布疋、衣著、鞋、帽、傘、服飾品零售業
家具、寢具、廚房器具、裝設品零售業
五金零售業
日常用品零售業
化粧品零售業
文教、樂器、育樂用品零售業
電器零售業
電腦及事務性機器設備零售業
資訊軟體零售業
無店面零售業
國際貿易業
倉儲業
除許可業務外，得經營法令非禁止或限制之業務
藝文服務業
會議及展覽服務業
食品什貨批發業
布疋、衣著、鞋、帽、傘、服飾品批發業
家具、寢具、廚房器具、裝設品批發業
五金批發業
日常用品批發業
化粧品批發業
文教、樂器、育樂用品批發業
電器批發業
電腦及事務性機器設備批發業
蔬果批發業
菸酒批發業
飲料批發業
清潔用品批發業
首飾及貴金屬批發業
農產品零售業
畜產品零售業
菸酒零售業
乙類成藥零售業
清潔用品零售業
首飾及貴金屬零售業
管理顧問業</t>
  </si>
  <si>
    <t>暫無需求</t>
  </si>
  <si>
    <t>8261077</t>
  </si>
  <si>
    <t>[#服務類別]：其他。 [#聯繫需求]：再討論</t>
  </si>
  <si>
    <t>不符企業版 TA 資格</t>
  </si>
  <si>
    <t>77536305</t>
  </si>
  <si>
    <t>來電告知已離職要回法國，工商會較傳統目前還沒有導入計畫</t>
  </si>
  <si>
    <t>05027751</t>
  </si>
  <si>
    <t>工業助劑製造業
染料顏料製造業
塗料及油漆製造業
機械批發業
事務性機器設備批發業
染料、顏料批發業
合成樹脂製造業
資訊軟體服務業
資料處理服務業
電子資訊供應服務業
除許可業務外，得經營法令非禁止或限制之業務</t>
  </si>
  <si>
    <t>線上問券有多國語言進行調查</t>
  </si>
  <si>
    <t>適用個人專業版本</t>
  </si>
  <si>
    <t>24947337</t>
  </si>
  <si>
    <t>其他顧問服務業
一般廣告服務業
產品設計業
景觀、室內設計業
其他設計業
雜誌（期刊）出版業
除許可業務外，得經營法令非禁止或限制之業務
住宅及大樓開發租售業
不動產買賣業
不動產租賃業
其他批發業
其他零售業
無店面零售業
其他綜合零售業
國際貿易業
飲料店業
產業育成業
藝文服務業
會議及展覽服務業
能源技術服務業
未分類其他服務業
管理顧問業
其他工商服務業</t>
  </si>
  <si>
    <t>申請免費 60 天企業版體驗
 希望可以看版面設計是否能客製化 及全版面上圖</t>
  </si>
  <si>
    <t>適合 PRO</t>
  </si>
  <si>
    <t>82845978</t>
  </si>
  <si>
    <t>藝文服務業
通訊稿業
圖書出版業
有聲出版業
留、遊學服務業
會議及展覽服務業
一般廣告服務業
文教、樂器、育樂用品批發業
文教、樂器、育樂用品零售業
國際貿易業
無店面零售業
一般投資業
不動產買賣業
不動產租賃業
其他批發業
除許可業務外，得經營法令非禁止或限制之業務
短期補習班業</t>
  </si>
  <si>
    <t>客戶規模較小， 會以 Pro 版為主進行音樂會報名表單。</t>
  </si>
  <si>
    <t>59504506</t>
  </si>
  <si>
    <t>其他化學材料製造業
黏性膠帶製造業
輪胎製造業
工業用橡膠製品製造業
其他橡膠製品製造業
機械設備製造業
石油製品批發業
石油製品零售業
國際貿易業
除許可業務外，得經營法令非禁止或限制之業務</t>
  </si>
  <si>
    <t>因內部規劃及預算，目前仍會沿用原紙本方式進行表單紀錄</t>
  </si>
  <si>
    <t>70485111</t>
  </si>
  <si>
    <t>資訊軟體服務業
資料處理服務業。
電子資訊供應服務業
資訊軟體零售業
資訊軟體批發業
事務性機器設備零售業
事務性機器設備批發業
國際貿易業
企業經營管理顧問業
技能技藝訓練業
雜誌業
圖書出版業
有聲出版業</t>
  </si>
  <si>
    <t>客戶目前內部產品還在整合，未來評估是否有合作機會</t>
  </si>
  <si>
    <t>97173421</t>
  </si>
  <si>
    <t>證券投資顧問業</t>
  </si>
  <si>
    <t>想於會議當中植入線上問券調查功能，同時並可以即時show出統計結果</t>
  </si>
  <si>
    <t>目前內部決策暫無大量需求，也尚不進行客製化投票圖表</t>
  </si>
  <si>
    <t>96979933</t>
  </si>
  <si>
    <t>第一類電信事業
第二類電信事業
電腦設備安裝業
電信器材批發業
電信器材零售業
電信工程業
電信管制射頻器材裝設工程業
資訊軟體服務業
租賃業
其他批發業
管理顧問業
其他工商服務業
其他零售業
網路認證服務業
電子資訊供應服務業
資料處理服務業
電信業務門號代辦業
住宅及大樓開發租售業
特定專業區開發業
不動產租賃業
社區共同天線電視設備業
會議及展覽服務業
停車場經營業
環境檢測服務業
電腦及其週邊設備製造業
資料儲存媒體製造及複製業
其他電機及電子機械器材製造業
電信管制射頻器材輸入業
一般旅館業
電腦及事務性機器設備批發業
資訊軟體批發業
電腦及事務性機器設備零售業
資訊軟體零售業
能源技術服務業
工程技術顧問業
冷凍空調工程業
自動控制設備工程業
照明設備安裝工程業
無店面零售業
電器承裝業
電器安裝業
儀器、儀表安裝工程業
電視節目製作業
廣播電視節目發行業
廣播電視廣告業
錄影節目帶業
第三方支付服務業
自來水管承裝商
機械設備製造業
交通號誌安裝工程業
交通標示工程業
醫療器材批發業
醫療器材零售業
除許可業務外，得經營法令非禁止或限制之業務</t>
  </si>
  <si>
    <t>非目標 TA</t>
  </si>
  <si>
    <t>53095716</t>
  </si>
  <si>
    <t>罐頭、冷凍、脫水及醃漬食品製造業
烘焙炊蒸食品製造業
麵條、粉條類食品製造業
未分類其他食品製造業
室內裝潢業
廚具、衛浴設備安裝工程業
食品什貨批發業
食品什貨、飲料零售業
菸酒零售業
無店面零售業
國際貿易業
飲料店業
餐館業
其他餐飲業
管理顧問業
除許可業務外，得經營法令非禁止或限制之業務</t>
  </si>
  <si>
    <t>有問卷平台需求</t>
  </si>
  <si>
    <t>年齡層較高 &amp; 熟客（情境較不適用</t>
  </si>
  <si>
    <t>16097607</t>
  </si>
  <si>
    <t>日常用品批發業
醫療器材批發業
日常用品零售業
醫療器材零售業
化粧品批發業
化粧品零售業
醫療器材製造業
除許可業務外，得經營法令非禁止或限制之業務</t>
  </si>
  <si>
    <t>公司內部活動、課程、問卷調查</t>
  </si>
  <si>
    <t>內部評估後使用 Pro 版即可</t>
  </si>
  <si>
    <t>80682695</t>
  </si>
  <si>
    <t>電子零組件製造業
有線通信機械器材製造業
電信管制射頻器材製造業
電腦及其週邊設備製造業
資料儲存媒體製造及複製業
簡易電信設備安裝業
儀器、儀表安裝工程業
資訊軟體零售業
電子材料零售業
資訊軟體批發業
電子材料批發業
國際貿易業
電信管制射頻器材輸入業
智慧財產權業
資訊軟體服務業
電子資訊供應服務業
除許可業務外，得經營法令非禁止或限制之業務</t>
  </si>
  <si>
    <t>您好，敝公司預計於九月底執行一份智慧家庭體驗徵選計畫，提供獲選者QNAP NAS 免費到府安裝、免費教學、免費試用NAS及硬碟全套儲存設備的計畫。 會想使用貴公司的產品是因為打算先在公司官方FB放事前調查問卷，預估報名人數多寡並了解有意報名此計畫的人之需求及其居住地區。</t>
  </si>
  <si>
    <t>內部未來無進行後續問卷發放的計畫</t>
  </si>
  <si>
    <t>50993623</t>
  </si>
  <si>
    <t>其他顧問服務業
文教、樂器、育樂用品批發業
文教、樂器、育樂用品零售業
資訊軟體服務業
圖書出版業
資訊軟體批發業
資訊軟體零售業
有聲出版業
軟體出版業
國際貿易業
智慧財產權業
藝文服務業
演藝活動業
會議及展覽服務業
陶瓷玻璃器皿批發業
日常用品批發業
日常用品零售業
產業育成業
第三方支付服務業
未分類其他服務業
雜誌（期刊）出版業
通訊稿業
報紙業
翻譯業
電影片製作業
廣播節目製作業
電視節目製作業
廣播電視節目發行業
廣播電視廣告業
競技及休閒運動場館業
運動訓練業
運動表演業
留、遊學服務業
一般投資業
創業投資業
投資顧問業
管理顧問業
互動式情境體驗服務業
除許可業務外，得經營法令非禁止或限制之業務</t>
  </si>
  <si>
    <t>[#服務類別]：合作方式與價格諮詢。 [#聯繫需求]：網頁設計,學生資料存檔,雲端容量,網路收費</t>
  </si>
  <si>
    <t>預算不夠使用企業版</t>
  </si>
  <si>
    <t>80232586</t>
  </si>
  <si>
    <t>事務機器製造業
電器及視聽電子產品製造業
有線通信機械器材製造業
無線通信機械器材製造業
電子零組件製造業
電腦及其週邊設備製造業
資料儲存媒體製造及複製業
電腦設備安裝業
電信管制射頻器材裝設工程業
食品什貨批發業
電腦及事務性機器設備批發業
電信器材批發業
資訊軟體批發業
電子材料批發業
農產品零售業
畜產品零售業
漁具零售業
花卉零售業
觀賞魚零售業
飼料零售業
食品什貨、飲料零售業
菸酒零售業
布疋、衣著、鞋、帽、傘、服飾品零售業
家具、寢具、廚房器具、裝設品零售業
日常用品零售業
寵物用品零售業
清潔用品零售業
化粧品零售業
乙類成藥零售業
文教、樂器、育樂用品零售業
鐘錶零售業
眼鏡零售業
電器零售業
電腦及事務性機器設備零售業
電信器材零售業
汽車零售業
機車零售業
汽、機車零件配備零售業
自行車及其零件零售業
首飾及貴金屬零售業
照相器材零售業
資訊軟體零售業
電子材料零售業
其他零售業
百貨公司業
超級市場業
便利商店業
無店面零售業
其他綜合零售業
國際貿易業
智慧財產權業
投資顧問業
管理顧問業
藝術品諮詢顧問業
其他顧問服務業
資訊軟體服務業
資料處理服務業
電子資訊供應服務業
一般廣告服務業
廣告傳單分送業
產品設計業
電信業務門號代辦業
剪報業
翻譯業
排版業
人力派遣業
網路認證服務業
其他工商服務業
報紙業
通訊稿業
雜誌（期刊）出版業
圖書出版業
有聲出版業
演藝活動業
遊樂園業
休閒活動場館業
競技及休閒運動場館業
運動訓練業
留、遊學服務業
會議及展覽服務業
工商徵信服務業
租賃業
仲介服務業
美容美髮服務業
喜慶綜合服務業
除許可業務外，得經營法令非禁止或限制之業務</t>
  </si>
  <si>
    <t>[#服務類別]：其他。 [#聯繫需求]：僅詢問如果只須掛上公司網域，費用需多少?</t>
  </si>
  <si>
    <t>他們只是要掛上網域而已，認為價格太高不進行後續試用</t>
  </si>
  <si>
    <t>28918782</t>
  </si>
  <si>
    <t>旅遊業</t>
  </si>
  <si>
    <t>[#服務類別]：合作方式與價格諮詢。 [#聯繫需求]：我們想要用貴公司的系統做線上報名、旅客滿意度調查的操作及整合</t>
  </si>
  <si>
    <t>專業版客戶</t>
  </si>
  <si>
    <t>23218183</t>
  </si>
  <si>
    <t>證券商
期貨交易輔助人
期貨商
信託業</t>
  </si>
  <si>
    <t>[#服務類別]：申請免費企業版體驗。 [#聯繫需求]：設計表格</t>
  </si>
  <si>
    <t>一般/專業版會員</t>
  </si>
  <si>
    <t>42896176</t>
  </si>
  <si>
    <t>休閒活動場館業
其他休閒服務業
競技及休閒運動場館業
運動訓練業
運動表演業
運動比賽業
租賃業
未分類其他服務業
電影片製作業
藝文服務業
其他顧問服務業
產品設計業
其他設計業
布疋、衣著、鞋、帽、傘、服飾品批發業
家具、寢具、廚房器具、裝設品批發業
日常用品批發業
文教、樂器、育樂用品批發業
布疋、衣著、鞋、帽、傘、服飾品零售業
家具、寢具、廚房器具、裝設品零售業
日常用品零售業
文教、樂器、育樂用品零售業
除許可業務外，得經營法令非禁止或限制之業務</t>
  </si>
  <si>
    <t>[#服務類別]：合作方式與價格諮詢。 [#聯繫需求]：共同管理者功能
 客製化訂課系統</t>
  </si>
  <si>
    <t>非企業版 TA</t>
  </si>
  <si>
    <t>80180074</t>
  </si>
  <si>
    <t>成衣業
服飾品製造業
布疋、衣著、鞋、帽、傘、服飾品批發業
醫療器材批發業
布疋、衣著、鞋、帽、傘、服飾品零售業
家具、寢具、廚房器具、裝設品零售業
醫療器材零售業</t>
  </si>
  <si>
    <t>[#服務類別]：申請免費 60 天企業版體驗。 [#聯繫需求]：客製化的滿意度問卷及與公司後台顧客資料比對</t>
  </si>
  <si>
    <t>預算問題</t>
  </si>
  <si>
    <t>03790507</t>
  </si>
  <si>
    <t>[#服務類別]：合作方式與價格諮詢。 [#聯繫需求]：我們想要製作農民市集的線上報名問券，想了解如果採用你們的企業版的價格，謝謝。</t>
  </si>
  <si>
    <t>專業版 TA</t>
  </si>
  <si>
    <t>28220286</t>
  </si>
  <si>
    <t>家具、寢具、廚房器具、裝設品批發業
國際貿易業
無店面零售業
租賃業
仲介服務業
產品設計業
管理顧問業
其他顧問服務業
除許可業務外，得經營法令非禁止或限制之業務</t>
  </si>
  <si>
    <t>[#服務類別]：申請免費 60 天企業版體驗。 [#聯繫需求]：需要 開放協作權限</t>
  </si>
  <si>
    <t>專業版需求</t>
  </si>
  <si>
    <t>24316654</t>
  </si>
  <si>
    <t>布疋、衣著、鞋、帽、傘、服飾品批發業
家具、寢具、廚房器具、裝設品批發業
日常用品批發業
清潔用品批發業
化粧品批發業
文教、樂器、育樂用品批發業
布疋、衣著、鞋、帽、傘、服飾品零售業
家具、寢具、廚房器具、裝設品零售業
日常用品零售業
清潔用品零售業
化粧品零售業
文教、樂器、育樂用品零售業
無店面零售業
其他綜合零售業
國際貿易業
智慧財產權業
管理顧問業
資訊軟體服務業
資料處理服務業
電子資訊供應服務業
一般廣告服務業
廣告傳單分送業
產品設計業
其他顧問服務業
雜誌（期刊）出版業
圖書出版業
有聲出版業
藝文服務業
演藝活動業
運動訓練業
運動表演業
運動比賽業
會議及展覽服務業
美容美髮服務業
除許可業務外，得經營法令非禁止或限制之業務
其他農業
服飾設計業
其他設計業
產業育成業
電影片製作業
電影片發行業</t>
  </si>
  <si>
    <t>- 活動報名
 - App 優化問卷</t>
  </si>
  <si>
    <t>54327475</t>
  </si>
  <si>
    <t>茶葉批發業
食品什貨批發業
電腦及事務性機器設備批發業
電子材料批發業
國際貿易業
糧商業
其他農、畜、水產品批發業
農產品零售業
製粉業
除許可業務外，得經營法令非禁止或限制之業務</t>
  </si>
  <si>
    <t>[#服務類別]：合作方式與價格諮詢。 [#聯繫需求]：感謝貴公司上市這麼完整系統，本公司想知道更完整的企業版系統，不知道貴公司能否請人來本公司做個簡報讓我們更加了解。
 已和貴公司alex聯繫。並回覆：我會請我們負責 SurveyCake 的同事 Jerry 與你聯繫。</t>
  </si>
  <si>
    <t>暫無相關後續需求</t>
  </si>
  <si>
    <t>53560678</t>
  </si>
  <si>
    <t>資訊軟體服務業
資料處理服務業
除許可業務外，得經營法令非禁止或限制之業務</t>
  </si>
  <si>
    <t>[#服務類別]：申請免費 60 天企業版體驗。 [#聯繫需求]：企業版獨立UI</t>
  </si>
  <si>
    <t>需要企業版獨立UI</t>
  </si>
  <si>
    <t>[#服務類別]：合作方式與價格諮詢。 [#聯繫需求]：1.主要需求在製作課程報名表，希望有讓團隊共同編輯問卷的功能，並獲得個資保護，希望顧客能在填寫表單後收到系統設定好之通知信件。
 2.想了解企業版價格。</t>
  </si>
  <si>
    <t>標準版會員</t>
  </si>
  <si>
    <t>政治團體</t>
  </si>
  <si>
    <t>[#服務類別]：合作方式與價格諮詢。 [#聯繫需求]：想請問是否有非營利組織（NGO/社團法人/政黨）的價格方案？</t>
  </si>
  <si>
    <t>35884479</t>
  </si>
  <si>
    <t>紡紗業
織布業
印染整理業
成衣業
其他紡織及製品製造業
除許可業務外，得經營法令非禁止或限制之業務</t>
  </si>
  <si>
    <t>[#服務類別]：合作方式與價格諮詢。 [#聯繫需求]：想進一部了解企業版的運作方式(私有雲)與價格</t>
  </si>
  <si>
    <t>內部改決定使用紙本問卷 QQ</t>
  </si>
  <si>
    <t>24702380</t>
  </si>
  <si>
    <t>配管工程業
電器承裝業
電器安裝業
電纜安裝工程業
電梯安裝工程業
消防安全設備安裝工程業
電腦設備安裝業
室內裝潢業
門窗安裝工程業
室內輕鋼架工程業
玻璃安裝工程業
室內裝修業
廚具、衛浴設備安裝工程業
油漆工程業
防蝕、防銹工程業
保溫、保冷安裝工程業
家具、寢具、廚房器具、裝設品批發業
五金批發業
日常用品批發業
水器材料批發業
陶瓷玻璃器皿批發業
工業助劑批發業
建材批發業
電器批發業
電腦及事務性機器設備批發業
耐火材料批發業
家具、寢具、廚房器具、裝設品零售業
五金零售業
日常用品零售業
水器材料零售業
建材零售業
電器零售業
電腦及事務性機器設備零售業
耐火材料零售業
國際貿易業
不動產買賣業
不動產租賃業
一般廣告服務業
廣告傳單分送業
產品設計業
景觀、室內設計業
其他設計業
建築物公共安全檢查業
建築物清潔服務業
廢棄物清除業
廢棄物處理業
廢棄物清理業
會議及展覽服務業
租賃業
除許可業務外，得經營法令非禁止或限制之業務</t>
  </si>
  <si>
    <t>[#服務類別]：合作方式與價格諮詢。 [#聯繫需求]：問卷多人協作、權限管理</t>
  </si>
  <si>
    <t>協作 &amp; 專業版會員</t>
  </si>
  <si>
    <t>[#服務類別]：申請免費 60 天企業版體驗。 [#聯繫需求]：問卷製作</t>
  </si>
  <si>
    <t>一般研究生試用</t>
  </si>
  <si>
    <t>86683448</t>
  </si>
  <si>
    <t>工商徵信服務業
管理顧問業
市場研究及民意調查業
資訊軟體服務業
資料處理服務業
電子資訊供應服務業
圖書出版業
逾期應收帳款管理服務業
辦理金融機構金錢債權管理服務業務
應收帳款收買業
產業育成業
網路認證服務業
會議及展覽服務業
其他顧問服務業
除許可業務外，得經營法令非禁止或限制之業務</t>
  </si>
  <si>
    <t>- 每季做一次問卷
 - 每次 1068 份
 每半年開一次標
 一次執行只有一到兩週
 中經院
 客製化網址 &amp; Logo for 政府單位
 SurveyMonkey 3 月多到期
 6 月會再標案</t>
  </si>
  <si>
    <t>政府預算不足暫不使用企業版</t>
  </si>
  <si>
    <t>54140302</t>
  </si>
  <si>
    <t>文教、樂器、育樂用品批發業
文教、樂器、育樂用品零售業
無店面零售業
國際貿易業
一般廣告服務業
產品設計業
服飾設計業
景觀、室內設計業
雜誌（期刊）出版業
圖書出版業
有聲出版業
電影片製作業
動畫影片製作業
藝文服務業
錄影節目帶業
除許可業務外，得經營法令非禁止或限制之業務</t>
  </si>
  <si>
    <t>[#服務類別]：申請免費 60 天企業版體驗。 [#聯繫需求]：FB pixel / GA 連結</t>
  </si>
  <si>
    <t>專業版會員（募資問卷使用</t>
  </si>
  <si>
    <t>24348902</t>
  </si>
  <si>
    <t>研究發展服務業
除許可業務外，得經營法令非禁止或限制之業務</t>
  </si>
  <si>
    <t>[#服務類別]：其他。 [#聯繫需求]：Hello! Our product lead discovered your company during a seminar and was wondering if we can use it as one of our tools to collect survey data. However, upon checking, i'm not sure if you're available in the Philippines. Can you please let me know what countries are you available?
 Thank you,
 Yna</t>
  </si>
  <si>
    <t>一般客服</t>
  </si>
  <si>
    <t>[#服務類別]：合作方式與價格諮詢。 [#聯繫需求]：想了解資料整合、系統整合及報表製作-例如學生課程評鑑、教學評鑑(單課程對多老師)，整合簽核流程</t>
  </si>
  <si>
    <t>Looking for other solution</t>
  </si>
  <si>
    <t>13621404</t>
  </si>
  <si>
    <t>[#服務類別]：合作方式與價格諮詢。 [#聯繫需求]：請問設計路跑報名表之後，能否產生限制繳費時間的繳費代碼，讓跑者至便利超商繳費？</t>
  </si>
  <si>
    <t>免費版用戶</t>
  </si>
  <si>
    <t>29110815</t>
  </si>
  <si>
    <t>一般廣告服務業
攝影業
有聲出版業
雜誌（期刊）出版業
演藝活動業
會議及展覽服務業
藝文服務業
電子資訊供應服務業
管理顧問業
產品設計業
圖書出版業
電視節目製作業
廣播電視節目發行業
廣播電視廣告業
成衣業
服飾品製造業
印刷業
印刷品裝訂及加工業
食品什貨批發業
布疋、衣著、鞋、帽、傘、服飾品批發業
食品什貨、飲料零售業
布疋、衣著、鞋、帽、傘、服飾品零售業
無店面零售業
國際貿易業
除許可業務外，得經營法令非禁止或限制之業務</t>
  </si>
  <si>
    <t>[#服務類別]：申請免費 60 天企業版體驗。 [#聯繫需求]：公司目前在外辦理講座時會給聽眾掃描QR code填單(目前用google)
 而目前公司業績目標計算是以小組的方式進行，所以我們需要每個小組有的表單有各自的QR code，並且填單後可以串接CRM系統(目前使用vital CRM)</t>
  </si>
  <si>
    <t>專業版會員</t>
  </si>
  <si>
    <t>22657389</t>
  </si>
  <si>
    <t>國際貿易業
雜誌業
圖書出版業
營養諮詢顧問業
瘦身美容業
輔助食品批發業
食品、飲料零售業
布邊、衣著、鞋、帽、傘、服飾品批發業
家具、寢具、廚房器具、裝設品批發業
五金批發業
日常用品批發業
水器材料批發業
清潔用品批發業
化妝品批發業
文教、樂器、育樂用品批發業
電器批發業
電腦及事務性機器設備批發業
首飾及貴金屬批發業
照相器材批發業
食品什貨、飲料零售業
布邊、衣著、鞋、帽、傘、服飾品零售業
家具、寢具、廚房器具、裝設品零售業
五金零售業
日常用品零售業
清潔用品零售業
化妝品零售業
文教、樂器、育樂用品零售業
電器零售業
電腦及事務性機器設備零售業
電池零售業
首飾及貴金屬零售業
照相器材零售業
飲料批發業
電池批發業
除許可業務外，得經營法律非禁止或限制之業務。</t>
  </si>
  <si>
    <t>[#服務類別]：申請免費 60 天企業版體驗。 [#聯繫需求]：寫問券</t>
  </si>
  <si>
    <t>非企業版客戶</t>
  </si>
  <si>
    <t>65445701</t>
  </si>
  <si>
    <t>工業用塑膠製品製造業
電線及電纜製造業
電子零組件製造業
其他電機及電子機械器材製造業
一般儀器製造業
醫療器材製造業
醫療器材批發業
醫療器材零售業
國際貿易業
其他顧問服務業
研究發展服務業
其他工商服務業
除許可業務外，得經營法令非禁止或限制之業務</t>
  </si>
  <si>
    <t>[#服務類別]：申請免費 60 天企業版體驗。 [#聯繫需求]：希望能夠過電子問卷平台，來推動員工滿意度調查線上化，並想了解是否有Single sign on的服務?及產出相關分析報告的樣式。</t>
  </si>
  <si>
    <t>內部仍在評估問卷調查工具及需求中</t>
  </si>
  <si>
    <t>27563690</t>
  </si>
  <si>
    <t>除許可業務外，得經營法令非禁止或限制之業務
投資顧問業
管理顧問業
其他顧問服務業
產業育成業
藝文服務業
其他休閒服務業
競技及休閒運動場館業
住宅及大樓開發租售業
工業廠房開發租售業
投資興建公共建設業
新市鎮、新社區開發業
區段徵收及市地重劃代辦業
都市更新整建維護業
不動產買賣業
不動產租賃業
老人住宅業
研究發展服務業
市場研究及民意調查業</t>
  </si>
  <si>
    <t>[#服務類別]：合作方式與價格諮詢。 [#聯繫需求]：在新北地區的公共運動設施進行滿意度調查。
 預計於6~12月，在每座場館回收1100份。
 調查範圍包含：
 1.國民運動中心：新莊、蘆洲、淡水、三重、土城、中和、板橋、新五泰、樹林、汐止、永和、三鶯、鶯歌
 2.泰山體育園區、樹林體育園區
 3.新莊棒球場
 我們想了解貴公司的合作方式與報價。</t>
  </si>
  <si>
    <t>標案出爐沒有打算透過問卷進行調查</t>
  </si>
  <si>
    <t>22763446</t>
  </si>
  <si>
    <t>文教、樂器、育樂用品批發業
文教、樂器、育樂用品零售業
國際貿易業
無店面零售業
除許可業務外，得經營法令非禁止或限制之業務</t>
  </si>
  <si>
    <t>[#服務類別]：申請免費 60 天企業版體驗。 [#聯繫需求]：募資問卷 追蹤碼</t>
  </si>
  <si>
    <t>專業版 user</t>
  </si>
  <si>
    <t>[#服務類別]：申請免費 60 天企業版體驗。 [#聯繫需求]：收集病患照護資料、滿意度</t>
  </si>
  <si>
    <t>醫學病人離線填答需求</t>
  </si>
  <si>
    <t>68921101</t>
  </si>
  <si>
    <t>[#服務類別]：合作方式與價格諮詢。 [#聯繫需求]：本行想建置surverycake ，因資安與個資考量，需求是收集回來的問卷放於本行主機，
 可否提供相關企業方案讓本行參考，謝謝您</t>
  </si>
  <si>
    <t>目前內部評估尚不需要</t>
  </si>
  <si>
    <t>27737377</t>
  </si>
  <si>
    <t>室內裝潢業
布疋、衣著、鞋、帽、傘、服飾品批發業
文教、樂器、育樂用品批發業
國際貿易業
資訊軟體服務業
資料處理服務業
電子資訊供應服務業
雜誌（期刊）出版業
圖書出版業
有聲出版業
廣播節目製作業
電視節目製作業
廣播電視節目發行業
廣播電視廣告業
錄影節目帶業
演藝活動業
除許可業務外，得經營法令非禁止或限制之業務</t>
  </si>
  <si>
    <t>[#服務類別]：申請免費 60 天企業版體驗。 [#聯繫需求]：近期有幾份募資問卷想透過SurveyCake進行，問卷題目不多，結構也很簡單。但希望可以有更多版型選擇，這是否是付費專業版可以解決，或是需要使用到企業版？因此提出申請。謝謝！</t>
  </si>
  <si>
    <t>27935073</t>
  </si>
  <si>
    <t>[#服務類別]：申請免費 60 天企業版體驗。 [#聯繫需求]：先體驗 後 異業合作諮訽(模式) 再 合作方式與價格諮詢</t>
  </si>
  <si>
    <t>84149738</t>
  </si>
  <si>
    <t>電子零組件製造業
電子材料批發業(限區外經營)
電器及視聽電子產品製造業
發電、輸電、配電機械製造業
電池製造業
能源技術服務業
其他化學材料製造業
其他金屬製品製造業
器及其系統三．有機發光顯示器及其系統四．非晶矽光電感應器零組件五．薄膜式
器八．彩色主動矩陣式平板顯像器九．場發射顯示器(Field
Display)十．單晶矽液晶顯示器
設計及接受原廠委託製造業務十三．太陽能電池、模組、相關系統及服務
十六．兼營與本公司業務有關之貿易業務十七．兼營本公司製程回收之金屬、衍生性燃料及化學製品</t>
  </si>
  <si>
    <t>- 人資需求
 - 未來商務展</t>
  </si>
  <si>
    <t>客戶內部仍在進行規劃討論，請我們先關閉相關主機，待有進一步確認再與我們聯繫</t>
  </si>
  <si>
    <t>14104483</t>
  </si>
  <si>
    <t>[#服務類別]：合作方式與價格諮詢。 [#聯繫需求]：需於本週五前完成!
 問卷內容：
 1. 引言說明頁
 2. 填寫基本資料頁面
 3. 20題單選題，皆為5選項(題目已確定)-似五等量表，個選項分別為1~5分，因此滿分為100分；題目分為12種能力
 4. 頁面顯示成績、以及12種能力是否達標(條列顯示即可)、並放入連結至其他網頁
 並希望能將問卷結果同步回寄至email/列印的功能</t>
  </si>
  <si>
    <t>09440697</t>
  </si>
  <si>
    <t>有關燈光出租買賣業務
F109040
F209030
F401010
F601010
I301010
I301020
I301030
I401010
I401020
I601010
J305010
J602010
F113020
F213010
E601020
E801010
JA02010
ZZ99999</t>
  </si>
  <si>
    <t>[#服務類別]：申請免費 60 天企業版體驗。 [#聯繫需求]：活動資料收集 學員客戶滿意度定期追蹤 講座舉辦等</t>
  </si>
  <si>
    <t>客戶評估後使用專業版即可</t>
  </si>
  <si>
    <t>15882261</t>
  </si>
  <si>
    <t>水產養殖業
娛樂漁業
漁業服務業
水產品批發業
漁具批發業
國際貿易業
倉儲業
農、林、漁、畜牧顧問業
管理顧問業
生物技術服務業
日常用品批發業
日常用品零售業
除許可業務外，得經營法令非禁止或限制之業務</t>
  </si>
  <si>
    <t>[#服務類別]：合作方式與價格諮詢。 [#聯繫需求]：需求客服問卷，當客戶填寫問卷後，能自動(含訊息內容)mail給我司客服信箱</t>
  </si>
  <si>
    <t>標準版用戶</t>
  </si>
  <si>
    <t>97169735</t>
  </si>
  <si>
    <t>國際貿易業
管理顧問業
投資顧問業
資訊軟體服務業
一般廣告服務業
工商徵信服務業
資訊軟體批發業
資訊軟體零售業
除許可業務外，得經營法令非禁止或限制之業務</t>
  </si>
  <si>
    <t>[#服務類別]：申請免費企業版體驗。 [#聯繫需求]：問卷調查</t>
  </si>
  <si>
    <t>04401392</t>
  </si>
  <si>
    <t>２雙面、多層印刷電路板及記憶裝置及其原料及其設備之研究、設計、加工、製造及銷售業務。
４電子資料處理設備之研究、設計、加工、製造、修護、銷售及服務業務。
６印刷電路板用止焊材料之研究、加工、製造及銷售業務。
８鐵鎳合金、鎳合金、銅合金、銅鎳合金、鋼材、不銹鋼材及其零配件、原料及其設備之研究、設計、加工、製造、銷售業務（鋁器除外）。
10各種電池及其零件配件、原料及其設備之研究、設計、加工、製造及銷售業務。
12積體電路用錫球陣列基板之研究、設計、加工、製造及銷售業務。
14積體電路用超微細引線架之研究、設計、加工、製造及銷售業務。
16前各項產品及其零配件、原料之進出口代理及銷售業務。
ZZ99999</t>
  </si>
  <si>
    <t>[#服務類別]：合作方式與價格諮詢。 [#聯繫需求]：因常舉辦活動，所以需要製作一個專屬的報名&amp;問卷等相關系統</t>
  </si>
  <si>
    <t>內部還會要層層提報，目前會先以免費版為主進行使用</t>
  </si>
  <si>
    <t>50788735</t>
  </si>
  <si>
    <t>布疋、衣著、鞋、帽、傘、服飾品批發業
家具、寢具、廚房器具、裝設品批發業
資訊軟體批發業
食品什貨、飲料零售業
布疋、衣著、鞋、帽、傘、服飾品零售業
家具、寢具、廚房器具、裝設品零售業
日常用品零售業
國際貿易業
投資顧問業
管理顧問業
其他顧問服務業
資訊軟體服務業
資料處理服務業
一般廣告服務業
廣告傳單分送業
人力派遣業
網路認證服務業
除許可業務外，得經營法令非禁止或限制之業務</t>
  </si>
  <si>
    <t>[#服務類別]：合作方式與價格諮詢。 [#聯繫需求]：可否設立不同管理帳號？</t>
  </si>
  <si>
    <t>專業版用戶</t>
  </si>
  <si>
    <t>28868811</t>
  </si>
  <si>
    <t>資訊軟體服務業
管理顧問業
除許可業務外，得經營法令非禁止或限制之業務</t>
  </si>
  <si>
    <t>[#服務類別]：申請免費企業版體驗。 [#聯繫需求]：今年會有展場活動，想透過問卷收集攤位參觀者的資訊，已用標準版試做成功，但想進一步了解企業版的模式</t>
  </si>
  <si>
    <t>標準版使用者</t>
  </si>
  <si>
    <t>[#服務類別]：合作方式與價格諮詢。 [#聯繫需求]：1. 可否串接google sheet?
 2. 收費價格?
 3. 是否可以內嵌網頁?
 4. 可跟任一CRM平台系統整合還是有指定CRM配合呢?</t>
  </si>
  <si>
    <t>[#服務類別]：合作方式與價格諮詢。 [#聯繫需求]：要做一套出國參展給遊客填寫的旅遊問卷(中、英、日、韓文版)
 有以下幾個問題：
 1. 網站我看只有中、英版的選項，是否譬如說在中文版輸入日、韓文問答就可以達成語系的需求？
 2. 譬如第一個問題是「請問你有到過金門嗎？」，若民眾選擇「否」，則直接跳到金門旅遊簡介的影片，這個動作有辦法做到嗎？</t>
  </si>
  <si>
    <t>43941354</t>
  </si>
  <si>
    <t>資訊軟體服務業
資料處理服務業
電子資訊供應服務業
一般廣告服務業
產品設計業
服飾設計業
管理顧問業
其他設計業
圖書出版業
有聲出版業
電影片製作業
動畫影片製作業
印刷業
資訊軟體批發業
資訊軟體零售業
國際貿易業
除許可業務外，得經營法令非禁止或限制之業務</t>
  </si>
  <si>
    <t>[#服務類別]：合作方式與價格諮詢。 [#聯繫需求]：想詢問，如同此右邊網址申請企業用，費用如何計算【https://nomurafunds.surveycake.com/s/yvrZ0?ssn5=JII0g】</t>
  </si>
  <si>
    <t>現在客戶確認不用問券形式了 而是要採街頭採訪詢問.........</t>
  </si>
  <si>
    <t>31841680</t>
  </si>
  <si>
    <t>標準版/專業版用戶</t>
  </si>
  <si>
    <t>80351999</t>
  </si>
  <si>
    <t>金融控股公司業</t>
  </si>
  <si>
    <t>[#服務類別]：合作方式與價格諮詢。 [#聯繫需求]：活動報名</t>
  </si>
  <si>
    <t>12440003</t>
  </si>
  <si>
    <t>[#服務類別]：申請免費企業版體驗。 [#聯繫需求]：主要測試問卷回覆選項不同時，可否有不同的回覆內容，測試是否符合需求。</t>
  </si>
  <si>
    <t>專業版會員，他們會自行串接</t>
  </si>
  <si>
    <t>52477053</t>
  </si>
  <si>
    <t>[#服務類別]：其他。 [#聯繫需求]：主要希望有的功能是可以指定不同問卷可以有不同接收人
 A問卷的回覆會寄給甲的信箱
 B問卷的回覆會寄給乙的信箱</t>
  </si>
  <si>
    <t>專業版 用戶，後續會再與我們聯繫</t>
  </si>
  <si>
    <t>[#服務類別]：合作方式與價格諮詢。 [#聯繫需求]：想請教 企業版的費用及支付方式?</t>
  </si>
  <si>
    <t>64816297</t>
  </si>
  <si>
    <t>資料儲存媒體製造及複製業
無店面零售業
國際貿易業
管理顧問業
資訊軟體服務業
資料處理服務業
電子資訊供應服務業
第三方支付服務業
一般廣告服務業
廣告傳單分送業
人力派遣業
市場研究及民意調查業
其他工商服務業
藝文服務業
演藝活動業
會議及展覽服務業
租賃業
攝影業
仲介服務業
除許可業務外，得經營法令非禁止或限制之業務
家具、寢具、廚房器具、裝設品批發業
文教、樂器、育樂用品批發業
照相器材批發業
資訊軟體批發業
家具、寢具、廚房器具、裝設品零售業
文教、樂器、育樂用品零售業
照相器材零售業
資訊軟體零售業
智慧財產權業
藝術品諮詢顧問業
產品設計業
研究發展服務業
打字業
網路認證服務業
產業育成業
報紙業
通訊稿業
雜誌（期刊）出版業
圖書出版業
有聲出版業
電影片製作業
電影片發行業
動畫影片製作業
提供設備及場地供電影片拍攝業
電影沖印業
電影錄音業
電影特效製作業
廣播節目製作業
電視節目製作業
廣播電視節目發行業
廣播電視廣告業
錄影節目帶業
音樂展演空間業
休閒活動場館業
資訊休閒業
錄影節目帶播映業</t>
  </si>
  <si>
    <t>[#服務類別]：申請免費企業版體驗。 [#聯繫需求]：想要體驗看看「協作與權限管理」、「客製化樣式」</t>
  </si>
  <si>
    <t>一般會員</t>
  </si>
  <si>
    <t>[#服務類別]：申請免費企業版體驗。 [#聯繫需求]：多人協作問卷</t>
  </si>
  <si>
    <t>[#服務類別]：申請免費企業版體驗。 [#聯繫需求]：無</t>
  </si>
  <si>
    <t>非企業版用戶</t>
  </si>
  <si>
    <t>[#服務類別]：其他。 [#聯繫需求]：1.希望藉由你們的平台製作寵物醫療預約服務。
 2.希望問卷能自動帶入客人資料，串接登入的部分。
 3.希望能整合line通知。
 4.想了解表單能客製化的最大限度。</t>
  </si>
  <si>
    <t>54120328</t>
  </si>
  <si>
    <t>住宅及大樓開發租售業
投資興建公共建設業
一般投資業
一般旅館業
建築物清潔服務業
管理顧問業
餐館業
飲料店業
飲酒店業
食品什貨、飲料零售業
停車場經營業
除許可業務外，得經營法令非禁止或限制之業務</t>
  </si>
  <si>
    <t>[#服務類別]：其他。 [#聯繫需求]：想瞭解企業版的費用及功能</t>
  </si>
  <si>
    <t>目前內部仍處於評估階段，尚無試用使用意願，後續若有需求會再與我們聯繫</t>
  </si>
  <si>
    <t>[#服務類別]：申請免費企業版體驗。 [#聯繫需求]：最主要是希望能與專案同事們共同編輯問卷。感謝您。</t>
  </si>
  <si>
    <t>連續 email/phone皆無法聯繫</t>
  </si>
  <si>
    <t>84309586</t>
  </si>
  <si>
    <t>家具、寢具、廚房器具、裝設品批發業
家具、寢具、廚房器具、裝設品零售業
室內裝潢業
國際貿易業
建材零售業
建材批發業
管理顧問業
餐館業
菸酒批發業
菸酒零售業
酒類輸入業
除許可業務外，得經營法令非禁止或限制之業務
電信管制射頻器材輸入業
停車場經營業
度量衡器批發業
度量衡器零售業
度量衡器輸入業</t>
  </si>
  <si>
    <t>[#服務類別]：合作方式與價格諮詢。 [#聯繫需求]：我們想要製作活動表單，以及滿意度表單</t>
  </si>
  <si>
    <t>82123769</t>
  </si>
  <si>
    <t>[#服務類別]：合作方式與價格諮詢。 [#聯繫需求]：我們需要對廠商進行一年一度的問卷調查，最重視的是廠商資料的隱私、資訊的保存、跨年度的資料比對、以及可能就特定議題再進行細部的問卷follow up，想要請問SurveyCake的什麼方案、預算、以及合作方式最為適合。
 此外，想請問SurveyCake在技術方面能提供如何的支援呢?</t>
  </si>
  <si>
    <t>總部已有指定廠商</t>
  </si>
  <si>
    <t>[#服務類別]：合作方式與價格諮詢。 [#聯繫需求]：SURVEYCAKE您好，
 裡山塾是一間環境學習中心，主要以經營自然戶外體驗活動為主。我們目前希望朝向未來在活動報名表單結束，可以直接與台新銀行線上信用刷卡服務串接。不曉得相關的建置，貴公司是否有相關的經驗與方案可以供我們評估了解。</t>
  </si>
  <si>
    <t>（價格問題）專業版會員</t>
  </si>
  <si>
    <t>24571943</t>
  </si>
  <si>
    <t>飲料批發業
食品什貨批發業
日常用品批發業
清潔用品批發業
醫療器材批發業
化粧品批發業
文教、樂器、育樂用品批發業
電腦及事務性機器設備批發業
食品什貨、飲料零售業
日常用品零售業
清潔用品零售業
醫療器材零售業
化粧品零售業
乙類成藥零售業
文教、樂器、育樂用品零售業
電腦及事務性機器設備零售業
機械器具零售業
無店面零售業
其他綜合零售業
國際貿易業
食品顧問業
管理顧問業
其他顧問服務業
資訊軟體服務業
資料處理服務業
電子資訊供應服務業
一般廣告服務業
生物技術服務業
研究發展服務業
租賃業
除許可業務外，得經營法令非禁止或限制之業務</t>
  </si>
  <si>
    <t>[#服務類別]：申請免費企業版體驗。 [#聯繫需求]：讓網紅團購的團主能夠檢視業績，且不能看到、編輯表單</t>
  </si>
  <si>
    <t>專業版客戶（目前正在試用專業版</t>
  </si>
  <si>
    <t>53756336</t>
  </si>
  <si>
    <t>管理顧問業
藝術品諮詢顧問業
其他顧問服務業
電子資訊供應服務業
一般廣告服務業
廣告傳單分送業
產品設計業
服飾設計業
景觀、室內設計業
影印業
打字業
剪報業
翻譯業
雜誌（期刊）出版業
圖書出版業
有聲出版業
軟體出版業
藝文服務業
演藝活動業
會議及展覽服務業
攝影業
喜慶綜合服務業
布疋、衣著、鞋、帽、傘、服飾品零售業
文教、樂器、育樂用品零售業
無店面零售業
國際貿易業
智慧財產權業
其他設計業
其他工商服務業
音樂展演空間業
食品什貨、飲料零售業
飲料店業
餐館業
除許可業務外，得經營法令非禁止或限制之業務</t>
  </si>
  <si>
    <t>[#服務類別]：申請免費企業版體驗。 [#聯繫需求]：申請企業版</t>
  </si>
  <si>
    <t>目前使用免費版即可</t>
  </si>
  <si>
    <t>53741469</t>
  </si>
  <si>
    <t>電器承裝業
電腦設備安裝業
機械批發業
電器批發業
電腦及事務性機器設備批發業
電器零售業
電腦及事務性機器設備零售業
機械器具零售業
國際貿易業
資訊軟體服務業
租賃業
電信器材批發業
資訊軟體批發業
資訊軟體零售業
智慧財產權業
機械安裝業
精密儀器批發業
精密儀器零售業
能源技術服務業
除許可業務外，得經營法令非禁止或限制之業務
冷凍空調工程業</t>
  </si>
  <si>
    <t>[#服務類別]：申請免費企業版體驗。 [#聯繫需求]：也想了解價格，上次看，很貴。
 下週一再打</t>
  </si>
  <si>
    <t>窗口一年僅有幾次使用問卷，目前暫時先以專業版為主。之後會再詢問其他部門是否合用企業版</t>
  </si>
  <si>
    <t>[#服務類別]：申請免費企業版體驗。 [#聯繫需求]：希望有較完整的功能可以探索</t>
  </si>
  <si>
    <t>一般/專業會員</t>
  </si>
  <si>
    <t>[#服務類別]：申請免費企業版體驗。 [#聯繫需求]：因問卷過長，希望能有填答暫存功能</t>
  </si>
  <si>
    <t>告知使用標準版</t>
  </si>
  <si>
    <t>55668288</t>
  </si>
  <si>
    <t>一般投資業
住宅及大樓開發租售業
工業廠房開發租售業
投資興建公共建設業
新市鎮、新社區開發業
不動產買賣業
不動產租賃業
老人住宅業
不動產仲介經紀業
除許可業務外，得經營法令非禁止或限制之業務</t>
  </si>
  <si>
    <t>[#服務類別]：合作方式與價格諮詢。 [#聯繫需求]：想了解客製化的問題選項</t>
  </si>
  <si>
    <t>52285127</t>
  </si>
  <si>
    <t>寵物食品及其用品批發業
無店面零售業
國際貿易業
資訊軟體服務業
資料處理服務業
電子資訊供應服務業
一般廣告服務業
產品設計業
其他設計業
除許可業務外，得經營法令非禁止或限制之業務</t>
  </si>
  <si>
    <t>[#服務類別]：合作方式與價格諮詢。 [#聯繫需求]：想要知道 串接LineBot 的解決方案。
 比如說在用戶填寫完表單後，機器人會回傳 「已完成預約，我們會有專人聯絡您」</t>
  </si>
  <si>
    <t>[#服務類別]：合作方式與價格諮詢。 [#聯繫需求]：1.想詢問企業版的價格
 2.因我們是學校單位，是否可以提供帳戶由學校端匯款給貴單位?
 以上，謝謝您!</t>
  </si>
  <si>
    <t>42621425</t>
  </si>
  <si>
    <t>其他工商服務業
電器安裝業
電器及電子產品修理業
日常用品零售業
清潔用品零售業
其他顧問服務業
產業育成業
除許可業務外，得經營法令非禁止或限制之業務</t>
  </si>
  <si>
    <t>[#服務類別]：申請免費企業版體驗。 [#聯繫需求]：問券調查</t>
  </si>
  <si>
    <t>非企業版客戶（一般/專業版會員）</t>
  </si>
  <si>
    <t>80032530</t>
  </si>
  <si>
    <t>產品設計業
汽車及其零件製造業
汽車批發業
汽車零售業
模具製造業
模具批發業
模具零售業
汽、機車零件配備批發業
汽、機車零件配備零售業
汽車修理業
其他汽車服務業（汽車裝潢）
汽車拖吊業
國際貿易業
電信管制射頻器材裝設工程業
企業經營管理顧問業
一般廣告服務業
電信器材批發業
電信器材零售業
除許可業務外，得經營法令非禁止或限制之業務</t>
  </si>
  <si>
    <t>[#服務類別]：合作方式與價格諮詢。 [#聯繫需求]：目前已使用PRO版的問卷，但問卷跑的速度很慢，導致使用者抱怨，先前已請客服協助，但跟GOOGLE問卷比，還是很慢，所以想要了解企業版是否可排除以上問題，謝謝！
 先前發放的問卷：https://www.surveycake.com/s/eNDO6</t>
  </si>
  <si>
    <t>客戶評估後將繼續使用專業版即可</t>
  </si>
  <si>
    <t>69633873</t>
  </si>
  <si>
    <t>製鞋業
飲料批發業
布疋、衣著、鞋、帽、傘、服飾品批發業
家具、寢具、廚房器具、裝設品批發業
日常用品批發業
水器材料批發業
陶瓷玻璃器皿批發業
寵物食品及其用品批發業
其他化學製品批發業
化粧品批發業
文教、樂器、育樂用品批發業
鐘錶批發業
電器批發業
精密儀器批發業
電腦及事務性機器設備批發業
電信器材批發業
電子材料批發業
食品什貨、飲料零售業
布疋、衣著、鞋、帽、傘、服飾品零售業
日常用品零售業
水器材料零售業
寵物食品及其用品零售業
化粧品零售業
電器零售業
電腦及事務性機器設備零售業
精密儀器零售業
電信器材零售業
電子材料零售業
無店面零售業
國際貿易業
管理顧問業
除許可業務外，得經營法令非禁止或限制之業務</t>
  </si>
  <si>
    <t>[#服務類別]：其他。 [#聯繫需求]：我司為美國專利減壓高跟鞋墊品牌商 (閣美國際有限公司), 目前想針對消費者穿高跟鞋的行為做一個市場調查. 想更進一步了解貴司的服務內容. 可否請與我司聯繫. 謝謝</t>
  </si>
  <si>
    <t>標準版/專業版會員</t>
  </si>
  <si>
    <t>52487989</t>
  </si>
  <si>
    <t>飲料批發業
食品什貨批發業
布疋、衣著、鞋、帽、傘、服飾品批發業
家具、寢具、廚房器具、裝設品批發業
日常用品批發業
清潔用品批發業
化粧品批發業
文教、樂器、育樂用品批發業
其他批發業
食品什貨、飲料零售業
布疋、衣著、鞋、帽、傘、服飾品零售業
家具、寢具、廚房器具、裝設品零售業
日常用品零售業
清潔用品零售業
化粧品零售業
文教、樂器、育樂用品零售業
其他零售業
無店面零售業
其他綜合零售業
國際貿易業
成衣業
服飾品製造業
產品設計業
服飾設計業
租賃業
攝影業
裁縫服務業
美容美髮服務業
喜慶綜合服務業
未分類其他服務業
除許可業務外，得經營法令非禁止或限制之業務</t>
  </si>
  <si>
    <t>[#服務類別]：合作方式與價格諮詢。 [#聯繫需求]：在問卷測試中，用戶反應按到公司logo跳出後都要重新作答，看是否企業版是否能改善。
 想了解價格跟內容 與專業版的差別</t>
  </si>
  <si>
    <t>非企業版用戶（專業版）</t>
  </si>
  <si>
    <t>43840551</t>
  </si>
  <si>
    <t>資訊軟體服務業
電子資訊供應服務業
網路認證服務業
有聲出版業
無店面零售業
國際貿易業
除許可業務外，得經營法令非禁止或限制之業務</t>
  </si>
  <si>
    <t>[#服務類別]：申請免費企業版體驗。 [#聯繫需求]：目前已使用付費版，主要希望能有表單資料夾的功能</t>
  </si>
  <si>
    <t>Team 潛在會員（目前是專業會員）</t>
  </si>
  <si>
    <t>[#服務類別]：申請免費企業版體驗。 [#聯繫需求]：We would like to setup the surveycake enterprise in our VM / Cloud environment.</t>
  </si>
  <si>
    <t>因內部人力資源異動，暫不進行正式升級</t>
  </si>
  <si>
    <t>[#服務類別]：申請免費企業版體驗。 [#聯繫需求]：顧客意見調查</t>
  </si>
  <si>
    <t>之前未來商務展聯繫過，但告知一年僅會發一次問卷，故使用專業版即可</t>
  </si>
  <si>
    <t>28331543</t>
  </si>
  <si>
    <t>廣播節目製作業
電視節目製作業
廣播電視節目發行業
廣播電視廣告業
錄影節目帶業
食用油脂批發業
飲料批發業
食品什貨批發業
化粧品批發業
文教、樂器、育樂用品批發業
電腦及事務性機器設備批發業
電信器材批發業
資訊軟體批發業
食品什貨、飲料零售業
文教、樂器、育樂用品零售業
電腦及事務性機器設備零售業
電信器材零售業
資訊軟體零售業
百貨公司業
便利商店業
無店面零售業
其他綜合零售業
國際貿易業
智慧財產權業
管理顧問業
其他顧問服務業
資訊軟體服務業
資料處理服務業
電子資訊供應服務業
一般廣告服務業
產業育成業
會議及展覽服務業
除許可業務外，得經營法令非禁止或限制之業務
超級市場業
廣告傳單分送業
產品設計業
公證業
市場研究及民意調查業
藝文服務業
工商徵信服務業
租賃業</t>
  </si>
  <si>
    <t>新聞</t>
  </si>
  <si>
    <t>[#服務類別]：合作方式與價格諮詢。 [#聯繫需求]：專業版所有需求</t>
  </si>
  <si>
    <t>這次先不與貴公司合作（有評估其他廠商）</t>
  </si>
  <si>
    <t>50891317</t>
  </si>
  <si>
    <t>一般投資業
投資顧問業
資訊軟體服務業
資料處理服務業
創業投資業
一般廣告服務業
電子資訊供應服務業
人力派遣業
租賃業
電腦及事務性機器設備零售業
電器零售業
國際貿易業
除許可業務外，得經營法令非禁止或限制之業務</t>
  </si>
  <si>
    <t>[#服務類別]：合作方式與價格諮詢。 [#聯繫需求]：我們的網站 www.smartbeb.com.tw
 我們正在評估是否要自建表單系統，或使用貴司的企業版
 想要詢問價格、客制項目、及網域、伺服器資類的問題
 謝謝</t>
  </si>
  <si>
    <t>內部向老闆提案後決定自己開發表單系統</t>
  </si>
  <si>
    <t>28340310</t>
  </si>
  <si>
    <t>電腦及事務性機器設備批發業
電信器材批發業
資訊軟體批發業
電子材料批發業
文教、樂器、育樂用品批發業
國際貿易業
電腦設備安裝業
投資顧問業
管理顧問業
食品什貨批發業
布疋、衣著、鞋、帽、傘、服飾品批發業
五金批發業
化學原料批發業
其他化學製品批發業
回收物料批發業
其他批發業
除許可業務外，得經營法令非禁止或限制之業務</t>
  </si>
  <si>
    <t>[#服務類別]：申請免費企業版體驗。 [#聯繫需求]：目前我們想做一個枕頭相關的事睡計畫問卷，想詢問操作模式，謝謝。</t>
  </si>
  <si>
    <t>目前針對功能會以標準版/專業版進行評估，如有企業版需求會再與我們聯繫</t>
  </si>
  <si>
    <t>24956031</t>
  </si>
  <si>
    <t>布疋、衣著、鞋、帽、傘、服飾品批發業
家具、寢具、廚房器具、裝設品批發業
文教、樂器、育樂用品批發業
布疋、衣著、鞋、帽、傘、服飾品零售業
家具、寢具、廚房器具、裝設品零售業
文教、樂器、育樂用品零售業
首飾及貴金屬批發業
其他批發業
無店面零售業
國際貿易業
一般投資業
除許可業務外，得經營法令非禁止或限制之業務</t>
  </si>
  <si>
    <t>[#服務類別]：合作方式與價格諮詢。 [#聯繫需求]：已訂購專業版，想要諮詢企業版費用與功能</t>
  </si>
  <si>
    <t>評估價格後，專業版即夠用</t>
  </si>
  <si>
    <t>31677225</t>
  </si>
  <si>
    <t>[#服務類別]：合作方式與價格諮詢。 [#聯繫需求]：了解企業版差異</t>
  </si>
  <si>
    <t>將繼續使用專業版</t>
  </si>
  <si>
    <t>04468148</t>
  </si>
  <si>
    <t>[#服務類別]：申請免費企業版體驗。 [#聯繫需求]：座談會的問卷</t>
  </si>
  <si>
    <t>門市店員暫不需使用到企業版，會再將資訊轉給總公司</t>
  </si>
  <si>
    <t>[#服務類別]：申請免費企業版體驗。 [#聯繫需求]：做問卷使用</t>
  </si>
  <si>
    <t>客戶告知所屬為小單位，故沒有八萬以上的預算進行</t>
  </si>
  <si>
    <t>[#服務類別]：申請免費企業版體驗。 [#聯繫需求]：群組協作</t>
  </si>
  <si>
    <t>個人小團體無企業版需求。Team 潛在客戶</t>
  </si>
  <si>
    <t>53292863</t>
  </si>
  <si>
    <t>電器批發業
精密儀器批發業
電腦及事務性機器設備批發業
電信器材批發業
電池批發業
資訊軟體批發業
電子材料批發業
耐火材料批發業
無店面零售業
國際貿易業
其他批發業
其他零售業
其他綜合零售業
電子材料零售業
耐火材料零售業
精密儀器零售業
電子資訊供應服務業
表面處理業
粉末冶金業
金屬鍛造業
金屬線製品製造業
其他金屬製品製造業
熱處理業
電子零組件製造業
合成樹脂及塑膠製造業
塑膠膜、袋製造業
塑膠日用品製造業
強化塑膠製品製造業
其他塑膠製品製造業
除許可業務外，得經營法令非禁止或限制之業務</t>
  </si>
  <si>
    <t>[#服務類別]：申請免費企業版體驗。 [#聯繫需求]：希望可以串接付款</t>
  </si>
  <si>
    <t>（企業版金流串接報價太貴）專業版用戶</t>
  </si>
  <si>
    <t>42794903</t>
  </si>
  <si>
    <t>[#服務類別]：合作方式與價格諮詢。 [#聯繫需求]：您好，之前有先透過mail了解企業版，以下是需要的功能整理：
 再麻煩您們報價月費及年費，感謝！
 1. 自訂網域名稱+輸出個人PDF
 擁有自己的網域名稱、Logo跟色系。
 ex. A問卷有5個人填寫，匯出PDF時，可以分別匯出這5個人的問卷內容嗎?
 是否可以自行設計好封面+尾頁，PDF是可以直接印出供對方看的?
 2. Logic串接功能 
 ex. 後台針對不同問題的選項設定/加總分數， 最後依照不同的分數區間會跳到指定的感謝頁面。
 --&amp;gt;舉例:類似做性向測驗測你是什麼類型的人。
 3. 問卷多人協作、權限管理 
 群組成員可由管理帳號統一管理加入，無人數上限。
 成員只需透過管理帳號分別開通使用登入的帳號、密碼就可以順利登入使用。
 4. 嵌入碼
 進入問卷後台「分享問卷」的分頁中，運用提供的「嵌入碼」就可以做出想要呈現的方式。
 可以嵌入官網，甚至搭配FB跟LINE@的聊天機器人使用。ex.可搭配ManyChat這款FB聊天機器人 ?
 5. 串接GA分析
 了解TA是透過哪個管道進來填問卷的，讓GA記錄所填時間多長? 是否有點擊尾頁(感謝頁)的連結?
 或是Surcake後台可以直接看到數據?
 勞煩了，再次感謝～</t>
  </si>
  <si>
    <t>00968178</t>
  </si>
  <si>
    <t>[#服務類別]：申請免費企業版體驗。 [#聯繫需求]：需要群組協作</t>
  </si>
  <si>
    <t>還是以專業版為主，Team 版 TA</t>
  </si>
  <si>
    <t>[#服務類別]：申請免費企業版體驗。 [#聯繫需求]：群組共編</t>
  </si>
  <si>
    <t>學生，專業版即可</t>
  </si>
  <si>
    <t>[#服務類別]：申請免費企業版體驗。 [#聯繫需求]：跳題功能</t>
  </si>
  <si>
    <t>僅需專業版功能</t>
  </si>
  <si>
    <t>[#服務類別]：申請免費企業版體驗。 [#聯繫需求]：我們的主業是銷售房地產，希望能將現場紙本問卷轉化成線上問卷，但問卷又需要分成不同權限開啟，希望由專人能夠聯繫解惑，謝謝!</t>
  </si>
  <si>
    <t>評估後不符合多帳號協作所需</t>
  </si>
  <si>
    <t>23036120</t>
  </si>
  <si>
    <t>資訊軟體服務業
其他顧問服務業
資料處理服務業
電子資訊供應服務業
實境體感應用服務業
網路認證服務業
人力派遣業
建築物公共安全檢查業
管理顧問業
電腦設備安裝業
電信工程業
簡易電信設備安裝業
儀器、儀表安裝工程業
建材批發業
電腦及事務性機器設備批發業
度量衡器批發業
精密儀器批發業
資訊軟體批發業
電腦及事務性機器設備零售業
電器零售業
精密儀器零售業
度量衡器零售業
電信器材零售業
資訊軟體零售業
照相器材零售業
電子材料零售業
其他綜合零售業
無店面零售業
智慧財產權業
軟體出版業
電影特效製作業
動畫影片製作業
租賃業
除許可業務外，得經營法令非禁止或限制之業務</t>
  </si>
  <si>
    <t>[#服務類別]：合作方式與價格諮詢。 [#聯繫需求]：想製作線上表單來讓用戶選擇他的需求，並能提供填答完的選項結合報價金額總計，以及在問卷描述的格式內插入HTML iframe框架，故想請問貴司是否方便報價，或10/21(一)下午2點 前來demo 討論相關需求。</t>
  </si>
  <si>
    <t>產品不符合需求</t>
  </si>
  <si>
    <t>70364778</t>
  </si>
  <si>
    <t>小客車租賃業
機械批發業
機械器具零售業
電器批發業
電器零售業
電腦及事務性機器設備批發業
電腦及事務性機器設備零售業
汽車批發業
汽車零售業
機車批發業
機車零售業
汽、機車零件配備批發業
汽、機車零件配備零售業
污染防治設備批發業
污染防治設備零售業
應收帳款收買業務
租賃業
停車場經營業
汽車修理業
除許可業務外，得經營法令非禁止或限制之業務
小貨車租賃業
醫療器材批發業
醫療器材零售業
金融機構金錢債權收買業務
辦理金融機構金錢債權之評價或拍賣業務
雜誌（期刊）出版業</t>
  </si>
  <si>
    <t>[#服務類別]：合作方式與價格諮詢。 [#聯繫需求]：目前已經申請專業版試用，綁定個人E-mail及信用卡資料；但是因為我們公司有輪調機制，後續如果經辦更換工程可能會很浩大，對於公司管理上也存在一定風險。
 想要瞭解一下企業版在價格、付款方式會不會比較適合我們。</t>
  </si>
  <si>
    <t>12/09 電話告知互動網請他們直接使用 whostone 企業版即可</t>
  </si>
  <si>
    <t>42573367</t>
  </si>
  <si>
    <t>飲料批發業
茶葉批發業
食品什貨批發業
日常用品批發業
塑膠膜、袋批發業
資訊軟體批發業
食品什貨、飲料零售業
日常用品零售業
塑膠膜、袋零售業
其他零售業
其他機械器具零售業
無店面零售業
國際貿易業
飲料店業
食品顧問業
其他顧問服務業
資訊軟體服務業
一般廣告服務業
人力派遣業
理貨包裝業
產業育成業
租賃業
未分類其他服務業
除許可業務外，得經營法令非禁止或限制之業務</t>
  </si>
  <si>
    <t>[#服務類別]：合作方式與價格諮詢。 [#聯繫需求]：提供顧客透過LINE連結到SurveyCake填寫訂餐資料，詳細內容希望能見面詢問</t>
  </si>
  <si>
    <t>Pro 用戶</t>
  </si>
  <si>
    <t>13089956</t>
  </si>
  <si>
    <t>菸酒批發業
乳品批發業
化粧品批發業
電信器材批發業
電信器材零售業
國際貿易業
企業經營管理顧問業
資訊軟體服務業
一般廣告服務業
產品設計業
演藝活動業
皮包、手提袋、皮箱批發業
五金批發業
清潔用品批發業
塑膠膜、袋批發業
圖書批發業
文具批發業
運動器材批發業
玩具、娛樂用品批發業
鐘錶批發業
電器批發業
事務性機器設備批發業
首飾及貴金屬批發業
皮包、手提袋、皮箱零售業
五金零售業
日常用品零售業
化粧品零售業
書籍、文具零售業
運動器材零售業
玩具、娛樂用品零售業
鐘錶零售業
家具零售業
寢具零售業
事務性機器設備零售業
電器零售業
首飾及貴金屬零售業
照相器材零售業
鞋類零售業
成衣零售業
一般百貨業
除許可業務外，得經營法令非禁止或限制之業務</t>
  </si>
  <si>
    <t>[#服務類別]：申請免費企業版體驗。 [#聯繫需求]：問卷群組</t>
  </si>
  <si>
    <t>54356338</t>
  </si>
  <si>
    <t>電腦及事務性機器設備批發業
文教、樂器、育樂用品批發業
布疋、衣著、鞋、帽、傘、服飾品批發業
電器批發業
電腦及事務性機器設備零售業
文教、樂器、育樂用品零售業
布疋、衣著、鞋、帽、傘、服飾品零售業
電器零售業
家具、寢具、廚房器具、裝設品批發業
五金批發業
日常用品批發業
陶瓷玻璃器皿批發業
清潔用品批發業
化粧品批發業
鐘錶批發業
首飾及貴金屬批發業
照相器材批發業
資訊軟體批發業
電子材料批發業
其他批發業
家具、寢具、廚房器具、裝設品零售業
五金零售業
日常用品零售業
清潔用品零售業
化粧品零售業
鐘錶零售業
首飾及貴金屬零售業
照相器材零售業
資訊軟體零售業
電子材料零售業
成人用品零售業
其他零售業
國際貿易業
管理顧問業
其他顧問服務業
資訊軟體服務業
資料處理服務業
電子資訊供應服務業
一般廣告服務業
產品設計業
景觀、室內設計業
藝文服務業
演藝活動業
印刷業
除許可業務外，得經營法令非禁止或限制之業務
飲料批發業
食品什貨批發業
食品什貨、飲料零售業</t>
  </si>
  <si>
    <t>[#服務類別]：合作方式與價格諮詢。 [#聯繫需求]：您好，我之前有使用過免費體驗專業版，覺得很不錯！原本之後有想繼續使用付費專業版，但發現你們還有企業版，因此想進一步了解！</t>
  </si>
  <si>
    <t>專業版會員，將繼續評估使用專業版即可</t>
  </si>
  <si>
    <t>[#服務類別]：合作方式與價格諮詢。 [#聯繫需求]：餐廳訂位系統</t>
  </si>
  <si>
    <t>一般會員（專業版 TA）</t>
  </si>
  <si>
    <t>[#服務類別]：申請免費企業版體驗。 [#聯繫需求]：合作方案及價格</t>
  </si>
  <si>
    <t>Not Qualified Lead! 資本額NT$90,000-</t>
  </si>
  <si>
    <t>82894858</t>
  </si>
  <si>
    <t>家具、寢具、廚房器具、裝設品批發業
五金批發業
日常用品批發業
模具批發業
水器材料批發業
漆料、塗料批發業
染料、顏料批發業
塑膠膜、袋批發業
文教、樂器、育樂用品批發業
建材批發業
消防安全設備批發業
耐火材料批發業
五金零售業
日常用品零售業
建材零售業
機械器具零售業
耐火材料零售業
國際貿易業
除許可業務外，得經營法令非禁止或限制之業務</t>
  </si>
  <si>
    <t>[#服務類別]：申請免費企業版體驗。 [#聯繫需求]：目前已經有使用個人的作為測試使用!
 出部主要用於來店客的資料登錄!
 想順便詢有辦法將目前舊有表單轉到其他號嗎?
 想順便詢問何作方式 價格 以及客製化的程度</t>
  </si>
  <si>
    <t>23592792</t>
  </si>
  <si>
    <t>２﹒水處理工程（自來水承裝除外）。
４﹒固體及有害廢棄物處理工程。
６﹒防治污染設備及其零件之製造、加工、買賣業務。
８﹒環境衛生綠化工程。</t>
  </si>
  <si>
    <t>[#服務類別]：申請免費企業版體驗。 [#聯繫需求]：欲開通共同編輯功能</t>
  </si>
  <si>
    <t>評估後使用專業版即可</t>
  </si>
  <si>
    <t>24811900</t>
  </si>
  <si>
    <t>其他工商服務業
除許可業務外，得經營法令非禁止或限制之業務</t>
  </si>
  <si>
    <t>[#服務類別]：合作方式與價格諮詢。 [#聯繫需求]：企業版問卷，多人編輯同一份問卷</t>
  </si>
  <si>
    <t>Capital的AVERAGE</t>
  </si>
  <si>
    <t>Capital的MEDIAN</t>
  </si>
  <si>
    <t>總和</t>
  </si>
  <si>
    <t>SUM of Deal-time</t>
  </si>
  <si>
    <t>總計</t>
  </si>
  <si>
    <t/>
  </si>
  <si>
    <t>SUM of Deal - sum 的加總</t>
  </si>
  <si>
    <t>SUM of Deal - sum</t>
  </si>
  <si>
    <t>COUNTA of Capital 的加總</t>
  </si>
  <si>
    <t>COUNTA of Capital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</si>
</sst>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
    <numFmt numFmtId="177" formatCode="yyyy\-mm\-dd\ h:mm:ss"/>
    <numFmt numFmtId="178" formatCode="0.0%"/>
    <numFmt numFmtId="179" formatCode="yyyy&quot;-&quot;mm"/>
    <numFmt numFmtId="180" formatCode="yyyy\-mm\-dd"/>
  </numFmts>
  <fonts count="15">
    <font>
      <sz val="10"/>
      <color rgb="FF000000"/>
      <name val="Arial"/>
    </font>
    <font>
      <b/>
      <sz val="11"/>
      <color rgb="FF000000"/>
      <name val="Arial"/>
      <family val="2"/>
    </font>
    <font>
      <sz val="10"/>
      <color theme="1"/>
      <name val="Arial"/>
      <family val="2"/>
    </font>
    <font>
      <sz val="11"/>
      <color theme="1"/>
      <name val="Arial"/>
      <family val="2"/>
    </font>
    <font>
      <sz val="10"/>
      <name val="Arial"/>
      <family val="2"/>
    </font>
    <font>
      <sz val="11"/>
      <color rgb="FF000000"/>
      <name val="Arial"/>
      <family val="2"/>
    </font>
    <font>
      <sz val="11"/>
      <color rgb="FF222222"/>
      <name val="Arial"/>
      <family val="2"/>
    </font>
    <font>
      <sz val="11"/>
      <name val="Arial"/>
      <family val="2"/>
    </font>
    <font>
      <b/>
      <sz val="12"/>
      <color rgb="FF000000"/>
      <name val="Arial"/>
      <family val="2"/>
    </font>
    <font>
      <sz val="12"/>
      <color rgb="FF222222"/>
      <name val="Arial"/>
      <family val="2"/>
    </font>
    <font>
      <sz val="12"/>
      <color rgb="FF000000"/>
      <name val="Arial"/>
      <family val="2"/>
    </font>
    <font>
      <sz val="10"/>
      <color rgb="FF000000"/>
      <name val="Helvetica Neue"/>
    </font>
    <font>
      <sz val="11"/>
      <color rgb="FF333333"/>
      <name val="Arial"/>
      <family val="2"/>
    </font>
    <font>
      <sz val="10"/>
      <color theme="1"/>
      <name val="Microsoft JhengHei"/>
      <family val="2"/>
      <charset val="136"/>
    </font>
    <font>
      <sz val="9"/>
      <name val="細明體"/>
      <family val="3"/>
      <charset val="136"/>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9F9F9"/>
        <bgColor rgb="FFF9F9F9"/>
      </patternFill>
    </fill>
  </fills>
  <borders count="15">
    <border>
      <left/>
      <right/>
      <top/>
      <bottom/>
      <diagonal/>
    </border>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65"/>
      </top>
      <bottom/>
      <diagonal/>
    </border>
    <border>
      <left style="thin">
        <color indexed="8"/>
      </left>
      <right style="thin">
        <color indexed="8"/>
      </right>
      <top style="thin">
        <color indexed="65"/>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5">
    <xf numFmtId="0" fontId="0" fillId="0" borderId="0" xfId="0" applyFont="1" applyAlignment="1"/>
    <xf numFmtId="0" fontId="2" fillId="0" borderId="0" xfId="0" applyFont="1" applyAlignment="1"/>
    <xf numFmtId="0" fontId="1" fillId="0" borderId="0" xfId="0" applyFont="1" applyAlignment="1"/>
    <xf numFmtId="0" fontId="3" fillId="0" borderId="0" xfId="0" applyFont="1" applyAlignment="1">
      <alignment horizontal="right"/>
    </xf>
    <xf numFmtId="176" fontId="3" fillId="0" borderId="0" xfId="0" applyNumberFormat="1" applyFont="1" applyAlignment="1">
      <alignment horizontal="right"/>
    </xf>
    <xf numFmtId="0" fontId="2" fillId="0" borderId="0" xfId="0" applyFont="1"/>
    <xf numFmtId="177" fontId="2" fillId="0" borderId="0" xfId="0" applyNumberFormat="1" applyFont="1" applyAlignment="1">
      <alignment horizontal="right"/>
    </xf>
    <xf numFmtId="0" fontId="5" fillId="0" borderId="0" xfId="0" applyFont="1" applyAlignment="1"/>
    <xf numFmtId="177" fontId="5" fillId="0" borderId="0" xfId="0" applyNumberFormat="1" applyFont="1" applyAlignment="1">
      <alignment horizontal="right"/>
    </xf>
    <xf numFmtId="0" fontId="5" fillId="0" borderId="0" xfId="0" applyFont="1" applyAlignment="1"/>
    <xf numFmtId="3" fontId="5" fillId="0" borderId="0" xfId="0" applyNumberFormat="1" applyFont="1" applyAlignment="1">
      <alignment horizontal="right"/>
    </xf>
    <xf numFmtId="3" fontId="5" fillId="0" borderId="0" xfId="0" applyNumberFormat="1" applyFont="1" applyAlignment="1"/>
    <xf numFmtId="177" fontId="5" fillId="0" borderId="0" xfId="0" applyNumberFormat="1" applyFont="1" applyAlignment="1">
      <alignment horizontal="right"/>
    </xf>
    <xf numFmtId="3" fontId="2" fillId="0" borderId="0" xfId="0" applyNumberFormat="1" applyFont="1"/>
    <xf numFmtId="0" fontId="5" fillId="2" borderId="0" xfId="0" applyFont="1" applyFill="1" applyAlignment="1"/>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78" fontId="2" fillId="0" borderId="0" xfId="0" applyNumberFormat="1" applyFont="1"/>
    <xf numFmtId="0" fontId="7" fillId="0" borderId="0" xfId="0" applyFont="1" applyAlignment="1">
      <alignment horizontal="right"/>
    </xf>
    <xf numFmtId="176" fontId="7" fillId="0" borderId="0" xfId="0" applyNumberFormat="1" applyFont="1" applyAlignment="1">
      <alignment horizontal="right"/>
    </xf>
    <xf numFmtId="0" fontId="8" fillId="0" borderId="0" xfId="0" applyFont="1" applyAlignment="1"/>
    <xf numFmtId="0" fontId="2" fillId="0" borderId="0" xfId="0" applyFont="1" applyAlignment="1"/>
    <xf numFmtId="3" fontId="9" fillId="2" borderId="0" xfId="0" applyNumberFormat="1" applyFont="1" applyFill="1" applyAlignment="1">
      <alignment horizontal="right"/>
    </xf>
    <xf numFmtId="3" fontId="10" fillId="0" borderId="0" xfId="0" applyNumberFormat="1" applyFont="1" applyAlignment="1">
      <alignment horizontal="right"/>
    </xf>
    <xf numFmtId="0" fontId="5" fillId="3" borderId="0" xfId="0" applyFont="1" applyFill="1" applyAlignment="1"/>
    <xf numFmtId="0" fontId="5" fillId="0" borderId="0" xfId="0" applyFont="1" applyAlignment="1">
      <alignment horizontal="right"/>
    </xf>
    <xf numFmtId="179" fontId="5" fillId="0" borderId="0" xfId="0" applyNumberFormat="1" applyFont="1" applyAlignment="1">
      <alignment horizontal="right"/>
    </xf>
    <xf numFmtId="177" fontId="2" fillId="0" borderId="0" xfId="0" applyNumberFormat="1" applyFont="1" applyAlignment="1"/>
    <xf numFmtId="180" fontId="5" fillId="0" borderId="0" xfId="0" applyNumberFormat="1" applyFont="1" applyAlignment="1">
      <alignment horizontal="right"/>
    </xf>
    <xf numFmtId="0" fontId="2" fillId="0" borderId="0" xfId="0" applyFont="1" applyAlignment="1"/>
    <xf numFmtId="3" fontId="2" fillId="0" borderId="0" xfId="0" applyNumberFormat="1" applyFont="1" applyAlignment="1"/>
    <xf numFmtId="0" fontId="5" fillId="0" borderId="1" xfId="0" applyFont="1" applyBorder="1" applyAlignment="1"/>
    <xf numFmtId="4" fontId="2" fillId="0" borderId="0" xfId="0" applyNumberFormat="1" applyFont="1" applyAlignment="1"/>
    <xf numFmtId="3" fontId="2" fillId="0" borderId="0" xfId="0" applyNumberFormat="1" applyFont="1" applyAlignment="1">
      <alignment horizontal="right"/>
    </xf>
    <xf numFmtId="3" fontId="2" fillId="0" borderId="0" xfId="0" applyNumberFormat="1" applyFont="1" applyAlignment="1">
      <alignment horizontal="right"/>
    </xf>
    <xf numFmtId="0" fontId="2" fillId="0" borderId="0" xfId="0" applyFont="1" applyAlignment="1">
      <alignment horizontal="right"/>
    </xf>
    <xf numFmtId="0" fontId="2" fillId="0" borderId="1" xfId="0" applyFont="1" applyBorder="1" applyAlignment="1"/>
    <xf numFmtId="4" fontId="2" fillId="0" borderId="0" xfId="0" applyNumberFormat="1" applyFont="1" applyAlignment="1">
      <alignment horizontal="right"/>
    </xf>
    <xf numFmtId="0" fontId="2" fillId="0" borderId="1" xfId="0" applyFont="1" applyBorder="1" applyAlignment="1"/>
    <xf numFmtId="0" fontId="2" fillId="0" borderId="0" xfId="0" quotePrefix="1" applyFont="1" applyAlignment="1"/>
    <xf numFmtId="0" fontId="2" fillId="0" borderId="0" xfId="0" applyFont="1" applyAlignment="1"/>
    <xf numFmtId="180" fontId="2" fillId="0" borderId="0" xfId="0" applyNumberFormat="1" applyFont="1" applyAlignment="1">
      <alignment horizontal="right"/>
    </xf>
    <xf numFmtId="3" fontId="11" fillId="2" borderId="0" xfId="0" applyNumberFormat="1" applyFont="1" applyFill="1" applyAlignment="1">
      <alignment horizontal="right"/>
    </xf>
    <xf numFmtId="4" fontId="2" fillId="0" borderId="0" xfId="0" applyNumberFormat="1" applyFont="1" applyAlignment="1"/>
    <xf numFmtId="176" fontId="2" fillId="0" borderId="0" xfId="0" applyNumberFormat="1" applyFont="1" applyAlignment="1">
      <alignment horizontal="right"/>
    </xf>
    <xf numFmtId="49" fontId="5" fillId="0" borderId="0" xfId="0" applyNumberFormat="1" applyFont="1" applyAlignment="1"/>
    <xf numFmtId="0" fontId="5" fillId="0" borderId="0" xfId="0" applyFont="1" applyAlignment="1">
      <alignment wrapText="1"/>
    </xf>
    <xf numFmtId="0" fontId="5" fillId="0" borderId="1" xfId="0" applyFont="1" applyBorder="1" applyAlignment="1"/>
    <xf numFmtId="3" fontId="5" fillId="0" borderId="0" xfId="0" applyNumberFormat="1" applyFont="1" applyAlignment="1">
      <alignment horizontal="right"/>
    </xf>
    <xf numFmtId="180" fontId="5" fillId="0" borderId="0" xfId="0" applyNumberFormat="1" applyFont="1" applyAlignment="1">
      <alignment horizontal="right"/>
    </xf>
    <xf numFmtId="49" fontId="5" fillId="0" borderId="0" xfId="0" quotePrefix="1" applyNumberFormat="1" applyFont="1" applyAlignment="1"/>
    <xf numFmtId="49" fontId="12" fillId="2" borderId="0" xfId="0" applyNumberFormat="1" applyFont="1" applyFill="1" applyAlignment="1"/>
    <xf numFmtId="49" fontId="2" fillId="0" borderId="0" xfId="0" applyNumberFormat="1" applyFont="1" applyAlignment="1"/>
    <xf numFmtId="0" fontId="5" fillId="0" borderId="0" xfId="0" applyFont="1" applyAlignment="1">
      <alignment horizontal="right"/>
    </xf>
    <xf numFmtId="49" fontId="12" fillId="4" borderId="0" xfId="0" applyNumberFormat="1" applyFont="1" applyFill="1" applyAlignment="1"/>
    <xf numFmtId="3" fontId="13" fillId="0" borderId="0" xfId="0" applyNumberFormat="1" applyFont="1" applyAlignment="1">
      <alignment horizontal="right"/>
    </xf>
    <xf numFmtId="0" fontId="0" fillId="0" borderId="2" xfId="0" pivotButton="1" applyFont="1" applyBorder="1" applyAlignment="1"/>
    <xf numFmtId="0" fontId="0" fillId="0" borderId="3" xfId="0" applyFont="1" applyBorder="1" applyAlignment="1"/>
    <xf numFmtId="0" fontId="0" fillId="0" borderId="4" xfId="0" applyFont="1" applyBorder="1" applyAlignment="1"/>
    <xf numFmtId="0" fontId="0" fillId="0" borderId="2" xfId="0" applyFont="1" applyBorder="1" applyAlignment="1"/>
    <xf numFmtId="0" fontId="0" fillId="0" borderId="5" xfId="0" applyFont="1" applyBorder="1" applyAlignment="1"/>
    <xf numFmtId="0" fontId="0" fillId="0" borderId="6" xfId="0" applyFont="1" applyBorder="1" applyAlignment="1"/>
    <xf numFmtId="0" fontId="0" fillId="0" borderId="2"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Font="1" applyBorder="1" applyAlignment="1"/>
    <xf numFmtId="0" fontId="0" fillId="0" borderId="7" xfId="0" applyNumberFormat="1" applyFont="1" applyBorder="1" applyAlignment="1"/>
    <xf numFmtId="0" fontId="0" fillId="0" borderId="1" xfId="0" applyNumberFormat="1" applyFont="1" applyBorder="1" applyAlignment="1"/>
    <xf numFmtId="0" fontId="0" fillId="0" borderId="8" xfId="0" applyNumberFormat="1" applyFont="1" applyBorder="1" applyAlignment="1"/>
    <xf numFmtId="0" fontId="0" fillId="0" borderId="9" xfId="0"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3" xfId="0" pivotButton="1" applyFont="1" applyBorder="1" applyAlignment="1"/>
    <xf numFmtId="0" fontId="0" fillId="0" borderId="12" xfId="0" applyFont="1" applyBorder="1" applyAlignment="1"/>
    <xf numFmtId="0" fontId="0" fillId="0" borderId="13" xfId="0" applyFont="1" applyBorder="1" applyAlignment="1"/>
    <xf numFmtId="10" fontId="0" fillId="0" borderId="5" xfId="0" applyNumberFormat="1" applyFont="1" applyBorder="1" applyAlignment="1"/>
    <xf numFmtId="10" fontId="0" fillId="0" borderId="6" xfId="0" applyNumberFormat="1" applyFont="1" applyBorder="1" applyAlignment="1"/>
    <xf numFmtId="10" fontId="0" fillId="0" borderId="1" xfId="0" applyNumberFormat="1" applyFont="1" applyBorder="1" applyAlignment="1"/>
    <xf numFmtId="10" fontId="0" fillId="0" borderId="8" xfId="0" applyNumberFormat="1" applyFont="1" applyBorder="1" applyAlignment="1"/>
    <xf numFmtId="10" fontId="0" fillId="0" borderId="10" xfId="0" applyNumberFormat="1" applyFont="1" applyBorder="1" applyAlignment="1"/>
    <xf numFmtId="10" fontId="0" fillId="0" borderId="11" xfId="0" applyNumberFormat="1" applyFont="1" applyBorder="1" applyAlignment="1"/>
    <xf numFmtId="0" fontId="1" fillId="0" borderId="14" xfId="0" applyFont="1" applyBorder="1" applyAlignment="1">
      <alignment horizontal="left"/>
    </xf>
    <xf numFmtId="3" fontId="1" fillId="0" borderId="14" xfId="0" applyNumberFormat="1" applyFont="1" applyBorder="1" applyAlignment="1"/>
    <xf numFmtId="0" fontId="1" fillId="0" borderId="14" xfId="0" applyFont="1" applyBorder="1" applyAlignment="1"/>
    <xf numFmtId="0" fontId="4" fillId="0" borderId="14" xfId="0" applyFont="1" applyBorder="1"/>
    <xf numFmtId="0" fontId="2" fillId="0" borderId="14" xfId="0" applyFont="1" applyBorder="1"/>
    <xf numFmtId="0" fontId="0" fillId="0" borderId="14" xfId="0" applyFont="1" applyBorder="1" applyAlignment="1"/>
    <xf numFmtId="0" fontId="3" fillId="0" borderId="14" xfId="0" applyFont="1" applyBorder="1" applyAlignment="1">
      <alignment horizontal="left"/>
    </xf>
    <xf numFmtId="3" fontId="3" fillId="0" borderId="14" xfId="0" applyNumberFormat="1" applyFont="1" applyBorder="1"/>
    <xf numFmtId="0" fontId="3" fillId="0" borderId="14" xfId="0" applyFont="1" applyBorder="1" applyAlignment="1"/>
    <xf numFmtId="3" fontId="3" fillId="0" borderId="14" xfId="0" applyNumberFormat="1" applyFont="1" applyBorder="1" applyAlignment="1"/>
    <xf numFmtId="0" fontId="3" fillId="0" borderId="14" xfId="0" applyFont="1" applyBorder="1"/>
    <xf numFmtId="177" fontId="2" fillId="0" borderId="14" xfId="0" applyNumberFormat="1" applyFont="1" applyBorder="1" applyAlignment="1">
      <alignment horizontal="right"/>
    </xf>
    <xf numFmtId="0" fontId="5" fillId="0" borderId="14" xfId="0" applyFont="1" applyBorder="1" applyAlignment="1"/>
    <xf numFmtId="177" fontId="5" fillId="0" borderId="14" xfId="0" applyNumberFormat="1" applyFont="1" applyBorder="1" applyAlignment="1">
      <alignment horizontal="right"/>
    </xf>
    <xf numFmtId="3" fontId="6" fillId="2" borderId="14" xfId="0" applyNumberFormat="1" applyFont="1" applyFill="1" applyBorder="1" applyAlignment="1">
      <alignment horizontal="left"/>
    </xf>
    <xf numFmtId="3" fontId="5" fillId="0" borderId="14" xfId="0" applyNumberFormat="1" applyFont="1" applyBorder="1" applyAlignment="1">
      <alignment horizontal="right"/>
    </xf>
    <xf numFmtId="3" fontId="5" fillId="0" borderId="14" xfId="0" applyNumberFormat="1" applyFont="1" applyBorder="1" applyAlignment="1"/>
    <xf numFmtId="3" fontId="2" fillId="0" borderId="14" xfId="0" applyNumberFormat="1" applyFont="1" applyBorder="1"/>
    <xf numFmtId="177" fontId="2" fillId="0" borderId="14" xfId="0" applyNumberFormat="1" applyFont="1" applyBorder="1"/>
    <xf numFmtId="0" fontId="5" fillId="2" borderId="14" xfId="0" applyFont="1" applyFill="1" applyBorder="1" applyAlignment="1"/>
    <xf numFmtId="180" fontId="5" fillId="0" borderId="0" xfId="0" applyNumberFormat="1" applyFont="1" applyAlignment="1">
      <alignment horizontal="right"/>
    </xf>
    <xf numFmtId="0" fontId="0" fillId="0" borderId="0" xfId="0" applyFont="1" applyAlignment="1"/>
  </cellXfs>
  <cellStyles count="1">
    <cellStyle name="一般" xfId="0" builtinId="0"/>
  </cellStyles>
  <dxfs count="4">
    <dxf>
      <font>
        <color rgb="FF000000"/>
      </font>
      <fill>
        <patternFill patternType="solid">
          <fgColor rgb="FF38761D"/>
          <bgColor rgb="FF38761D"/>
        </patternFill>
      </fill>
    </dxf>
    <dxf>
      <fill>
        <patternFill patternType="solid">
          <fgColor rgb="FF6AA84F"/>
          <bgColor rgb="FF6AA84F"/>
        </patternFill>
      </fill>
    </dxf>
    <dxf>
      <fill>
        <patternFill patternType="solid">
          <fgColor rgb="FFB6D7A8"/>
          <bgColor rgb="FFB6D7A8"/>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1"/>
  <c:style val="2"/>
  <c:chart>
    <c:title>
      <c:tx>
        <c:rich>
          <a:bodyPr/>
          <a:lstStyle/>
          <a:p>
            <a:pPr lvl="0">
              <a:defRPr b="0">
                <a:solidFill>
                  <a:srgbClr val="757575"/>
                </a:solidFill>
                <a:latin typeface="+mn-lt"/>
              </a:defRPr>
            </a:pPr>
            <a:r>
              <a:t>ENT、PRO和Lost</a:t>
            </a:r>
          </a:p>
        </c:rich>
      </c:tx>
      <c:overlay val="0"/>
    </c:title>
    <c:autoTitleDeleted val="0"/>
    <c:plotArea>
      <c:layout/>
      <c:barChart>
        <c:barDir val="col"/>
        <c:grouping val="percentStacked"/>
        <c:varyColors val="1"/>
        <c:ser>
          <c:idx val="0"/>
          <c:order val="0"/>
          <c:tx>
            <c:strRef>
              <c:f>'capital.type'!$B$10</c:f>
              <c:strCache>
                <c:ptCount val="1"/>
                <c:pt idx="0">
                  <c:v>ENT</c:v>
                </c:pt>
              </c:strCache>
            </c:strRef>
          </c:tx>
          <c:spPr>
            <a:solidFill>
              <a:srgbClr val="46BDC6"/>
            </a:solidFill>
          </c:spPr>
          <c:invertIfNegative val="1"/>
          <c:dLbls>
            <c:txPr>
              <a:bodyPr/>
              <a:lstStyle/>
              <a:p>
                <a:pPr lvl="0">
                  <a:defRPr sz="1000" b="0" i="0">
                    <a:solidFill>
                      <a:srgbClr val="000000"/>
                    </a:solidFill>
                  </a:defRPr>
                </a:pPr>
                <a:endParaRPr lang="zh-TW"/>
              </a:p>
            </c:txPr>
            <c:showLegendKey val="0"/>
            <c:showVal val="1"/>
            <c:showCatName val="0"/>
            <c:showSerName val="0"/>
            <c:showPercent val="0"/>
            <c:showBubbleSize val="0"/>
            <c:showLeaderLines val="0"/>
          </c:dLbls>
          <c:cat>
            <c:numRef>
              <c:f>'capital.type'!$A$11:$A$17</c:f>
              <c:numCache>
                <c:formatCode>#,##0;\(#,##0\)</c:formatCode>
                <c:ptCount val="7"/>
                <c:pt idx="0" formatCode="General">
                  <c:v>0</c:v>
                </c:pt>
                <c:pt idx="1">
                  <c:v>1000000</c:v>
                </c:pt>
                <c:pt idx="2">
                  <c:v>10000000</c:v>
                </c:pt>
                <c:pt idx="3">
                  <c:v>100000000</c:v>
                </c:pt>
                <c:pt idx="4">
                  <c:v>1000000000</c:v>
                </c:pt>
                <c:pt idx="5">
                  <c:v>10000000000</c:v>
                </c:pt>
                <c:pt idx="6">
                  <c:v>100000000000</c:v>
                </c:pt>
              </c:numCache>
            </c:numRef>
          </c:cat>
          <c:val>
            <c:numRef>
              <c:f>'capital.type'!$B$11:$B$17</c:f>
              <c:numCache>
                <c:formatCode>0.0%</c:formatCode>
                <c:ptCount val="7"/>
                <c:pt idx="0">
                  <c:v>5.2631578947368418E-2</c:v>
                </c:pt>
                <c:pt idx="1">
                  <c:v>0.25641025641025639</c:v>
                </c:pt>
                <c:pt idx="2">
                  <c:v>0.30555555555555558</c:v>
                </c:pt>
                <c:pt idx="3">
                  <c:v>0.6097560975609756</c:v>
                </c:pt>
                <c:pt idx="4">
                  <c:v>0.47058823529411764</c:v>
                </c:pt>
                <c:pt idx="5">
                  <c:v>0.46153846153846156</c:v>
                </c:pt>
                <c:pt idx="6">
                  <c:v>0.33333333333333331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'capital.type'!$C$10</c:f>
              <c:strCache>
                <c:ptCount val="1"/>
                <c:pt idx="0">
                  <c:v>PRO</c:v>
                </c:pt>
              </c:strCache>
            </c:strRef>
          </c:tx>
          <c:spPr>
            <a:solidFill>
              <a:srgbClr val="FFD966"/>
            </a:solidFill>
          </c:spPr>
          <c:invertIfNegative val="1"/>
          <c:dLbls>
            <c:txPr>
              <a:bodyPr/>
              <a:lstStyle/>
              <a:p>
                <a:pPr lvl="0">
                  <a:defRPr sz="1000" b="0" i="0">
                    <a:solidFill>
                      <a:srgbClr val="000000"/>
                    </a:solidFill>
                  </a:defRPr>
                </a:pPr>
                <a:endParaRPr lang="zh-TW"/>
              </a:p>
            </c:txPr>
            <c:showLegendKey val="0"/>
            <c:showVal val="1"/>
            <c:showCatName val="0"/>
            <c:showSerName val="0"/>
            <c:showPercent val="0"/>
            <c:showBubbleSize val="0"/>
            <c:showLeaderLines val="0"/>
          </c:dLbls>
          <c:cat>
            <c:numRef>
              <c:f>'capital.type'!$A$11:$A$17</c:f>
              <c:numCache>
                <c:formatCode>#,##0;\(#,##0\)</c:formatCode>
                <c:ptCount val="7"/>
                <c:pt idx="0" formatCode="General">
                  <c:v>0</c:v>
                </c:pt>
                <c:pt idx="1">
                  <c:v>1000000</c:v>
                </c:pt>
                <c:pt idx="2">
                  <c:v>10000000</c:v>
                </c:pt>
                <c:pt idx="3">
                  <c:v>100000000</c:v>
                </c:pt>
                <c:pt idx="4">
                  <c:v>1000000000</c:v>
                </c:pt>
                <c:pt idx="5">
                  <c:v>10000000000</c:v>
                </c:pt>
                <c:pt idx="6">
                  <c:v>100000000000</c:v>
                </c:pt>
              </c:numCache>
            </c:numRef>
          </c:cat>
          <c:val>
            <c:numRef>
              <c:f>'capital.type'!$C$11:$C$17</c:f>
              <c:numCache>
                <c:formatCode>0.0%</c:formatCode>
                <c:ptCount val="7"/>
                <c:pt idx="0">
                  <c:v>0.26315789473684209</c:v>
                </c:pt>
                <c:pt idx="1">
                  <c:v>7.6923076923076927E-2</c:v>
                </c:pt>
                <c:pt idx="2">
                  <c:v>0.19444444444444445</c:v>
                </c:pt>
                <c:pt idx="3">
                  <c:v>0.1951219512195122</c:v>
                </c:pt>
                <c:pt idx="4">
                  <c:v>0.23529411764705882</c:v>
                </c:pt>
                <c:pt idx="5">
                  <c:v>0.23076923076923078</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'capital.type'!$D$10</c:f>
              <c:strCache>
                <c:ptCount val="1"/>
                <c:pt idx="0">
                  <c:v>Lost</c:v>
                </c:pt>
              </c:strCache>
            </c:strRef>
          </c:tx>
          <c:spPr>
            <a:solidFill>
              <a:srgbClr val="E06666"/>
            </a:solidFill>
          </c:spPr>
          <c:invertIfNegative val="1"/>
          <c:dLbls>
            <c:txPr>
              <a:bodyPr/>
              <a:lstStyle/>
              <a:p>
                <a:pPr lvl="0">
                  <a:defRPr sz="1000" b="0" i="0">
                    <a:solidFill>
                      <a:srgbClr val="FFFFFF"/>
                    </a:solidFill>
                  </a:defRPr>
                </a:pPr>
                <a:endParaRPr lang="zh-TW"/>
              </a:p>
            </c:txPr>
            <c:showLegendKey val="0"/>
            <c:showVal val="1"/>
            <c:showCatName val="0"/>
            <c:showSerName val="0"/>
            <c:showPercent val="0"/>
            <c:showBubbleSize val="0"/>
            <c:showLeaderLines val="0"/>
          </c:dLbls>
          <c:cat>
            <c:numRef>
              <c:f>'capital.type'!$A$11:$A$17</c:f>
              <c:numCache>
                <c:formatCode>#,##0;\(#,##0\)</c:formatCode>
                <c:ptCount val="7"/>
                <c:pt idx="0" formatCode="General">
                  <c:v>0</c:v>
                </c:pt>
                <c:pt idx="1">
                  <c:v>1000000</c:v>
                </c:pt>
                <c:pt idx="2">
                  <c:v>10000000</c:v>
                </c:pt>
                <c:pt idx="3">
                  <c:v>100000000</c:v>
                </c:pt>
                <c:pt idx="4">
                  <c:v>1000000000</c:v>
                </c:pt>
                <c:pt idx="5">
                  <c:v>10000000000</c:v>
                </c:pt>
                <c:pt idx="6">
                  <c:v>100000000000</c:v>
                </c:pt>
              </c:numCache>
            </c:numRef>
          </c:cat>
          <c:val>
            <c:numRef>
              <c:f>'capital.type'!$D$11:$D$17</c:f>
              <c:numCache>
                <c:formatCode>0.0%</c:formatCode>
                <c:ptCount val="7"/>
                <c:pt idx="0">
                  <c:v>0.68421052631578949</c:v>
                </c:pt>
                <c:pt idx="1">
                  <c:v>0.66666666666666663</c:v>
                </c:pt>
                <c:pt idx="2">
                  <c:v>0.5</c:v>
                </c:pt>
                <c:pt idx="3">
                  <c:v>0.1951219512195122</c:v>
                </c:pt>
                <c:pt idx="4">
                  <c:v>0.29411764705882354</c:v>
                </c:pt>
                <c:pt idx="5">
                  <c:v>0.30769230769230771</c:v>
                </c:pt>
                <c:pt idx="6">
                  <c:v>0.66666666666666663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77307008"/>
        <c:axId val="177309184"/>
      </c:barChart>
      <c:catAx>
        <c:axId val="177307008"/>
        <c:scaling>
          <c:orientation val="minMax"/>
        </c:scaling>
        <c:delete val="0"/>
        <c:axPos val="b"/>
        <c:title>
          <c:tx>
            <c:rich>
              <a:bodyPr/>
              <a:lstStyle/>
              <a:p>
                <a:pPr lvl="0">
                  <a:defRPr b="0">
                    <a:solidFill>
                      <a:srgbClr val="000000"/>
                    </a:solidFill>
                    <a:latin typeface="+mn-lt"/>
                  </a:defRPr>
                </a:pPr>
                <a:r>
                  <a:t>Capital</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zh-TW"/>
          </a:p>
        </c:txPr>
        <c:crossAx val="177309184"/>
        <c:crosses val="autoZero"/>
        <c:auto val="1"/>
        <c:lblAlgn val="ctr"/>
        <c:lblOffset val="100"/>
        <c:noMultiLvlLbl val="1"/>
      </c:catAx>
      <c:valAx>
        <c:axId val="1773091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mn-lt"/>
              </a:defRPr>
            </a:pPr>
            <a:endParaRPr lang="zh-TW"/>
          </a:p>
        </c:txPr>
        <c:crossAx val="177307008"/>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1"/>
  <c:style val="2"/>
  <c:chart>
    <c:title>
      <c:tx>
        <c:rich>
          <a:bodyPr/>
          <a:lstStyle/>
          <a:p>
            <a:pPr lvl="0">
              <a:defRPr b="0">
                <a:solidFill>
                  <a:srgbClr val="757575"/>
                </a:solidFill>
                <a:latin typeface="+mn-lt"/>
              </a:defRPr>
            </a:pPr>
            <a:r>
              <a:t>ENT、PRO和Lost</a:t>
            </a:r>
          </a:p>
        </c:rich>
      </c:tx>
      <c:overlay val="0"/>
    </c:title>
    <c:autoTitleDeleted val="0"/>
    <c:plotArea>
      <c:layout/>
      <c:barChart>
        <c:barDir val="col"/>
        <c:grouping val="stacked"/>
        <c:varyColors val="1"/>
        <c:ser>
          <c:idx val="0"/>
          <c:order val="0"/>
          <c:tx>
            <c:strRef>
              <c:f>'capital.type'!$B$1</c:f>
              <c:strCache>
                <c:ptCount val="1"/>
                <c:pt idx="0">
                  <c:v>ENT</c:v>
                </c:pt>
              </c:strCache>
            </c:strRef>
          </c:tx>
          <c:spPr>
            <a:solidFill>
              <a:srgbClr val="46BDC6"/>
            </a:solidFill>
          </c:spPr>
          <c:invertIfNegative val="1"/>
          <c:dLbls>
            <c:txPr>
              <a:bodyPr/>
              <a:lstStyle/>
              <a:p>
                <a:pPr lvl="0">
                  <a:defRPr sz="1000" b="0" i="0">
                    <a:solidFill>
                      <a:srgbClr val="000000"/>
                    </a:solidFill>
                  </a:defRPr>
                </a:pPr>
                <a:endParaRPr lang="zh-TW"/>
              </a:p>
            </c:txPr>
            <c:showLegendKey val="0"/>
            <c:showVal val="1"/>
            <c:showCatName val="0"/>
            <c:showSerName val="0"/>
            <c:showPercent val="0"/>
            <c:showBubbleSize val="0"/>
            <c:showLeaderLines val="0"/>
          </c:dLbls>
          <c:cat>
            <c:numRef>
              <c:f>'capital.type'!$A$2:$A$8</c:f>
              <c:numCache>
                <c:formatCode>#,##0;\(#,##0\)</c:formatCode>
                <c:ptCount val="7"/>
                <c:pt idx="0" formatCode="General">
                  <c:v>0</c:v>
                </c:pt>
                <c:pt idx="1">
                  <c:v>1000000</c:v>
                </c:pt>
                <c:pt idx="2">
                  <c:v>10000000</c:v>
                </c:pt>
                <c:pt idx="3">
                  <c:v>100000000</c:v>
                </c:pt>
                <c:pt idx="4">
                  <c:v>1000000000</c:v>
                </c:pt>
                <c:pt idx="5">
                  <c:v>10000000000</c:v>
                </c:pt>
                <c:pt idx="6">
                  <c:v>100000000000</c:v>
                </c:pt>
              </c:numCache>
            </c:numRef>
          </c:cat>
          <c:val>
            <c:numRef>
              <c:f>'capital.type'!$B$2:$B$8</c:f>
              <c:numCache>
                <c:formatCode>General</c:formatCode>
                <c:ptCount val="7"/>
                <c:pt idx="0">
                  <c:v>1</c:v>
                </c:pt>
                <c:pt idx="1">
                  <c:v>10</c:v>
                </c:pt>
                <c:pt idx="2">
                  <c:v>11</c:v>
                </c:pt>
                <c:pt idx="3">
                  <c:v>25</c:v>
                </c:pt>
                <c:pt idx="4">
                  <c:v>8</c:v>
                </c:pt>
                <c:pt idx="5">
                  <c:v>6</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'capital.type'!$C$1</c:f>
              <c:strCache>
                <c:ptCount val="1"/>
                <c:pt idx="0">
                  <c:v>PRO</c:v>
                </c:pt>
              </c:strCache>
            </c:strRef>
          </c:tx>
          <c:spPr>
            <a:solidFill>
              <a:srgbClr val="FFD966"/>
            </a:solidFill>
          </c:spPr>
          <c:invertIfNegative val="1"/>
          <c:dLbls>
            <c:txPr>
              <a:bodyPr/>
              <a:lstStyle/>
              <a:p>
                <a:pPr lvl="0">
                  <a:defRPr sz="1000" b="0" i="0">
                    <a:solidFill>
                      <a:srgbClr val="000000"/>
                    </a:solidFill>
                  </a:defRPr>
                </a:pPr>
                <a:endParaRPr lang="zh-TW"/>
              </a:p>
            </c:txPr>
            <c:showLegendKey val="0"/>
            <c:showVal val="1"/>
            <c:showCatName val="0"/>
            <c:showSerName val="0"/>
            <c:showPercent val="0"/>
            <c:showBubbleSize val="0"/>
            <c:showLeaderLines val="0"/>
          </c:dLbls>
          <c:cat>
            <c:numRef>
              <c:f>'capital.type'!$A$2:$A$8</c:f>
              <c:numCache>
                <c:formatCode>#,##0;\(#,##0\)</c:formatCode>
                <c:ptCount val="7"/>
                <c:pt idx="0" formatCode="General">
                  <c:v>0</c:v>
                </c:pt>
                <c:pt idx="1">
                  <c:v>1000000</c:v>
                </c:pt>
                <c:pt idx="2">
                  <c:v>10000000</c:v>
                </c:pt>
                <c:pt idx="3">
                  <c:v>100000000</c:v>
                </c:pt>
                <c:pt idx="4">
                  <c:v>1000000000</c:v>
                </c:pt>
                <c:pt idx="5">
                  <c:v>10000000000</c:v>
                </c:pt>
                <c:pt idx="6">
                  <c:v>100000000000</c:v>
                </c:pt>
              </c:numCache>
            </c:numRef>
          </c:cat>
          <c:val>
            <c:numRef>
              <c:f>'capital.type'!$C$2:$C$8</c:f>
              <c:numCache>
                <c:formatCode>General</c:formatCode>
                <c:ptCount val="7"/>
                <c:pt idx="0">
                  <c:v>5</c:v>
                </c:pt>
                <c:pt idx="1">
                  <c:v>3</c:v>
                </c:pt>
                <c:pt idx="2">
                  <c:v>7</c:v>
                </c:pt>
                <c:pt idx="3">
                  <c:v>8</c:v>
                </c:pt>
                <c:pt idx="4">
                  <c:v>4</c:v>
                </c:pt>
                <c:pt idx="5">
                  <c:v>3</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'capital.type'!$D$1</c:f>
              <c:strCache>
                <c:ptCount val="1"/>
                <c:pt idx="0">
                  <c:v>Lost</c:v>
                </c:pt>
              </c:strCache>
            </c:strRef>
          </c:tx>
          <c:spPr>
            <a:solidFill>
              <a:srgbClr val="E06666"/>
            </a:solidFill>
          </c:spPr>
          <c:invertIfNegative val="1"/>
          <c:dLbls>
            <c:txPr>
              <a:bodyPr/>
              <a:lstStyle/>
              <a:p>
                <a:pPr lvl="0">
                  <a:defRPr sz="1000" b="0" i="0">
                    <a:solidFill>
                      <a:srgbClr val="FFFFFF"/>
                    </a:solidFill>
                  </a:defRPr>
                </a:pPr>
                <a:endParaRPr lang="zh-TW"/>
              </a:p>
            </c:txPr>
            <c:showLegendKey val="0"/>
            <c:showVal val="1"/>
            <c:showCatName val="0"/>
            <c:showSerName val="0"/>
            <c:showPercent val="0"/>
            <c:showBubbleSize val="0"/>
            <c:showLeaderLines val="0"/>
          </c:dLbls>
          <c:cat>
            <c:numRef>
              <c:f>'capital.type'!$A$2:$A$8</c:f>
              <c:numCache>
                <c:formatCode>#,##0;\(#,##0\)</c:formatCode>
                <c:ptCount val="7"/>
                <c:pt idx="0" formatCode="General">
                  <c:v>0</c:v>
                </c:pt>
                <c:pt idx="1">
                  <c:v>1000000</c:v>
                </c:pt>
                <c:pt idx="2">
                  <c:v>10000000</c:v>
                </c:pt>
                <c:pt idx="3">
                  <c:v>100000000</c:v>
                </c:pt>
                <c:pt idx="4">
                  <c:v>1000000000</c:v>
                </c:pt>
                <c:pt idx="5">
                  <c:v>10000000000</c:v>
                </c:pt>
                <c:pt idx="6">
                  <c:v>100000000000</c:v>
                </c:pt>
              </c:numCache>
            </c:numRef>
          </c:cat>
          <c:val>
            <c:numRef>
              <c:f>'capital.type'!$D$2:$D$8</c:f>
              <c:numCache>
                <c:formatCode>General</c:formatCode>
                <c:ptCount val="7"/>
                <c:pt idx="0">
                  <c:v>13</c:v>
                </c:pt>
                <c:pt idx="1">
                  <c:v>26</c:v>
                </c:pt>
                <c:pt idx="2">
                  <c:v>18</c:v>
                </c:pt>
                <c:pt idx="3">
                  <c:v>8</c:v>
                </c:pt>
                <c:pt idx="4">
                  <c:v>5</c:v>
                </c:pt>
                <c:pt idx="5">
                  <c:v>4</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77324800"/>
        <c:axId val="177326720"/>
      </c:barChart>
      <c:catAx>
        <c:axId val="177324800"/>
        <c:scaling>
          <c:orientation val="minMax"/>
        </c:scaling>
        <c:delete val="0"/>
        <c:axPos val="b"/>
        <c:title>
          <c:tx>
            <c:rich>
              <a:bodyPr/>
              <a:lstStyle/>
              <a:p>
                <a:pPr lvl="0">
                  <a:defRPr b="0">
                    <a:solidFill>
                      <a:srgbClr val="000000"/>
                    </a:solidFill>
                    <a:latin typeface="+mn-lt"/>
                  </a:defRPr>
                </a:pPr>
                <a:r>
                  <a:t>Capital</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zh-TW"/>
          </a:p>
        </c:txPr>
        <c:crossAx val="177326720"/>
        <c:crosses val="autoZero"/>
        <c:auto val="1"/>
        <c:lblAlgn val="ctr"/>
        <c:lblOffset val="100"/>
        <c:noMultiLvlLbl val="1"/>
      </c:catAx>
      <c:valAx>
        <c:axId val="177326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zh-TW"/>
          </a:p>
        </c:txPr>
        <c:crossAx val="177324800"/>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390525</xdr:colOff>
      <xdr:row>0</xdr:row>
      <xdr:rowOff>209550</xdr:rowOff>
    </xdr:from>
    <xdr:ext cx="5715000" cy="3895725"/>
    <xdr:graphicFrame macro="">
      <xdr:nvGraphicFramePr>
        <xdr:cNvPr id="2" name="Chart 1" title="圖表"/>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438150</xdr:colOff>
      <xdr:row>20</xdr:row>
      <xdr:rowOff>171450</xdr:rowOff>
    </xdr:from>
    <xdr:ext cx="5715000" cy="4181475"/>
    <xdr:graphicFrame macro="">
      <xdr:nvGraphicFramePr>
        <xdr:cNvPr id="3" name="Chart 2" title="圖表"/>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user" refreshedDate="43844.641961226851" refreshedVersion="4" recordCount="998">
  <cacheSource type="worksheet">
    <worksheetSource ref="A1:AB999" sheet="All"/>
  </cacheSource>
  <cacheFields count="28">
    <cacheField name="Type" numFmtId="0">
      <sharedItems containsBlank="1" count="4">
        <s v="PRO"/>
        <s v="Lost"/>
        <s v="ENT"/>
        <m/>
      </sharedItems>
    </cacheField>
    <cacheField name="Deal - Organization" numFmtId="0">
      <sharedItems containsBlank="1"/>
    </cacheField>
    <cacheField name="Deal - sum" numFmtId="3">
      <sharedItems containsString="0" containsBlank="1" containsNumber="1" containsInteger="1" minValue="0" maxValue="737466"/>
    </cacheField>
    <cacheField name="Deal-time" numFmtId="0">
      <sharedItems containsString="0" containsBlank="1" containsNumber="1" containsInteger="1" minValue="0" maxValue="12"/>
    </cacheField>
    <cacheField name="Deal-average" numFmtId="3">
      <sharedItems containsString="0" containsBlank="1" containsNumber="1" containsInteger="1" minValue="0" maxValue="477750"/>
    </cacheField>
    <cacheField name="Capital" numFmtId="3">
      <sharedItems containsBlank="1" containsMixedTypes="1" containsNumber="1" containsInteger="1" minValue="10000" maxValue="200000000000"/>
    </cacheField>
    <cacheField name="Industry" numFmtId="0">
      <sharedItems containsBlank="1" count="28">
        <s v="批發與零售業"/>
        <s v="工商顧問服務業"/>
        <s v="其他"/>
        <s v="廣告行銷公關業"/>
        <s v="餐飲業"/>
        <s v="市場研究及民意調查業"/>
        <s v="出版業"/>
        <s v="運動與休閒業"/>
        <s v="網際網路相關業"/>
        <s v="設計業"/>
        <s v="殯葬禮儀服務業"/>
        <s v="教育"/>
        <s v="環保及公共衛生"/>
        <s v="不動產經營業"/>
        <s v="醫療與健康"/>
        <s v="媒體業"/>
        <s v="傳直銷相關業"/>
        <s v="製造業"/>
        <s v="旅遊旅館業"/>
        <s v="電腦系統整合服務業"/>
        <s v="科技業"/>
        <s v="金融保險業"/>
        <s v="汽機車相關業"/>
        <s v="資訊軟體服務業"/>
        <s v="成衣業"/>
        <s v="電信業"/>
        <s v="政府單位"/>
        <m/>
      </sharedItems>
    </cacheField>
    <cacheField name="Deal created" numFmtId="0">
      <sharedItems containsNonDate="0" containsDate="1" containsString="0" containsBlank="1" minDate="2017-03-10T00:00:00" maxDate="2020-01-06T15:53:31"/>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 name=" 20"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8">
  <r>
    <x v="0"/>
    <s v="良澤工作室"/>
    <n v="7560"/>
    <n v="1"/>
    <n v="7560"/>
    <n v="10000"/>
    <x v="0"/>
    <d v="2019-07-19T17:27:32"/>
    <m/>
    <m/>
    <m/>
    <m/>
    <m/>
    <m/>
    <m/>
    <m/>
    <m/>
    <m/>
    <m/>
    <m/>
    <m/>
    <m/>
    <m/>
    <m/>
    <m/>
    <m/>
    <m/>
    <m/>
  </r>
  <r>
    <x v="1"/>
    <s v="紳娜多寢具名床"/>
    <n v="0"/>
    <n v="0"/>
    <n v="0"/>
    <n v="50000"/>
    <x v="0"/>
    <d v="2019-06-24T19:25:34"/>
    <m/>
    <m/>
    <m/>
    <m/>
    <m/>
    <m/>
    <m/>
    <m/>
    <m/>
    <m/>
    <m/>
    <m/>
    <m/>
    <m/>
    <m/>
    <m/>
    <m/>
    <m/>
    <m/>
    <m/>
  </r>
  <r>
    <x v="0"/>
    <s v="鈺勤管理諮詢有限公司"/>
    <n v="7560"/>
    <n v="1"/>
    <n v="7560"/>
    <n v="50000"/>
    <x v="1"/>
    <d v="2018-10-05T12:58:25"/>
    <m/>
    <m/>
    <m/>
    <m/>
    <m/>
    <m/>
    <m/>
    <m/>
    <m/>
    <m/>
    <m/>
    <m/>
    <m/>
    <m/>
    <m/>
    <m/>
    <m/>
    <m/>
    <m/>
    <m/>
  </r>
  <r>
    <x v="2"/>
    <s v="幕迷有限公司"/>
    <n v="71400"/>
    <n v="2"/>
    <n v="35700"/>
    <n v="100000"/>
    <x v="2"/>
    <d v="2019-08-06T13:42:36"/>
    <m/>
    <m/>
    <m/>
    <m/>
    <m/>
    <m/>
    <m/>
    <m/>
    <m/>
    <m/>
    <m/>
    <m/>
    <m/>
    <m/>
    <m/>
    <m/>
    <m/>
    <m/>
    <m/>
    <m/>
  </r>
  <r>
    <x v="1"/>
    <s v="閣美國際有限公司"/>
    <n v="0"/>
    <n v="0"/>
    <n v="0"/>
    <n v="100000"/>
    <x v="0"/>
    <d v="2019-07-24T12:27:54"/>
    <m/>
    <m/>
    <m/>
    <m/>
    <m/>
    <m/>
    <m/>
    <m/>
    <m/>
    <m/>
    <m/>
    <m/>
    <m/>
    <m/>
    <m/>
    <m/>
    <m/>
    <m/>
    <m/>
    <m/>
  </r>
  <r>
    <x v="1"/>
    <s v="嶼果設計有限公司"/>
    <n v="0"/>
    <n v="0"/>
    <n v="0"/>
    <n v="100000"/>
    <x v="3"/>
    <d v="2019-05-30T16:39:08"/>
    <m/>
    <m/>
    <m/>
    <m/>
    <m/>
    <m/>
    <m/>
    <m/>
    <m/>
    <m/>
    <m/>
    <m/>
    <m/>
    <m/>
    <m/>
    <m/>
    <m/>
    <m/>
    <m/>
    <m/>
  </r>
  <r>
    <x v="1"/>
    <s v="鍋董日式涮涮鍋"/>
    <n v="0"/>
    <n v="0"/>
    <n v="0"/>
    <n v="200000"/>
    <x v="4"/>
    <d v="2019-09-17T17:12:08"/>
    <m/>
    <m/>
    <m/>
    <m/>
    <m/>
    <m/>
    <m/>
    <m/>
    <m/>
    <m/>
    <m/>
    <m/>
    <m/>
    <m/>
    <m/>
    <m/>
    <m/>
    <m/>
    <m/>
    <m/>
  </r>
  <r>
    <x v="0"/>
    <s v="斯諾瓦市場調查企業社"/>
    <n v="22680"/>
    <n v="1"/>
    <n v="22680"/>
    <n v="200000"/>
    <x v="5"/>
    <d v="2018-08-07T12:03:29"/>
    <m/>
    <m/>
    <m/>
    <m/>
    <m/>
    <m/>
    <m/>
    <m/>
    <m/>
    <m/>
    <m/>
    <m/>
    <m/>
    <m/>
    <m/>
    <m/>
    <m/>
    <m/>
    <m/>
    <m/>
  </r>
  <r>
    <x v="1"/>
    <s v="萬國法律事務所"/>
    <n v="0"/>
    <n v="0"/>
    <n v="0"/>
    <n v="300000"/>
    <x v="2"/>
    <d v="2019-06-03T14:14:31"/>
    <m/>
    <m/>
    <m/>
    <m/>
    <m/>
    <m/>
    <m/>
    <m/>
    <m/>
    <m/>
    <m/>
    <m/>
    <m/>
    <m/>
    <m/>
    <m/>
    <m/>
    <m/>
    <m/>
    <m/>
  </r>
  <r>
    <x v="1"/>
    <s v="銳思風險管理顧問有限公司"/>
    <n v="0"/>
    <n v="0"/>
    <n v="0"/>
    <n v="500000"/>
    <x v="1"/>
    <d v="2019-10-08T16:37:39"/>
    <m/>
    <m/>
    <m/>
    <m/>
    <m/>
    <m/>
    <m/>
    <m/>
    <m/>
    <m/>
    <m/>
    <m/>
    <m/>
    <m/>
    <m/>
    <m/>
    <m/>
    <m/>
    <m/>
    <m/>
  </r>
  <r>
    <x v="1"/>
    <s v="美通社"/>
    <n v="0"/>
    <n v="0"/>
    <n v="0"/>
    <n v="500000"/>
    <x v="6"/>
    <d v="2019-12-25T15:18:20"/>
    <m/>
    <m/>
    <m/>
    <m/>
    <m/>
    <m/>
    <m/>
    <m/>
    <m/>
    <m/>
    <m/>
    <m/>
    <m/>
    <m/>
    <m/>
    <m/>
    <m/>
    <m/>
    <m/>
    <m/>
  </r>
  <r>
    <x v="1"/>
    <s v="跑酷人創意事業有限公司"/>
    <n v="0"/>
    <n v="0"/>
    <n v="0"/>
    <n v="500000"/>
    <x v="7"/>
    <d v="2018-12-03T13:23:02"/>
    <m/>
    <m/>
    <m/>
    <m/>
    <m/>
    <m/>
    <m/>
    <m/>
    <m/>
    <m/>
    <m/>
    <m/>
    <m/>
    <m/>
    <m/>
    <m/>
    <m/>
    <m/>
    <m/>
    <m/>
  </r>
  <r>
    <x v="1"/>
    <s v="毛毛怪股份有限公司"/>
    <n v="0"/>
    <n v="0"/>
    <n v="0"/>
    <n v="500000"/>
    <x v="8"/>
    <d v="2019-07-03T18:41:12"/>
    <m/>
    <m/>
    <m/>
    <m/>
    <m/>
    <m/>
    <m/>
    <m/>
    <m/>
    <m/>
    <m/>
    <m/>
    <m/>
    <m/>
    <m/>
    <m/>
    <m/>
    <m/>
    <m/>
    <m/>
  </r>
  <r>
    <x v="1"/>
    <s v="拉瑪數位行銷有限公司"/>
    <n v="0"/>
    <n v="0"/>
    <n v="0"/>
    <n v="500000"/>
    <x v="3"/>
    <d v="2019-05-23T07:53:05"/>
    <m/>
    <m/>
    <m/>
    <m/>
    <m/>
    <m/>
    <m/>
    <m/>
    <m/>
    <m/>
    <m/>
    <m/>
    <m/>
    <m/>
    <m/>
    <m/>
    <m/>
    <m/>
    <m/>
    <m/>
  </r>
  <r>
    <x v="1"/>
    <s v="紅麻糬廚房有限公司"/>
    <n v="0"/>
    <n v="0"/>
    <n v="0"/>
    <n v="500000"/>
    <x v="4"/>
    <d v="2019-05-28T11:55:42"/>
    <m/>
    <m/>
    <m/>
    <m/>
    <m/>
    <m/>
    <m/>
    <m/>
    <m/>
    <m/>
    <m/>
    <m/>
    <m/>
    <m/>
    <m/>
    <m/>
    <m/>
    <m/>
    <m/>
    <m/>
  </r>
  <r>
    <x v="1"/>
    <s v="慢食"/>
    <n v="0"/>
    <n v="0"/>
    <n v="0"/>
    <n v="500000"/>
    <x v="4"/>
    <d v="2019-10-27T18:31:44"/>
    <m/>
    <m/>
    <m/>
    <m/>
    <m/>
    <m/>
    <m/>
    <m/>
    <m/>
    <m/>
    <m/>
    <m/>
    <m/>
    <m/>
    <m/>
    <m/>
    <m/>
    <m/>
    <m/>
    <m/>
  </r>
  <r>
    <x v="0"/>
    <s v="斯博特顧問有限公司"/>
    <n v="7560"/>
    <n v="1"/>
    <n v="7560"/>
    <n v="500000"/>
    <x v="1"/>
    <d v="2019-01-02T18:18:05"/>
    <m/>
    <m/>
    <m/>
    <m/>
    <m/>
    <m/>
    <m/>
    <m/>
    <m/>
    <m/>
    <m/>
    <m/>
    <m/>
    <m/>
    <m/>
    <m/>
    <m/>
    <m/>
    <m/>
    <m/>
  </r>
  <r>
    <x v="1"/>
    <s v="婦女新知基金會"/>
    <n v="0"/>
    <n v="0"/>
    <n v="0"/>
    <n v="600000"/>
    <x v="2"/>
    <d v="2019-10-11T01:32:03"/>
    <m/>
    <m/>
    <m/>
    <m/>
    <m/>
    <m/>
    <m/>
    <m/>
    <m/>
    <m/>
    <m/>
    <m/>
    <m/>
    <m/>
    <m/>
    <m/>
    <m/>
    <m/>
    <m/>
    <m/>
  </r>
  <r>
    <x v="0"/>
    <s v="共宅一生股份有限公司"/>
    <n v="23310"/>
    <n v="1"/>
    <n v="23310"/>
    <n v="641528"/>
    <x v="9"/>
    <d v="2018-08-11T15:44:31"/>
    <m/>
    <m/>
    <m/>
    <m/>
    <m/>
    <m/>
    <m/>
    <m/>
    <m/>
    <m/>
    <m/>
    <m/>
    <m/>
    <m/>
    <m/>
    <m/>
    <m/>
    <m/>
    <m/>
    <m/>
  </r>
  <r>
    <x v="2"/>
    <s v="冬瓜禮儀有限公司"/>
    <n v="84000"/>
    <n v="1"/>
    <n v="84000"/>
    <n v="1000000"/>
    <x v="10"/>
    <d v="2019-04-09T17:27:50"/>
    <m/>
    <m/>
    <m/>
    <m/>
    <m/>
    <m/>
    <m/>
    <m/>
    <m/>
    <m/>
    <m/>
    <m/>
    <m/>
    <m/>
    <m/>
    <m/>
    <m/>
    <m/>
    <m/>
    <m/>
  </r>
  <r>
    <x v="1"/>
    <s v="艾萊國際投資（買保險SmartBeB）"/>
    <n v="0"/>
    <n v="0"/>
    <n v="0"/>
    <n v="1000000"/>
    <x v="1"/>
    <d v="2019-09-02T13:02:19"/>
    <m/>
    <m/>
    <m/>
    <m/>
    <m/>
    <m/>
    <m/>
    <m/>
    <m/>
    <m/>
    <m/>
    <m/>
    <m/>
    <m/>
    <m/>
    <m/>
    <m/>
    <m/>
    <m/>
    <m/>
  </r>
  <r>
    <x v="1"/>
    <s v="享嚮室內裝修規劃有限公司"/>
    <n v="0"/>
    <n v="0"/>
    <n v="0"/>
    <n v="1000000"/>
    <x v="9"/>
    <d v="2019-02-11T14:52:31"/>
    <m/>
    <m/>
    <m/>
    <m/>
    <m/>
    <m/>
    <m/>
    <m/>
    <m/>
    <m/>
    <m/>
    <m/>
    <m/>
    <m/>
    <m/>
    <m/>
    <m/>
    <m/>
    <m/>
    <m/>
  </r>
  <r>
    <x v="0"/>
    <s v="康得美有限公司"/>
    <n v="4410"/>
    <n v="1"/>
    <n v="4410"/>
    <n v="1000000"/>
    <x v="0"/>
    <d v="2017-10-01T00:00:00"/>
    <m/>
    <m/>
    <m/>
    <m/>
    <m/>
    <m/>
    <m/>
    <m/>
    <m/>
    <m/>
    <m/>
    <m/>
    <m/>
    <m/>
    <m/>
    <m/>
    <m/>
    <m/>
    <m/>
    <m/>
  </r>
  <r>
    <x v="1"/>
    <s v="亞特波仕美術文理短期補習班"/>
    <n v="0"/>
    <n v="0"/>
    <n v="0"/>
    <n v="1050000"/>
    <x v="11"/>
    <d v="2018-10-20T15:26:26"/>
    <m/>
    <m/>
    <m/>
    <m/>
    <m/>
    <m/>
    <m/>
    <m/>
    <m/>
    <m/>
    <m/>
    <m/>
    <m/>
    <m/>
    <m/>
    <m/>
    <m/>
    <m/>
    <m/>
    <m/>
  </r>
  <r>
    <x v="1"/>
    <s v="淨芙達有限公司"/>
    <n v="0"/>
    <n v="0"/>
    <n v="0"/>
    <n v="1210000"/>
    <x v="12"/>
    <d v="2019-07-16T20:17:44"/>
    <m/>
    <m/>
    <m/>
    <m/>
    <m/>
    <m/>
    <m/>
    <m/>
    <m/>
    <m/>
    <m/>
    <m/>
    <m/>
    <m/>
    <m/>
    <m/>
    <m/>
    <m/>
    <m/>
    <m/>
  </r>
  <r>
    <x v="2"/>
    <s v="艾維依瑪餐飲事業有限公司"/>
    <n v="84000"/>
    <n v="1"/>
    <n v="84000"/>
    <n v="1500000"/>
    <x v="4"/>
    <d v="2019-08-15T18:40:27"/>
    <m/>
    <m/>
    <m/>
    <m/>
    <m/>
    <m/>
    <m/>
    <m/>
    <m/>
    <m/>
    <m/>
    <m/>
    <m/>
    <m/>
    <m/>
    <m/>
    <m/>
    <m/>
    <m/>
    <m/>
  </r>
  <r>
    <x v="1"/>
    <s v="有點意思科技股份有限公司"/>
    <n v="0"/>
    <n v="0"/>
    <n v="0"/>
    <n v="1847826"/>
    <x v="11"/>
    <d v="2019-08-06T10:44:01"/>
    <m/>
    <m/>
    <m/>
    <m/>
    <m/>
    <m/>
    <m/>
    <m/>
    <m/>
    <m/>
    <m/>
    <m/>
    <m/>
    <m/>
    <m/>
    <m/>
    <m/>
    <m/>
    <m/>
    <m/>
  </r>
  <r>
    <x v="1"/>
    <s v="禾極文創有限公司"/>
    <n v="0"/>
    <n v="0"/>
    <n v="0"/>
    <n v="2000000"/>
    <x v="0"/>
    <d v="2019-08-02T17:29:27"/>
    <m/>
    <m/>
    <m/>
    <m/>
    <m/>
    <m/>
    <m/>
    <m/>
    <m/>
    <m/>
    <m/>
    <m/>
    <m/>
    <m/>
    <m/>
    <m/>
    <m/>
    <m/>
    <m/>
    <m/>
  </r>
  <r>
    <x v="1"/>
    <s v="拍手數位科技有限公司"/>
    <n v="0"/>
    <n v="0"/>
    <n v="0"/>
    <n v="3000000"/>
    <x v="0"/>
    <d v="2019-06-05T14:52:55"/>
    <m/>
    <m/>
    <m/>
    <m/>
    <m/>
    <m/>
    <m/>
    <m/>
    <m/>
    <m/>
    <m/>
    <m/>
    <m/>
    <m/>
    <m/>
    <m/>
    <m/>
    <m/>
    <m/>
    <m/>
  </r>
  <r>
    <x v="1"/>
    <s v="木時選品"/>
    <n v="0"/>
    <n v="0"/>
    <n v="0"/>
    <n v="3000000"/>
    <x v="0"/>
    <d v="2019-11-28T11:51:27"/>
    <m/>
    <m/>
    <m/>
    <m/>
    <m/>
    <m/>
    <m/>
    <m/>
    <m/>
    <m/>
    <m/>
    <m/>
    <m/>
    <m/>
    <m/>
    <m/>
    <m/>
    <m/>
    <m/>
    <m/>
  </r>
  <r>
    <x v="1"/>
    <s v="宏林跨媒體整合行銷股份有限公司"/>
    <n v="0"/>
    <n v="0"/>
    <n v="0"/>
    <n v="3000000"/>
    <x v="3"/>
    <d v="2019-03-19T16:41:20"/>
    <m/>
    <m/>
    <m/>
    <m/>
    <m/>
    <m/>
    <m/>
    <m/>
    <m/>
    <m/>
    <m/>
    <m/>
    <m/>
    <m/>
    <m/>
    <m/>
    <m/>
    <m/>
    <m/>
    <m/>
  </r>
  <r>
    <x v="1"/>
    <s v="儀居房屋仲介股份有限公司"/>
    <n v="0"/>
    <n v="0"/>
    <n v="0"/>
    <n v="3500000"/>
    <x v="13"/>
    <d v="2019-07-03T13:10:44"/>
    <m/>
    <m/>
    <m/>
    <m/>
    <m/>
    <m/>
    <m/>
    <m/>
    <m/>
    <m/>
    <m/>
    <m/>
    <m/>
    <m/>
    <m/>
    <m/>
    <m/>
    <m/>
    <m/>
    <m/>
  </r>
  <r>
    <x v="2"/>
    <s v="羅氏大藥廠股份有限公司"/>
    <n v="199500"/>
    <n v="2"/>
    <n v="99750"/>
    <n v="4000000"/>
    <x v="14"/>
    <d v="2018-08-17T11:45:43"/>
    <m/>
    <m/>
    <m/>
    <m/>
    <m/>
    <m/>
    <m/>
    <m/>
    <m/>
    <m/>
    <m/>
    <m/>
    <m/>
    <m/>
    <m/>
    <m/>
    <m/>
    <m/>
    <m/>
    <m/>
  </r>
  <r>
    <x v="1"/>
    <s v="馬克吐溫國際影像"/>
    <n v="0"/>
    <n v="0"/>
    <n v="0"/>
    <n v="4000000"/>
    <x v="2"/>
    <d v="2019-04-27T22:33:12"/>
    <m/>
    <m/>
    <m/>
    <m/>
    <m/>
    <m/>
    <m/>
    <m/>
    <m/>
    <m/>
    <m/>
    <m/>
    <m/>
    <m/>
    <m/>
    <m/>
    <m/>
    <m/>
    <m/>
    <m/>
  </r>
  <r>
    <x v="2"/>
    <s v="大社會股份有限公司"/>
    <n v="84000"/>
    <n v="1"/>
    <n v="84000"/>
    <n v="5000000"/>
    <x v="5"/>
    <d v="2019-08-05T17:51:51"/>
    <m/>
    <m/>
    <m/>
    <m/>
    <m/>
    <m/>
    <m/>
    <m/>
    <m/>
    <m/>
    <m/>
    <m/>
    <m/>
    <m/>
    <m/>
    <m/>
    <m/>
    <m/>
    <m/>
    <m/>
  </r>
  <r>
    <x v="2"/>
    <s v="英屬維京群島商華敦國際發展有限公司台灣分公司"/>
    <n v="34650"/>
    <n v="2"/>
    <n v="17325"/>
    <n v="5000000"/>
    <x v="0"/>
    <d v="2019-08-01T14:33:31"/>
    <m/>
    <m/>
    <m/>
    <m/>
    <m/>
    <m/>
    <m/>
    <m/>
    <m/>
    <m/>
    <m/>
    <m/>
    <m/>
    <m/>
    <m/>
    <m/>
    <m/>
    <m/>
    <m/>
    <m/>
  </r>
  <r>
    <x v="2"/>
    <s v="香港商蘋果日報出版發展有限公司台灣分公司"/>
    <n v="336000"/>
    <n v="1"/>
    <n v="336000"/>
    <n v="5000000"/>
    <x v="15"/>
    <d v="2019-05-09T11:08:41"/>
    <m/>
    <m/>
    <m/>
    <m/>
    <m/>
    <m/>
    <m/>
    <m/>
    <m/>
    <m/>
    <m/>
    <m/>
    <m/>
    <m/>
    <m/>
    <m/>
    <m/>
    <m/>
    <m/>
    <m/>
  </r>
  <r>
    <x v="2"/>
    <s v="京丞資源國際有限公司"/>
    <n v="147000"/>
    <n v="4"/>
    <n v="36750"/>
    <n v="5000000"/>
    <x v="12"/>
    <d v="2019-11-05T15:05:15"/>
    <m/>
    <m/>
    <m/>
    <m/>
    <m/>
    <m/>
    <m/>
    <m/>
    <m/>
    <m/>
    <m/>
    <m/>
    <m/>
    <m/>
    <m/>
    <m/>
    <m/>
    <m/>
    <m/>
    <m/>
  </r>
  <r>
    <x v="2"/>
    <s v="臻呈文化行銷有限公司"/>
    <n v="235200"/>
    <n v="1"/>
    <n v="235200"/>
    <n v="5000000"/>
    <x v="14"/>
    <d v="2019-03-20T11:55:43"/>
    <m/>
    <m/>
    <m/>
    <m/>
    <m/>
    <m/>
    <m/>
    <m/>
    <m/>
    <m/>
    <m/>
    <m/>
    <m/>
    <m/>
    <m/>
    <m/>
    <m/>
    <m/>
    <m/>
    <m/>
  </r>
  <r>
    <x v="1"/>
    <s v="第二計劃股份有限公司"/>
    <n v="0"/>
    <n v="0"/>
    <n v="0"/>
    <n v="5000000"/>
    <x v="1"/>
    <d v="2018-08-06T14:14:04"/>
    <m/>
    <m/>
    <m/>
    <m/>
    <m/>
    <m/>
    <m/>
    <m/>
    <m/>
    <m/>
    <m/>
    <m/>
    <m/>
    <m/>
    <m/>
    <m/>
    <m/>
    <m/>
    <m/>
    <m/>
  </r>
  <r>
    <x v="1"/>
    <s v="美商鄧白氏股份有限公司"/>
    <n v="0"/>
    <n v="0"/>
    <n v="0"/>
    <n v="5000000"/>
    <x v="1"/>
    <d v="2019-02-22T15:53:25"/>
    <m/>
    <m/>
    <m/>
    <m/>
    <m/>
    <m/>
    <m/>
    <m/>
    <m/>
    <m/>
    <m/>
    <m/>
    <m/>
    <m/>
    <m/>
    <m/>
    <m/>
    <m/>
    <m/>
    <m/>
  </r>
  <r>
    <x v="1"/>
    <s v="台灣促參顧問有限公司"/>
    <n v="0"/>
    <n v="0"/>
    <n v="0"/>
    <n v="5000000"/>
    <x v="1"/>
    <d v="2019-04-03T10:11:45"/>
    <m/>
    <m/>
    <m/>
    <m/>
    <m/>
    <m/>
    <m/>
    <m/>
    <m/>
    <m/>
    <m/>
    <m/>
    <m/>
    <m/>
    <m/>
    <m/>
    <m/>
    <m/>
    <m/>
    <m/>
  </r>
  <r>
    <x v="1"/>
    <s v="品展設計發行有限公司"/>
    <n v="0"/>
    <n v="0"/>
    <n v="0"/>
    <n v="5000000"/>
    <x v="0"/>
    <d v="2018-12-10T14:20:02"/>
    <m/>
    <m/>
    <m/>
    <m/>
    <m/>
    <m/>
    <m/>
    <m/>
    <m/>
    <m/>
    <m/>
    <m/>
    <m/>
    <m/>
    <m/>
    <m/>
    <m/>
    <m/>
    <m/>
    <m/>
  </r>
  <r>
    <x v="1"/>
    <s v="粲豐事業有限公司"/>
    <n v="0"/>
    <n v="0"/>
    <n v="0"/>
    <n v="5000000"/>
    <x v="0"/>
    <d v="2019-11-14T18:31:12"/>
    <m/>
    <m/>
    <m/>
    <m/>
    <m/>
    <m/>
    <m/>
    <m/>
    <m/>
    <m/>
    <m/>
    <m/>
    <m/>
    <m/>
    <m/>
    <m/>
    <m/>
    <m/>
    <m/>
    <m/>
  </r>
  <r>
    <x v="1"/>
    <s v="米可吉他音樂學院"/>
    <n v="0"/>
    <n v="0"/>
    <n v="0"/>
    <n v="5000000"/>
    <x v="11"/>
    <d v="2018-08-10T15:47:39"/>
    <m/>
    <m/>
    <m/>
    <m/>
    <m/>
    <m/>
    <m/>
    <m/>
    <m/>
    <m/>
    <m/>
    <m/>
    <m/>
    <m/>
    <m/>
    <m/>
    <m/>
    <m/>
    <m/>
    <m/>
  </r>
  <r>
    <x v="1"/>
    <s v="綿羊犬藝術有限公司"/>
    <n v="0"/>
    <n v="0"/>
    <n v="0"/>
    <n v="5000000"/>
    <x v="11"/>
    <d v="2019-02-23T14:16:56"/>
    <m/>
    <m/>
    <m/>
    <m/>
    <m/>
    <m/>
    <m/>
    <m/>
    <m/>
    <m/>
    <m/>
    <m/>
    <m/>
    <m/>
    <m/>
    <m/>
    <m/>
    <m/>
    <m/>
    <m/>
  </r>
  <r>
    <x v="1"/>
    <s v="香港商永久產品股份有限公司台灣分公司"/>
    <n v="0"/>
    <n v="0"/>
    <n v="0"/>
    <n v="5000000"/>
    <x v="16"/>
    <d v="2019-03-22T14:18:00"/>
    <m/>
    <m/>
    <m/>
    <m/>
    <m/>
    <m/>
    <m/>
    <m/>
    <m/>
    <m/>
    <m/>
    <m/>
    <m/>
    <m/>
    <m/>
    <m/>
    <m/>
    <m/>
    <m/>
    <m/>
  </r>
  <r>
    <x v="1"/>
    <s v="熱鬧點科技有限公司"/>
    <n v="0"/>
    <n v="0"/>
    <n v="0"/>
    <n v="5000000"/>
    <x v="8"/>
    <d v="2019-02-28T18:30:40"/>
    <m/>
    <m/>
    <m/>
    <m/>
    <m/>
    <m/>
    <m/>
    <m/>
    <m/>
    <m/>
    <m/>
    <m/>
    <m/>
    <m/>
    <m/>
    <m/>
    <m/>
    <m/>
    <m/>
    <m/>
  </r>
  <r>
    <x v="1"/>
    <s v="迅揚實業"/>
    <n v="0"/>
    <n v="0"/>
    <n v="0"/>
    <n v="5000000"/>
    <x v="17"/>
    <d v="2019-09-27T17:11:17"/>
    <m/>
    <m/>
    <m/>
    <m/>
    <m/>
    <m/>
    <m/>
    <m/>
    <m/>
    <m/>
    <m/>
    <m/>
    <m/>
    <m/>
    <m/>
    <m/>
    <m/>
    <m/>
    <m/>
    <m/>
  </r>
  <r>
    <x v="1"/>
    <s v="美商登士柏西諾德股份有限公司台灣分公司"/>
    <n v="0"/>
    <n v="0"/>
    <n v="0"/>
    <n v="5000000"/>
    <x v="14"/>
    <d v="2018-09-07T14:10:08"/>
    <m/>
    <m/>
    <m/>
    <m/>
    <m/>
    <m/>
    <m/>
    <m/>
    <m/>
    <m/>
    <m/>
    <m/>
    <m/>
    <m/>
    <m/>
    <m/>
    <m/>
    <m/>
    <m/>
    <m/>
  </r>
  <r>
    <x v="0"/>
    <s v="原典創思規劃顧問有限公司"/>
    <n v="15120"/>
    <n v="2"/>
    <n v="7560"/>
    <n v="5000000"/>
    <x v="9"/>
    <d v="2019-01-02T13:36:04"/>
    <m/>
    <m/>
    <m/>
    <m/>
    <m/>
    <m/>
    <m/>
    <m/>
    <m/>
    <m/>
    <m/>
    <m/>
    <m/>
    <m/>
    <m/>
    <m/>
    <m/>
    <m/>
    <m/>
    <m/>
  </r>
  <r>
    <x v="2"/>
    <s v="家瑞國際有限公司"/>
    <n v="84000"/>
    <n v="1"/>
    <n v="84000"/>
    <n v="6000000"/>
    <x v="0"/>
    <d v="2017-06-01T00:00:00"/>
    <m/>
    <m/>
    <m/>
    <m/>
    <m/>
    <m/>
    <m/>
    <m/>
    <m/>
    <m/>
    <m/>
    <m/>
    <m/>
    <m/>
    <m/>
    <m/>
    <m/>
    <m/>
    <m/>
    <m/>
  </r>
  <r>
    <x v="1"/>
    <s v="Klook"/>
    <n v="0"/>
    <n v="0"/>
    <n v="0"/>
    <n v="6000000"/>
    <x v="18"/>
    <d v="2019-06-03T16:32:26"/>
    <m/>
    <m/>
    <m/>
    <m/>
    <m/>
    <m/>
    <m/>
    <m/>
    <m/>
    <m/>
    <m/>
    <m/>
    <m/>
    <m/>
    <m/>
    <m/>
    <m/>
    <m/>
    <m/>
    <m/>
  </r>
  <r>
    <x v="2"/>
    <s v="中華全球市場調查股份有限公司"/>
    <n v="84000"/>
    <n v="1"/>
    <n v="84000"/>
    <n v="6277600"/>
    <x v="5"/>
    <d v="2019-12-16T16:27:50"/>
    <m/>
    <m/>
    <m/>
    <m/>
    <m/>
    <m/>
    <m/>
    <m/>
    <m/>
    <m/>
    <m/>
    <m/>
    <m/>
    <m/>
    <m/>
    <m/>
    <m/>
    <m/>
    <m/>
    <m/>
  </r>
  <r>
    <x v="0"/>
    <s v="鵬泰顧問有限公司"/>
    <n v="7560"/>
    <n v="1"/>
    <n v="7560"/>
    <n v="6663000"/>
    <x v="0"/>
    <d v="2018-07-24T12:36:46"/>
    <m/>
    <m/>
    <m/>
    <m/>
    <m/>
    <m/>
    <m/>
    <m/>
    <m/>
    <m/>
    <m/>
    <m/>
    <m/>
    <m/>
    <m/>
    <m/>
    <m/>
    <m/>
    <m/>
    <m/>
  </r>
  <r>
    <x v="1"/>
    <s v="協勤資訊"/>
    <n v="0"/>
    <n v="0"/>
    <n v="0"/>
    <n v="7500000"/>
    <x v="19"/>
    <d v="2019-10-18T17:23:33"/>
    <m/>
    <m/>
    <m/>
    <m/>
    <m/>
    <m/>
    <m/>
    <m/>
    <m/>
    <m/>
    <m/>
    <m/>
    <m/>
    <m/>
    <m/>
    <m/>
    <m/>
    <m/>
    <m/>
    <m/>
  </r>
  <r>
    <x v="1"/>
    <s v="真善美國際旅行社有限公司"/>
    <n v="0"/>
    <n v="0"/>
    <n v="0"/>
    <n v="8000000"/>
    <x v="18"/>
    <d v="2018-11-08T17:41:26"/>
    <m/>
    <m/>
    <m/>
    <m/>
    <m/>
    <m/>
    <m/>
    <m/>
    <m/>
    <m/>
    <m/>
    <m/>
    <m/>
    <m/>
    <m/>
    <m/>
    <m/>
    <m/>
    <m/>
    <m/>
  </r>
  <r>
    <x v="1"/>
    <s v="勁嘉科技有限公司"/>
    <n v="0"/>
    <n v="0"/>
    <n v="0"/>
    <n v="9500000"/>
    <x v="19"/>
    <d v="2019-09-02T17:35:14"/>
    <m/>
    <m/>
    <m/>
    <m/>
    <m/>
    <m/>
    <m/>
    <m/>
    <m/>
    <m/>
    <m/>
    <m/>
    <m/>
    <m/>
    <m/>
    <m/>
    <m/>
    <m/>
    <m/>
    <m/>
  </r>
  <r>
    <x v="2"/>
    <s v="安侯資訊管理顧問股份有限公司"/>
    <n v="84000"/>
    <n v="1"/>
    <n v="84000"/>
    <n v="10000000"/>
    <x v="1"/>
    <d v="2017-08-31T00:00:00"/>
    <m/>
    <m/>
    <m/>
    <m/>
    <m/>
    <m/>
    <m/>
    <m/>
    <m/>
    <m/>
    <m/>
    <m/>
    <m/>
    <m/>
    <m/>
    <m/>
    <m/>
    <m/>
    <m/>
    <m/>
  </r>
  <r>
    <x v="1"/>
    <s v="敦煌樂器有限公司"/>
    <n v="0"/>
    <n v="0"/>
    <n v="0"/>
    <n v="10000000"/>
    <x v="0"/>
    <d v="2019-05-06T16:30:53"/>
    <m/>
    <m/>
    <m/>
    <m/>
    <m/>
    <m/>
    <m/>
    <m/>
    <m/>
    <m/>
    <m/>
    <m/>
    <m/>
    <m/>
    <m/>
    <m/>
    <m/>
    <m/>
    <m/>
    <m/>
  </r>
  <r>
    <x v="1"/>
    <s v="kawas"/>
    <n v="0"/>
    <n v="0"/>
    <n v="0"/>
    <n v="10000000"/>
    <x v="0"/>
    <d v="2019-09-04T15:15:35"/>
    <m/>
    <m/>
    <m/>
    <m/>
    <m/>
    <m/>
    <m/>
    <m/>
    <m/>
    <m/>
    <m/>
    <m/>
    <m/>
    <m/>
    <m/>
    <m/>
    <m/>
    <m/>
    <m/>
    <m/>
  </r>
  <r>
    <x v="1"/>
    <s v="聯智股份有限公司"/>
    <n v="0"/>
    <n v="0"/>
    <n v="0"/>
    <n v="10000000"/>
    <x v="0"/>
    <d v="2019-11-01T17:43:36"/>
    <m/>
    <m/>
    <m/>
    <m/>
    <m/>
    <m/>
    <m/>
    <m/>
    <m/>
    <m/>
    <m/>
    <m/>
    <m/>
    <m/>
    <m/>
    <m/>
    <m/>
    <m/>
    <m/>
    <m/>
  </r>
  <r>
    <x v="1"/>
    <s v="INCEPTION 啟藝"/>
    <n v="0"/>
    <n v="0"/>
    <n v="0"/>
    <n v="10000000"/>
    <x v="2"/>
    <d v="2019-06-27T17:17:33"/>
    <m/>
    <m/>
    <m/>
    <m/>
    <m/>
    <m/>
    <m/>
    <m/>
    <m/>
    <m/>
    <m/>
    <m/>
    <m/>
    <m/>
    <m/>
    <m/>
    <m/>
    <m/>
    <m/>
    <m/>
  </r>
  <r>
    <x v="1"/>
    <s v="全境整合行銷"/>
    <n v="0"/>
    <n v="0"/>
    <n v="0"/>
    <n v="10000000"/>
    <x v="3"/>
    <d v="2019-01-03T13:55:44"/>
    <m/>
    <m/>
    <m/>
    <m/>
    <m/>
    <m/>
    <m/>
    <m/>
    <m/>
    <m/>
    <m/>
    <m/>
    <m/>
    <m/>
    <m/>
    <m/>
    <m/>
    <m/>
    <m/>
    <m/>
  </r>
  <r>
    <x v="0"/>
    <s v="捷安特旅行社股份有限公司"/>
    <n v="7560"/>
    <n v="1"/>
    <n v="7560"/>
    <n v="10000000"/>
    <x v="18"/>
    <d v="2019-05-02T13:55:46"/>
    <m/>
    <m/>
    <m/>
    <m/>
    <m/>
    <m/>
    <m/>
    <m/>
    <m/>
    <m/>
    <m/>
    <m/>
    <m/>
    <m/>
    <m/>
    <m/>
    <m/>
    <m/>
    <m/>
    <m/>
  </r>
  <r>
    <x v="2"/>
    <s v="艾昆緯藥品資訊股份有限公司"/>
    <n v="252000"/>
    <n v="3"/>
    <n v="84000"/>
    <n v="12000000"/>
    <x v="14"/>
    <d v="2018-08-10T15:06:40"/>
    <m/>
    <m/>
    <m/>
    <m/>
    <m/>
    <m/>
    <m/>
    <m/>
    <m/>
    <m/>
    <m/>
    <m/>
    <m/>
    <m/>
    <m/>
    <m/>
    <m/>
    <m/>
    <m/>
    <m/>
  </r>
  <r>
    <x v="1"/>
    <s v="文鶴出版有限公司"/>
    <n v="0"/>
    <n v="0"/>
    <n v="0"/>
    <n v="15000000"/>
    <x v="6"/>
    <d v="2019-09-18T16:07:05"/>
    <m/>
    <m/>
    <m/>
    <m/>
    <m/>
    <m/>
    <m/>
    <m/>
    <m/>
    <m/>
    <m/>
    <m/>
    <m/>
    <m/>
    <m/>
    <m/>
    <m/>
    <m/>
    <m/>
    <m/>
  </r>
  <r>
    <x v="1"/>
    <s v="漢記股份有限公司"/>
    <n v="0"/>
    <n v="0"/>
    <n v="0"/>
    <n v="19000000"/>
    <x v="4"/>
    <d v="2018-09-07T11:54:19"/>
    <m/>
    <m/>
    <m/>
    <m/>
    <m/>
    <m/>
    <m/>
    <m/>
    <m/>
    <m/>
    <m/>
    <m/>
    <m/>
    <m/>
    <m/>
    <m/>
    <m/>
    <m/>
    <m/>
    <m/>
  </r>
  <r>
    <x v="1"/>
    <s v="威志企管顧問"/>
    <n v="0"/>
    <n v="0"/>
    <n v="0"/>
    <n v="20000000"/>
    <x v="1"/>
    <d v="2019-05-09T17:40:10"/>
    <m/>
    <m/>
    <m/>
    <m/>
    <m/>
    <m/>
    <m/>
    <m/>
    <m/>
    <m/>
    <m/>
    <m/>
    <m/>
    <m/>
    <m/>
    <m/>
    <m/>
    <m/>
    <m/>
    <m/>
  </r>
  <r>
    <x v="0"/>
    <s v="洸鼎生物科技有限公司(達特醫)"/>
    <n v="7560"/>
    <n v="1"/>
    <n v="7560"/>
    <n v="20000000"/>
    <x v="0"/>
    <d v="2019-12-13T13:36:04"/>
    <m/>
    <m/>
    <m/>
    <m/>
    <m/>
    <m/>
    <m/>
    <m/>
    <m/>
    <m/>
    <m/>
    <m/>
    <m/>
    <m/>
    <m/>
    <m/>
    <m/>
    <m/>
    <m/>
    <m/>
  </r>
  <r>
    <x v="0"/>
    <s v="馬成有限公司"/>
    <n v="7560"/>
    <n v="1"/>
    <n v="7560"/>
    <n v="20000000"/>
    <x v="4"/>
    <d v="2019-11-18T18:49:45"/>
    <m/>
    <m/>
    <m/>
    <m/>
    <m/>
    <m/>
    <m/>
    <m/>
    <m/>
    <m/>
    <m/>
    <m/>
    <m/>
    <m/>
    <m/>
    <m/>
    <m/>
    <m/>
    <m/>
    <m/>
  </r>
  <r>
    <x v="2"/>
    <s v="台灣希捷科技股份有限公司"/>
    <n v="178500"/>
    <n v="2"/>
    <n v="89250"/>
    <n v="25000000"/>
    <x v="20"/>
    <d v="2017-07-12T00:00:00"/>
    <m/>
    <m/>
    <m/>
    <m/>
    <m/>
    <m/>
    <m/>
    <m/>
    <m/>
    <m/>
    <m/>
    <m/>
    <m/>
    <m/>
    <m/>
    <m/>
    <m/>
    <m/>
    <m/>
    <m/>
  </r>
  <r>
    <x v="2"/>
    <s v="肉多多全球股份有限公司"/>
    <n v="79800"/>
    <n v="1"/>
    <n v="79800"/>
    <n v="25000000"/>
    <x v="4"/>
    <d v="2019-07-08T08:52:05"/>
    <m/>
    <m/>
    <m/>
    <m/>
    <m/>
    <m/>
    <m/>
    <m/>
    <m/>
    <m/>
    <m/>
    <m/>
    <m/>
    <m/>
    <m/>
    <m/>
    <m/>
    <m/>
    <m/>
    <m/>
  </r>
  <r>
    <x v="1"/>
    <s v="瑪麗蓮國際實業有限公司"/>
    <n v="0"/>
    <n v="0"/>
    <n v="0"/>
    <n v="28000000"/>
    <x v="0"/>
    <d v="2018-12-06T09:27:08"/>
    <m/>
    <m/>
    <m/>
    <m/>
    <m/>
    <m/>
    <m/>
    <m/>
    <m/>
    <m/>
    <m/>
    <m/>
    <m/>
    <m/>
    <m/>
    <m/>
    <m/>
    <m/>
    <m/>
    <m/>
  </r>
  <r>
    <x v="0"/>
    <s v="雲發互動科技有限公司"/>
    <n v="7560"/>
    <n v="1"/>
    <n v="7560"/>
    <n v="28000000"/>
    <x v="8"/>
    <d v="2019-10-03T13:26:53"/>
    <m/>
    <m/>
    <m/>
    <m/>
    <m/>
    <m/>
    <m/>
    <m/>
    <m/>
    <m/>
    <m/>
    <m/>
    <m/>
    <m/>
    <m/>
    <m/>
    <m/>
    <m/>
    <m/>
    <m/>
  </r>
  <r>
    <x v="0"/>
    <s v="美商謀智股份有限公司台灣分公司"/>
    <n v="7560"/>
    <n v="1"/>
    <n v="7560"/>
    <n v="28500000"/>
    <x v="8"/>
    <d v="2019-12-25T21:39:51"/>
    <m/>
    <m/>
    <m/>
    <m/>
    <m/>
    <m/>
    <m/>
    <m/>
    <m/>
    <m/>
    <m/>
    <m/>
    <m/>
    <m/>
    <m/>
    <m/>
    <m/>
    <m/>
    <m/>
    <m/>
  </r>
  <r>
    <x v="1"/>
    <s v="台灣特思爾大宇宙股份有限公司"/>
    <n v="0"/>
    <n v="0"/>
    <n v="0"/>
    <n v="29500000"/>
    <x v="8"/>
    <d v="2018-07-24T11:53:52"/>
    <m/>
    <m/>
    <m/>
    <m/>
    <m/>
    <m/>
    <m/>
    <m/>
    <m/>
    <m/>
    <m/>
    <m/>
    <m/>
    <m/>
    <m/>
    <m/>
    <m/>
    <m/>
    <m/>
    <m/>
  </r>
  <r>
    <x v="2"/>
    <s v="寶利拾股份有限公司"/>
    <n v="168000"/>
    <n v="2"/>
    <n v="84000"/>
    <n v="30000000"/>
    <x v="8"/>
    <d v="2018-07-24T12:36:45"/>
    <m/>
    <m/>
    <m/>
    <m/>
    <m/>
    <m/>
    <m/>
    <m/>
    <m/>
    <m/>
    <m/>
    <m/>
    <m/>
    <m/>
    <m/>
    <m/>
    <m/>
    <m/>
    <m/>
    <m/>
  </r>
  <r>
    <x v="1"/>
    <s v="潤淂康資訊服務股份有限公司"/>
    <n v="0"/>
    <n v="0"/>
    <n v="0"/>
    <n v="30000000"/>
    <x v="19"/>
    <d v="2019-05-23T15:17:58"/>
    <m/>
    <m/>
    <m/>
    <m/>
    <m/>
    <m/>
    <m/>
    <m/>
    <m/>
    <m/>
    <m/>
    <m/>
    <m/>
    <m/>
    <m/>
    <m/>
    <m/>
    <m/>
    <m/>
    <m/>
  </r>
  <r>
    <x v="1"/>
    <s v="Vertiv"/>
    <n v="0"/>
    <n v="0"/>
    <n v="0"/>
    <n v="30000000"/>
    <x v="19"/>
    <d v="2019-06-28T14:01:10"/>
    <m/>
    <m/>
    <m/>
    <m/>
    <m/>
    <m/>
    <m/>
    <m/>
    <m/>
    <m/>
    <m/>
    <m/>
    <m/>
    <m/>
    <m/>
    <m/>
    <m/>
    <m/>
    <m/>
    <m/>
  </r>
  <r>
    <x v="1"/>
    <s v="芙瑞實業股份有限公司"/>
    <n v="0"/>
    <n v="0"/>
    <n v="0"/>
    <n v="30000000"/>
    <x v="17"/>
    <d v="2019-04-03T16:13:41"/>
    <m/>
    <m/>
    <m/>
    <m/>
    <m/>
    <m/>
    <m/>
    <m/>
    <m/>
    <m/>
    <m/>
    <m/>
    <m/>
    <m/>
    <m/>
    <m/>
    <m/>
    <m/>
    <m/>
    <m/>
  </r>
  <r>
    <x v="0"/>
    <s v="元佑實業股份有限公司"/>
    <n v="19278"/>
    <n v="1"/>
    <n v="19278"/>
    <n v="30000000"/>
    <x v="0"/>
    <d v="2019-01-19T13:09:41"/>
    <m/>
    <m/>
    <m/>
    <m/>
    <m/>
    <m/>
    <m/>
    <m/>
    <m/>
    <m/>
    <m/>
    <m/>
    <m/>
    <m/>
    <m/>
    <m/>
    <m/>
    <m/>
    <m/>
    <m/>
  </r>
  <r>
    <x v="1"/>
    <s v="一宇數位科技股份有限公司"/>
    <n v="0"/>
    <n v="0"/>
    <n v="0"/>
    <n v="40000000"/>
    <x v="8"/>
    <d v="2018-03-06T00:00:00"/>
    <m/>
    <m/>
    <m/>
    <m/>
    <m/>
    <m/>
    <m/>
    <m/>
    <m/>
    <m/>
    <m/>
    <m/>
    <m/>
    <m/>
    <m/>
    <m/>
    <m/>
    <m/>
    <m/>
    <m/>
  </r>
  <r>
    <x v="2"/>
    <s v="台灣阿迪達斯股份有限公司"/>
    <n v="18900"/>
    <n v="1"/>
    <n v="18900"/>
    <n v="50000000"/>
    <x v="0"/>
    <d v="2018-11-13T16:35:49"/>
    <m/>
    <m/>
    <m/>
    <m/>
    <m/>
    <m/>
    <m/>
    <m/>
    <m/>
    <m/>
    <m/>
    <m/>
    <m/>
    <m/>
    <m/>
    <m/>
    <m/>
    <m/>
    <m/>
    <m/>
  </r>
  <r>
    <x v="2"/>
    <s v="世邦旅行社股份有限公司"/>
    <n v="84000"/>
    <n v="1"/>
    <n v="84000"/>
    <n v="50000000"/>
    <x v="18"/>
    <d v="2019-05-24T10:35:15"/>
    <m/>
    <m/>
    <m/>
    <m/>
    <m/>
    <m/>
    <m/>
    <m/>
    <m/>
    <m/>
    <m/>
    <m/>
    <m/>
    <m/>
    <m/>
    <m/>
    <m/>
    <m/>
    <m/>
    <m/>
  </r>
  <r>
    <x v="2"/>
    <s v="台灣斯巴克環保工程股份有限公司"/>
    <n v="84000"/>
    <n v="1"/>
    <n v="84000"/>
    <n v="51000000"/>
    <x v="2"/>
    <d v="2018-11-15T11:40:41"/>
    <m/>
    <m/>
    <m/>
    <m/>
    <m/>
    <m/>
    <m/>
    <m/>
    <m/>
    <m/>
    <m/>
    <m/>
    <m/>
    <m/>
    <m/>
    <m/>
    <m/>
    <m/>
    <m/>
    <m/>
  </r>
  <r>
    <x v="2"/>
    <s v="東方線上股份有限公司"/>
    <n v="84000"/>
    <n v="1"/>
    <n v="84000"/>
    <n v="60000000"/>
    <x v="5"/>
    <d v="2019-07-17T14:44:05"/>
    <m/>
    <m/>
    <m/>
    <m/>
    <m/>
    <m/>
    <m/>
    <m/>
    <m/>
    <m/>
    <m/>
    <m/>
    <m/>
    <m/>
    <m/>
    <m/>
    <m/>
    <m/>
    <m/>
    <m/>
  </r>
  <r>
    <x v="1"/>
    <s v="美盛證券投資顧問股份有限公司"/>
    <n v="0"/>
    <n v="0"/>
    <n v="0"/>
    <n v="70000000"/>
    <x v="21"/>
    <d v="2018-08-16T17:06:56"/>
    <m/>
    <m/>
    <m/>
    <m/>
    <m/>
    <m/>
    <m/>
    <m/>
    <m/>
    <m/>
    <m/>
    <m/>
    <m/>
    <m/>
    <m/>
    <m/>
    <m/>
    <m/>
    <m/>
    <m/>
  </r>
  <r>
    <x v="2"/>
    <s v="勝成餐飲股份有限公司"/>
    <n v="278775"/>
    <n v="3"/>
    <n v="92925"/>
    <n v="78000000"/>
    <x v="4"/>
    <d v="2018-08-10T15:11:48"/>
    <m/>
    <m/>
    <m/>
    <m/>
    <m/>
    <m/>
    <m/>
    <m/>
    <m/>
    <m/>
    <m/>
    <m/>
    <m/>
    <m/>
    <m/>
    <m/>
    <m/>
    <m/>
    <m/>
    <m/>
  </r>
  <r>
    <x v="2"/>
    <s v="財團法人中衛發展中心"/>
    <n v="100000"/>
    <n v="1"/>
    <n v="100000"/>
    <n v="78680000"/>
    <x v="1"/>
    <d v="2017-04-13T00:00:00"/>
    <m/>
    <m/>
    <m/>
    <m/>
    <m/>
    <m/>
    <m/>
    <m/>
    <m/>
    <m/>
    <m/>
    <m/>
    <m/>
    <m/>
    <m/>
    <m/>
    <m/>
    <m/>
    <m/>
    <m/>
  </r>
  <r>
    <x v="1"/>
    <s v="暐泰投資股份有限公司"/>
    <n v="0"/>
    <n v="0"/>
    <n v="0"/>
    <n v="80000000"/>
    <x v="18"/>
    <d v="2019-06-12T09:37:21"/>
    <m/>
    <m/>
    <m/>
    <m/>
    <m/>
    <m/>
    <m/>
    <m/>
    <m/>
    <m/>
    <m/>
    <m/>
    <m/>
    <m/>
    <m/>
    <m/>
    <m/>
    <m/>
    <m/>
    <m/>
  </r>
  <r>
    <x v="1"/>
    <s v="義傑事業股份有限公司"/>
    <n v="0"/>
    <n v="0"/>
    <n v="0"/>
    <n v="80000000"/>
    <x v="7"/>
    <d v="2018-12-11T18:15:49"/>
    <m/>
    <m/>
    <m/>
    <m/>
    <m/>
    <m/>
    <m/>
    <m/>
    <m/>
    <m/>
    <m/>
    <m/>
    <m/>
    <m/>
    <m/>
    <m/>
    <m/>
    <m/>
    <m/>
    <m/>
  </r>
  <r>
    <x v="0"/>
    <s v="巨思文化股份有限公司"/>
    <n v="7560"/>
    <n v="1"/>
    <n v="7560"/>
    <n v="88000000"/>
    <x v="6"/>
    <d v="2019-10-18T18:24:18"/>
    <m/>
    <m/>
    <m/>
    <m/>
    <m/>
    <m/>
    <m/>
    <m/>
    <m/>
    <m/>
    <m/>
    <m/>
    <m/>
    <m/>
    <m/>
    <m/>
    <m/>
    <m/>
    <m/>
    <m/>
  </r>
  <r>
    <x v="1"/>
    <s v="上準環境科技股份有限公司"/>
    <n v="0"/>
    <n v="0"/>
    <n v="0"/>
    <n v="89100000"/>
    <x v="12"/>
    <d v="2019-12-10T11:23:18"/>
    <m/>
    <m/>
    <m/>
    <m/>
    <m/>
    <m/>
    <m/>
    <m/>
    <m/>
    <m/>
    <m/>
    <m/>
    <m/>
    <m/>
    <m/>
    <m/>
    <m/>
    <m/>
    <m/>
    <m/>
  </r>
  <r>
    <x v="1"/>
    <s v="緬田品股份有限公司"/>
    <n v="0"/>
    <n v="0"/>
    <n v="0"/>
    <n v="100000000"/>
    <x v="0"/>
    <d v="2019-01-02T18:18:09"/>
    <m/>
    <m/>
    <m/>
    <m/>
    <m/>
    <m/>
    <m/>
    <m/>
    <m/>
    <m/>
    <m/>
    <m/>
    <m/>
    <m/>
    <m/>
    <m/>
    <m/>
    <m/>
    <m/>
    <m/>
  </r>
  <r>
    <x v="2"/>
    <s v="香港商世界健身事業有限公司台灣分公司"/>
    <n v="309750"/>
    <n v="2"/>
    <n v="154875"/>
    <n v="111200000"/>
    <x v="7"/>
    <d v="2019-12-04T18:49:43"/>
    <m/>
    <m/>
    <m/>
    <m/>
    <m/>
    <m/>
    <m/>
    <m/>
    <m/>
    <m/>
    <m/>
    <m/>
    <m/>
    <m/>
    <m/>
    <m/>
    <m/>
    <m/>
    <m/>
    <m/>
  </r>
  <r>
    <x v="1"/>
    <s v="財團法人董氏基金會"/>
    <n v="0"/>
    <n v="0"/>
    <n v="0"/>
    <n v="132000000"/>
    <x v="2"/>
    <d v="2019-05-06T10:37:59"/>
    <m/>
    <m/>
    <m/>
    <m/>
    <m/>
    <m/>
    <m/>
    <m/>
    <m/>
    <m/>
    <m/>
    <m/>
    <m/>
    <m/>
    <m/>
    <m/>
    <m/>
    <m/>
    <m/>
    <m/>
  </r>
  <r>
    <x v="2"/>
    <s v="二十一世紀不動產股份有限公司"/>
    <n v="94763"/>
    <n v="1"/>
    <n v="94763"/>
    <n v="139000000"/>
    <x v="13"/>
    <d v="2017-12-01T00:00:00"/>
    <m/>
    <m/>
    <m/>
    <m/>
    <m/>
    <m/>
    <m/>
    <m/>
    <m/>
    <m/>
    <m/>
    <m/>
    <m/>
    <m/>
    <m/>
    <m/>
    <m/>
    <m/>
    <m/>
    <m/>
  </r>
  <r>
    <x v="2"/>
    <s v="眾匯智能健康股份有限公司"/>
    <n v="161700"/>
    <n v="1"/>
    <n v="161700"/>
    <n v="150000000"/>
    <x v="14"/>
    <d v="2018-07-24T12:36:46"/>
    <m/>
    <m/>
    <m/>
    <m/>
    <m/>
    <m/>
    <m/>
    <m/>
    <m/>
    <m/>
    <m/>
    <m/>
    <m/>
    <m/>
    <m/>
    <m/>
    <m/>
    <m/>
    <m/>
    <m/>
  </r>
  <r>
    <x v="1"/>
    <s v="歐易亞科技"/>
    <n v="0"/>
    <n v="0"/>
    <n v="0"/>
    <n v="150000000"/>
    <x v="8"/>
    <d v="2018-10-23T14:04:29"/>
    <m/>
    <m/>
    <m/>
    <m/>
    <m/>
    <m/>
    <m/>
    <m/>
    <m/>
    <m/>
    <m/>
    <m/>
    <m/>
    <m/>
    <m/>
    <m/>
    <m/>
    <m/>
    <m/>
    <m/>
  </r>
  <r>
    <x v="1"/>
    <s v="宜家家居股份有限公司-台中分公司"/>
    <n v="0"/>
    <n v="0"/>
    <n v="0"/>
    <n v="171000000"/>
    <x v="0"/>
    <d v="2019-06-12T16:12:51"/>
    <m/>
    <m/>
    <m/>
    <m/>
    <m/>
    <m/>
    <m/>
    <m/>
    <m/>
    <m/>
    <m/>
    <m/>
    <m/>
    <m/>
    <m/>
    <m/>
    <m/>
    <m/>
    <m/>
    <m/>
  </r>
  <r>
    <x v="2"/>
    <s v="遠雄房地產發展股份有限公司"/>
    <n v="398750"/>
    <n v="5"/>
    <n v="79750"/>
    <n v="200000000"/>
    <x v="13"/>
    <d v="2019-05-30T16:41:40"/>
    <m/>
    <m/>
    <m/>
    <m/>
    <m/>
    <m/>
    <m/>
    <m/>
    <m/>
    <m/>
    <m/>
    <m/>
    <m/>
    <m/>
    <m/>
    <m/>
    <m/>
    <m/>
    <m/>
    <m/>
  </r>
  <r>
    <x v="2"/>
    <s v="春樹科技股份有限公司"/>
    <n v="84000"/>
    <n v="1"/>
    <n v="84000"/>
    <n v="200000000"/>
    <x v="8"/>
    <d v="2018-07-24T12:36:49"/>
    <m/>
    <m/>
    <m/>
    <m/>
    <m/>
    <m/>
    <m/>
    <m/>
    <m/>
    <m/>
    <m/>
    <m/>
    <m/>
    <m/>
    <m/>
    <m/>
    <m/>
    <m/>
    <m/>
    <m/>
  </r>
  <r>
    <x v="2"/>
    <s v="英屬維京群島商麻吉一七股份有限公司台灣分公司"/>
    <n v="78750"/>
    <n v="1"/>
    <n v="78750"/>
    <n v="200000000"/>
    <x v="8"/>
    <d v="2018-07-24T11:52:03"/>
    <m/>
    <m/>
    <m/>
    <m/>
    <m/>
    <m/>
    <m/>
    <m/>
    <m/>
    <m/>
    <m/>
    <m/>
    <m/>
    <m/>
    <m/>
    <m/>
    <m/>
    <m/>
    <m/>
    <m/>
  </r>
  <r>
    <x v="2"/>
    <s v="裕元花園酒店股份有限公司"/>
    <n v="210000"/>
    <n v="1"/>
    <n v="210000"/>
    <n v="210000000"/>
    <x v="18"/>
    <d v="2019-04-22T15:11:40"/>
    <m/>
    <m/>
    <m/>
    <m/>
    <m/>
    <m/>
    <m/>
    <m/>
    <m/>
    <m/>
    <m/>
    <m/>
    <m/>
    <m/>
    <m/>
    <m/>
    <m/>
    <m/>
    <m/>
    <m/>
  </r>
  <r>
    <x v="0"/>
    <s v="尚騰汽車股份有限公司"/>
    <n v="7560"/>
    <n v="1"/>
    <n v="7560"/>
    <n v="240000000"/>
    <x v="22"/>
    <d v="2019-11-26T12:56:53"/>
    <m/>
    <m/>
    <m/>
    <m/>
    <m/>
    <m/>
    <m/>
    <m/>
    <m/>
    <m/>
    <m/>
    <m/>
    <m/>
    <m/>
    <m/>
    <m/>
    <m/>
    <m/>
    <m/>
    <m/>
  </r>
  <r>
    <x v="0"/>
    <s v="捷利國際餐飲股份有限公司"/>
    <n v="7560"/>
    <n v="1"/>
    <n v="7560"/>
    <n v="269500000"/>
    <x v="4"/>
    <d v="2018-11-23T13:31:29"/>
    <m/>
    <m/>
    <m/>
    <m/>
    <m/>
    <m/>
    <m/>
    <m/>
    <m/>
    <m/>
    <m/>
    <m/>
    <m/>
    <m/>
    <m/>
    <m/>
    <m/>
    <m/>
    <m/>
    <m/>
  </r>
  <r>
    <x v="0"/>
    <s v="明昌國際工業股份有限公司"/>
    <n v="7560"/>
    <n v="1"/>
    <n v="7560"/>
    <n v="290000000"/>
    <x v="17"/>
    <d v="2019-07-19T10:34:34"/>
    <m/>
    <m/>
    <m/>
    <m/>
    <m/>
    <m/>
    <m/>
    <m/>
    <m/>
    <m/>
    <m/>
    <m/>
    <m/>
    <m/>
    <m/>
    <m/>
    <m/>
    <m/>
    <m/>
    <m/>
  </r>
  <r>
    <x v="2"/>
    <s v="中華徵信所企業股份有限公司"/>
    <n v="416150"/>
    <n v="2"/>
    <n v="208075"/>
    <n v="340000000"/>
    <x v="1"/>
    <d v="2019-11-19T19:09:37"/>
    <m/>
    <m/>
    <m/>
    <m/>
    <m/>
    <m/>
    <m/>
    <m/>
    <m/>
    <m/>
    <m/>
    <m/>
    <m/>
    <m/>
    <m/>
    <m/>
    <m/>
    <m/>
    <m/>
    <m/>
  </r>
  <r>
    <x v="0"/>
    <s v="智凡迪科技股份有限公司"/>
    <n v="7560"/>
    <n v="1"/>
    <n v="7560"/>
    <n v="362174840"/>
    <x v="8"/>
    <d v="2019-04-11T11:36:25"/>
    <m/>
    <m/>
    <m/>
    <m/>
    <m/>
    <m/>
    <m/>
    <m/>
    <m/>
    <m/>
    <m/>
    <m/>
    <m/>
    <m/>
    <m/>
    <m/>
    <m/>
    <m/>
    <m/>
    <m/>
  </r>
  <r>
    <x v="2"/>
    <s v="台灣國際商業機器股份有限公司"/>
    <n v="220500"/>
    <n v="3"/>
    <n v="73500"/>
    <n v="363833856"/>
    <x v="1"/>
    <d v="2018-10-16T12:33:11"/>
    <m/>
    <m/>
    <m/>
    <m/>
    <m/>
    <m/>
    <m/>
    <m/>
    <m/>
    <m/>
    <m/>
    <m/>
    <m/>
    <m/>
    <m/>
    <m/>
    <m/>
    <m/>
    <m/>
    <m/>
  </r>
  <r>
    <x v="2"/>
    <s v="傑太日煙國際股份有限公司"/>
    <n v="350700"/>
    <n v="1"/>
    <n v="350700"/>
    <n v="370000000"/>
    <x v="2"/>
    <d v="2018-08-28T18:32:01"/>
    <m/>
    <m/>
    <m/>
    <m/>
    <m/>
    <m/>
    <m/>
    <m/>
    <m/>
    <m/>
    <m/>
    <m/>
    <m/>
    <m/>
    <m/>
    <m/>
    <m/>
    <m/>
    <m/>
    <m/>
  </r>
  <r>
    <x v="2"/>
    <s v="饗賓餐旅事業股份有限公司"/>
    <n v="252000"/>
    <n v="2"/>
    <n v="126000"/>
    <n v="380000000"/>
    <x v="4"/>
    <d v="2018-07-24T12:36:47"/>
    <m/>
    <m/>
    <m/>
    <m/>
    <m/>
    <m/>
    <m/>
    <m/>
    <m/>
    <m/>
    <m/>
    <m/>
    <m/>
    <m/>
    <m/>
    <m/>
    <m/>
    <m/>
    <m/>
    <m/>
  </r>
  <r>
    <x v="1"/>
    <s v="NOWnews"/>
    <n v="0"/>
    <n v="0"/>
    <n v="0"/>
    <n v="400000000"/>
    <x v="15"/>
    <d v="2019-08-27T18:31:30"/>
    <m/>
    <m/>
    <m/>
    <m/>
    <m/>
    <m/>
    <m/>
    <m/>
    <m/>
    <m/>
    <m/>
    <m/>
    <m/>
    <m/>
    <m/>
    <m/>
    <m/>
    <m/>
    <m/>
    <m/>
  </r>
  <r>
    <x v="2"/>
    <s v="西門子股份有限公司"/>
    <n v="84000"/>
    <n v="1"/>
    <n v="84000"/>
    <n v="450500000"/>
    <x v="20"/>
    <d v="2018-07-24T14:13:26"/>
    <m/>
    <m/>
    <m/>
    <m/>
    <m/>
    <m/>
    <m/>
    <m/>
    <m/>
    <m/>
    <m/>
    <m/>
    <m/>
    <m/>
    <m/>
    <m/>
    <m/>
    <m/>
    <m/>
    <m/>
  </r>
  <r>
    <x v="2"/>
    <s v="台灣恩益禧股份有限公司"/>
    <n v="166950"/>
    <n v="2"/>
    <n v="83475"/>
    <n v="460360000"/>
    <x v="20"/>
    <d v="2018-07-24T12:36:48"/>
    <m/>
    <m/>
    <m/>
    <m/>
    <m/>
    <m/>
    <m/>
    <m/>
    <m/>
    <m/>
    <m/>
    <m/>
    <m/>
    <m/>
    <m/>
    <m/>
    <m/>
    <m/>
    <m/>
    <m/>
  </r>
  <r>
    <x v="2"/>
    <s v="卡爾蔡司股份有限公司台北分公司"/>
    <n v="252000"/>
    <n v="3"/>
    <n v="84000"/>
    <n v="487500000"/>
    <x v="0"/>
    <d v="2019-10-14T11:48:19"/>
    <m/>
    <m/>
    <m/>
    <m/>
    <m/>
    <m/>
    <m/>
    <m/>
    <m/>
    <m/>
    <m/>
    <m/>
    <m/>
    <m/>
    <m/>
    <m/>
    <m/>
    <m/>
    <m/>
    <m/>
  </r>
  <r>
    <x v="2"/>
    <s v="中國信託證券投資信託股份有限公司"/>
    <n v="112500"/>
    <n v="2"/>
    <n v="56250"/>
    <n v="500000000"/>
    <x v="21"/>
    <d v="2019-11-05T15:11:55"/>
    <m/>
    <m/>
    <m/>
    <m/>
    <m/>
    <m/>
    <m/>
    <m/>
    <m/>
    <m/>
    <m/>
    <m/>
    <m/>
    <m/>
    <m/>
    <m/>
    <m/>
    <m/>
    <m/>
    <m/>
  </r>
  <r>
    <x v="2"/>
    <s v="一零四資訊科技股份有限公司"/>
    <n v="84000"/>
    <n v="1"/>
    <n v="84000"/>
    <n v="500000000"/>
    <x v="8"/>
    <d v="2019-01-04T18:58:07"/>
    <m/>
    <m/>
    <m/>
    <m/>
    <m/>
    <m/>
    <m/>
    <m/>
    <m/>
    <m/>
    <m/>
    <m/>
    <m/>
    <m/>
    <m/>
    <m/>
    <m/>
    <m/>
    <m/>
    <m/>
  </r>
  <r>
    <x v="2"/>
    <s v="王座國際餐飲股份有限公司"/>
    <n v="178500"/>
    <n v="2"/>
    <n v="89250"/>
    <n v="500000000"/>
    <x v="4"/>
    <d v="2018-01-16T00:00:00"/>
    <m/>
    <m/>
    <m/>
    <m/>
    <m/>
    <m/>
    <m/>
    <m/>
    <m/>
    <m/>
    <m/>
    <m/>
    <m/>
    <m/>
    <m/>
    <m/>
    <m/>
    <m/>
    <m/>
    <m/>
  </r>
  <r>
    <x v="2"/>
    <s v="瓦城泰統股份有限公司"/>
    <n v="464625"/>
    <n v="6"/>
    <n v="77438"/>
    <n v="500000000"/>
    <x v="4"/>
    <d v="2019-04-10T18:22:04"/>
    <m/>
    <m/>
    <m/>
    <m/>
    <m/>
    <m/>
    <m/>
    <m/>
    <m/>
    <m/>
    <m/>
    <m/>
    <m/>
    <m/>
    <m/>
    <m/>
    <m/>
    <m/>
    <m/>
    <m/>
  </r>
  <r>
    <x v="1"/>
    <s v="大瓏企業股份有限公司"/>
    <n v="0"/>
    <n v="0"/>
    <n v="0"/>
    <n v="500000000"/>
    <x v="17"/>
    <d v="2019-04-01T14:16:59"/>
    <m/>
    <m/>
    <m/>
    <m/>
    <m/>
    <m/>
    <m/>
    <m/>
    <m/>
    <m/>
    <m/>
    <m/>
    <m/>
    <m/>
    <m/>
    <m/>
    <m/>
    <m/>
    <m/>
    <m/>
  </r>
  <r>
    <x v="1"/>
    <s v="健康力股份有限公司"/>
    <n v="0"/>
    <n v="0"/>
    <n v="0"/>
    <n v="500000000"/>
    <x v="14"/>
    <d v="2019-06-27T15:53:47"/>
    <m/>
    <m/>
    <m/>
    <m/>
    <m/>
    <m/>
    <m/>
    <m/>
    <m/>
    <m/>
    <m/>
    <m/>
    <m/>
    <m/>
    <m/>
    <m/>
    <m/>
    <m/>
    <m/>
    <m/>
  </r>
  <r>
    <x v="0"/>
    <s v="日商倍樂生股份有限公司台北分公司"/>
    <n v="7560"/>
    <n v="1"/>
    <n v="7560"/>
    <n v="500000000"/>
    <x v="6"/>
    <d v="2018-07-24T12:36:47"/>
    <m/>
    <m/>
    <m/>
    <m/>
    <m/>
    <m/>
    <m/>
    <m/>
    <m/>
    <m/>
    <m/>
    <m/>
    <m/>
    <m/>
    <m/>
    <m/>
    <m/>
    <m/>
    <m/>
    <m/>
  </r>
  <r>
    <x v="0"/>
    <s v="台灣奧黛莉股份有限公司"/>
    <n v="7560"/>
    <n v="1"/>
    <n v="7560"/>
    <n v="500000000"/>
    <x v="0"/>
    <d v="2019-09-27T16:55:04"/>
    <m/>
    <m/>
    <m/>
    <m/>
    <m/>
    <m/>
    <m/>
    <m/>
    <m/>
    <m/>
    <m/>
    <m/>
    <m/>
    <m/>
    <m/>
    <m/>
    <m/>
    <m/>
    <m/>
    <m/>
  </r>
  <r>
    <x v="0"/>
    <s v="日勝生加賀屋國際溫泉飯店股份有限公司"/>
    <n v="7560"/>
    <n v="1"/>
    <n v="7560"/>
    <n v="500000000"/>
    <x v="18"/>
    <d v="2019-06-26T09:44:22"/>
    <m/>
    <m/>
    <m/>
    <m/>
    <m/>
    <m/>
    <m/>
    <m/>
    <m/>
    <m/>
    <m/>
    <m/>
    <m/>
    <m/>
    <m/>
    <m/>
    <m/>
    <m/>
    <m/>
    <m/>
  </r>
  <r>
    <x v="2"/>
    <s v="英屬維京群島商太古國際汽車股份有限公司台灣分公司"/>
    <n v="168000"/>
    <n v="2"/>
    <n v="84000"/>
    <n v="580000000"/>
    <x v="22"/>
    <d v="2018-03-01T00:00:00"/>
    <m/>
    <m/>
    <m/>
    <m/>
    <m/>
    <m/>
    <m/>
    <m/>
    <m/>
    <m/>
    <m/>
    <m/>
    <m/>
    <m/>
    <m/>
    <m/>
    <m/>
    <m/>
    <m/>
    <m/>
  </r>
  <r>
    <x v="0"/>
    <s v="嬌聯股份有限公司"/>
    <n v="7560"/>
    <n v="1"/>
    <n v="7560"/>
    <n v="588800000"/>
    <x v="0"/>
    <d v="2019-06-11T18:29:15"/>
    <m/>
    <m/>
    <m/>
    <m/>
    <m/>
    <m/>
    <m/>
    <m/>
    <m/>
    <m/>
    <m/>
    <m/>
    <m/>
    <m/>
    <m/>
    <m/>
    <m/>
    <m/>
    <m/>
    <m/>
  </r>
  <r>
    <x v="2"/>
    <s v="美福飯店管理顧問股份有限公司"/>
    <n v="231000"/>
    <n v="3"/>
    <n v="77000"/>
    <n v="600000000"/>
    <x v="18"/>
    <d v="2018-08-10T14:53:25"/>
    <m/>
    <m/>
    <m/>
    <m/>
    <m/>
    <m/>
    <m/>
    <m/>
    <m/>
    <m/>
    <m/>
    <m/>
    <m/>
    <m/>
    <m/>
    <m/>
    <m/>
    <m/>
    <m/>
    <m/>
  </r>
  <r>
    <x v="2"/>
    <s v="燦星國際旅行社股份有限公司"/>
    <n v="84000"/>
    <n v="1"/>
    <n v="84000"/>
    <n v="600000000"/>
    <x v="18"/>
    <d v="2018-11-29T18:23:59"/>
    <m/>
    <m/>
    <m/>
    <m/>
    <m/>
    <m/>
    <m/>
    <m/>
    <m/>
    <m/>
    <m/>
    <m/>
    <m/>
    <m/>
    <m/>
    <m/>
    <m/>
    <m/>
    <m/>
    <m/>
  </r>
  <r>
    <x v="2"/>
    <s v="閎康科技股份有限公司"/>
    <n v="165281"/>
    <n v="3"/>
    <n v="55094"/>
    <n v="700000000"/>
    <x v="20"/>
    <d v="2018-07-24T12:36:47"/>
    <m/>
    <m/>
    <m/>
    <m/>
    <m/>
    <m/>
    <m/>
    <m/>
    <m/>
    <m/>
    <m/>
    <m/>
    <m/>
    <m/>
    <m/>
    <m/>
    <m/>
    <m/>
    <m/>
    <m/>
  </r>
  <r>
    <x v="1"/>
    <s v="德謙企業股份有限公司"/>
    <n v="0"/>
    <n v="0"/>
    <n v="0"/>
    <n v="700000000"/>
    <x v="17"/>
    <d v="2018-07-26T15:51:56"/>
    <m/>
    <m/>
    <m/>
    <m/>
    <m/>
    <m/>
    <m/>
    <m/>
    <m/>
    <m/>
    <m/>
    <m/>
    <m/>
    <m/>
    <m/>
    <m/>
    <m/>
    <m/>
    <m/>
    <m/>
  </r>
  <r>
    <x v="2"/>
    <s v="阿瘦實業股份有限公司"/>
    <n v="199500"/>
    <n v="3"/>
    <n v="66500"/>
    <n v="800000000"/>
    <x v="0"/>
    <d v="2019-09-02T17:24:56"/>
    <m/>
    <m/>
    <m/>
    <m/>
    <m/>
    <m/>
    <m/>
    <m/>
    <m/>
    <m/>
    <m/>
    <m/>
    <m/>
    <m/>
    <m/>
    <m/>
    <m/>
    <m/>
    <m/>
    <m/>
  </r>
  <r>
    <x v="2"/>
    <s v="奧迪福斯汽車股份有限公司"/>
    <n v="123375"/>
    <n v="3"/>
    <n v="41125"/>
    <n v="800000000"/>
    <x v="22"/>
    <d v="2018-05-01T00:00:00"/>
    <m/>
    <m/>
    <m/>
    <m/>
    <m/>
    <m/>
    <m/>
    <m/>
    <m/>
    <m/>
    <m/>
    <m/>
    <m/>
    <m/>
    <m/>
    <m/>
    <m/>
    <m/>
    <m/>
    <m/>
  </r>
  <r>
    <x v="2"/>
    <s v="野村證券投資信託股份有限公司"/>
    <n v="378525"/>
    <n v="3"/>
    <n v="126175"/>
    <n v="850000000"/>
    <x v="21"/>
    <d v="2018-01-09T00:00:00"/>
    <m/>
    <m/>
    <m/>
    <m/>
    <m/>
    <m/>
    <m/>
    <m/>
    <m/>
    <m/>
    <m/>
    <m/>
    <m/>
    <m/>
    <m/>
    <m/>
    <m/>
    <m/>
    <m/>
    <m/>
  </r>
  <r>
    <x v="1"/>
    <s v="元家企業有限公司"/>
    <n v="0"/>
    <n v="0"/>
    <n v="0"/>
    <n v="1000000000"/>
    <x v="0"/>
    <d v="2019-05-09T16:46:03"/>
    <m/>
    <m/>
    <m/>
    <m/>
    <m/>
    <m/>
    <m/>
    <m/>
    <m/>
    <m/>
    <m/>
    <m/>
    <m/>
    <m/>
    <m/>
    <m/>
    <m/>
    <m/>
    <m/>
    <m/>
  </r>
  <r>
    <x v="2"/>
    <s v="康福旅行社股份有限公司"/>
    <n v="84000"/>
    <n v="1"/>
    <n v="84000"/>
    <n v="1280000000"/>
    <x v="18"/>
    <d v="2018-09-07T17:59:38"/>
    <m/>
    <m/>
    <m/>
    <m/>
    <m/>
    <m/>
    <m/>
    <m/>
    <m/>
    <m/>
    <m/>
    <m/>
    <m/>
    <m/>
    <m/>
    <m/>
    <m/>
    <m/>
    <m/>
    <m/>
  </r>
  <r>
    <x v="2"/>
    <s v="賽諾菲股份有限公司"/>
    <n v="168000"/>
    <n v="2"/>
    <n v="84000"/>
    <n v="1445755760"/>
    <x v="14"/>
    <d v="2018-07-24T12:36:48"/>
    <m/>
    <m/>
    <m/>
    <m/>
    <m/>
    <m/>
    <m/>
    <m/>
    <m/>
    <m/>
    <m/>
    <m/>
    <m/>
    <m/>
    <m/>
    <m/>
    <m/>
    <m/>
    <m/>
    <m/>
  </r>
  <r>
    <x v="1"/>
    <s v="威聯通科技股份有限公司"/>
    <n v="0"/>
    <n v="0"/>
    <n v="0"/>
    <n v="1500000000"/>
    <x v="23"/>
    <d v="2018-09-10T18:14:43"/>
    <m/>
    <m/>
    <m/>
    <m/>
    <m/>
    <m/>
    <m/>
    <m/>
    <m/>
    <m/>
    <m/>
    <m/>
    <m/>
    <m/>
    <m/>
    <m/>
    <m/>
    <m/>
    <m/>
    <m/>
  </r>
  <r>
    <x v="0"/>
    <s v="功學社教育用品股份有限公司"/>
    <n v="7560"/>
    <n v="1"/>
    <n v="7560"/>
    <n v="1500000000"/>
    <x v="0"/>
    <d v="2018-07-24T12:36:47"/>
    <m/>
    <m/>
    <m/>
    <m/>
    <m/>
    <m/>
    <m/>
    <m/>
    <m/>
    <m/>
    <m/>
    <m/>
    <m/>
    <m/>
    <m/>
    <m/>
    <m/>
    <m/>
    <m/>
    <m/>
  </r>
  <r>
    <x v="2"/>
    <s v="台塑生醫科技股份有限公司"/>
    <n v="84000"/>
    <n v="1"/>
    <n v="84000"/>
    <n v="1800000000"/>
    <x v="14"/>
    <d v="2018-07-24T12:08:36"/>
    <m/>
    <m/>
    <m/>
    <m/>
    <m/>
    <m/>
    <m/>
    <m/>
    <m/>
    <m/>
    <m/>
    <m/>
    <m/>
    <m/>
    <m/>
    <m/>
    <m/>
    <m/>
    <m/>
    <m/>
  </r>
  <r>
    <x v="1"/>
    <s v="和運租車股份有限公司"/>
    <n v="0"/>
    <n v="0"/>
    <n v="0"/>
    <n v="2000000000"/>
    <x v="22"/>
    <d v="2019-10-21T17:27:56"/>
    <m/>
    <m/>
    <m/>
    <m/>
    <m/>
    <m/>
    <m/>
    <m/>
    <m/>
    <m/>
    <m/>
    <m/>
    <m/>
    <m/>
    <m/>
    <m/>
    <m/>
    <m/>
    <m/>
    <m/>
  </r>
  <r>
    <x v="1"/>
    <s v="儒鴻企業股份有限公司"/>
    <n v="0"/>
    <n v="0"/>
    <n v="0"/>
    <n v="3000000000"/>
    <x v="24"/>
    <d v="2019-01-25T10:34:37"/>
    <m/>
    <m/>
    <m/>
    <m/>
    <m/>
    <m/>
    <m/>
    <m/>
    <m/>
    <m/>
    <m/>
    <m/>
    <m/>
    <m/>
    <m/>
    <m/>
    <m/>
    <m/>
    <m/>
    <m/>
  </r>
  <r>
    <x v="2"/>
    <s v="南山產物保險股份有限公司"/>
    <n v="168000"/>
    <n v="2"/>
    <n v="84000"/>
    <n v="4000000000"/>
    <x v="21"/>
    <d v="2018-03-15T00:00:00"/>
    <m/>
    <m/>
    <m/>
    <m/>
    <m/>
    <m/>
    <m/>
    <m/>
    <m/>
    <m/>
    <m/>
    <m/>
    <m/>
    <m/>
    <m/>
    <m/>
    <m/>
    <m/>
    <m/>
    <m/>
  </r>
  <r>
    <x v="2"/>
    <s v="海霸王餐廳股份有限公司"/>
    <n v="245700"/>
    <n v="2"/>
    <n v="122850"/>
    <n v="4310400000"/>
    <x v="4"/>
    <d v="2018-07-24T13:05:11"/>
    <m/>
    <m/>
    <m/>
    <m/>
    <m/>
    <m/>
    <m/>
    <m/>
    <m/>
    <m/>
    <m/>
    <m/>
    <m/>
    <m/>
    <m/>
    <m/>
    <m/>
    <m/>
    <m/>
    <m/>
  </r>
  <r>
    <x v="0"/>
    <s v="亞旭電腦股份有限公司"/>
    <n v="7560"/>
    <n v="1"/>
    <n v="7560"/>
    <n v="4800000000"/>
    <x v="20"/>
    <d v="2019-12-30T14:21:08"/>
    <m/>
    <m/>
    <m/>
    <m/>
    <m/>
    <m/>
    <m/>
    <m/>
    <m/>
    <m/>
    <m/>
    <m/>
    <m/>
    <m/>
    <m/>
    <m/>
    <m/>
    <m/>
    <m/>
    <m/>
  </r>
  <r>
    <x v="0"/>
    <s v="明基電通股份有限公司"/>
    <n v="7560"/>
    <n v="1"/>
    <n v="7560"/>
    <n v="5000000000"/>
    <x v="0"/>
    <d v="2019-06-28T18:24:24"/>
    <m/>
    <m/>
    <m/>
    <m/>
    <m/>
    <m/>
    <m/>
    <m/>
    <m/>
    <m/>
    <m/>
    <m/>
    <m/>
    <m/>
    <m/>
    <m/>
    <m/>
    <m/>
    <m/>
    <m/>
  </r>
  <r>
    <x v="0"/>
    <s v="敦泰電子股份有限公司"/>
    <n v="7560"/>
    <n v="1"/>
    <n v="7560"/>
    <n v="5000000000"/>
    <x v="20"/>
    <d v="2019-11-29T11:00:25"/>
    <m/>
    <m/>
    <m/>
    <m/>
    <m/>
    <m/>
    <m/>
    <m/>
    <m/>
    <m/>
    <m/>
    <m/>
    <m/>
    <m/>
    <m/>
    <m/>
    <m/>
    <m/>
    <m/>
    <m/>
  </r>
  <r>
    <x v="2"/>
    <s v="和泰汽車股份有限公司"/>
    <n v="665475"/>
    <n v="12"/>
    <n v="55456"/>
    <n v="6000000000"/>
    <x v="22"/>
    <d v="2019-02-25T15:21:48"/>
    <m/>
    <m/>
    <m/>
    <m/>
    <m/>
    <m/>
    <m/>
    <m/>
    <m/>
    <m/>
    <m/>
    <m/>
    <m/>
    <m/>
    <m/>
    <m/>
    <m/>
    <m/>
    <m/>
    <m/>
  </r>
  <r>
    <x v="1"/>
    <s v="裕隆日產汽車"/>
    <n v="0"/>
    <n v="0"/>
    <n v="0"/>
    <n v="6000000000"/>
    <x v="22"/>
    <d v="2019-07-23T14:48:49"/>
    <m/>
    <m/>
    <m/>
    <m/>
    <m/>
    <m/>
    <m/>
    <m/>
    <m/>
    <m/>
    <m/>
    <m/>
    <m/>
    <m/>
    <m/>
    <m/>
    <m/>
    <m/>
    <m/>
    <m/>
  </r>
  <r>
    <x v="2"/>
    <s v="特力股份有限公司"/>
    <n v="239400"/>
    <n v="3"/>
    <n v="79800"/>
    <n v="7500000000"/>
    <x v="4"/>
    <d v="2018-07-26T11:19:37"/>
    <m/>
    <m/>
    <m/>
    <m/>
    <m/>
    <m/>
    <m/>
    <m/>
    <m/>
    <m/>
    <m/>
    <m/>
    <m/>
    <m/>
    <m/>
    <m/>
    <m/>
    <m/>
    <m/>
    <m/>
  </r>
  <r>
    <x v="2"/>
    <s v="三陽工業股份有限公司"/>
    <n v="84000"/>
    <n v="1"/>
    <n v="84000"/>
    <n v="9500000000"/>
    <x v="22"/>
    <d v="2019-08-26T15:40:41"/>
    <m/>
    <m/>
    <m/>
    <m/>
    <m/>
    <m/>
    <m/>
    <m/>
    <m/>
    <m/>
    <m/>
    <m/>
    <m/>
    <m/>
    <m/>
    <m/>
    <m/>
    <m/>
    <m/>
    <m/>
  </r>
  <r>
    <x v="0"/>
    <s v="臺北大眾捷運股份有限公司"/>
    <n v="7560"/>
    <n v="1"/>
    <n v="7560"/>
    <n v="10000000000"/>
    <x v="2"/>
    <d v="2019-08-20T19:25:29"/>
    <m/>
    <m/>
    <m/>
    <m/>
    <m/>
    <m/>
    <m/>
    <m/>
    <m/>
    <m/>
    <m/>
    <m/>
    <m/>
    <m/>
    <m/>
    <m/>
    <m/>
    <m/>
    <m/>
    <m/>
  </r>
  <r>
    <x v="2"/>
    <s v="統一超商股份有限公司"/>
    <n v="81900"/>
    <n v="1"/>
    <n v="81900"/>
    <n v="10500000000"/>
    <x v="0"/>
    <d v="2019-06-20T18:51:46"/>
    <m/>
    <m/>
    <m/>
    <m/>
    <m/>
    <m/>
    <m/>
    <m/>
    <m/>
    <m/>
    <m/>
    <m/>
    <m/>
    <m/>
    <m/>
    <m/>
    <m/>
    <m/>
    <m/>
    <m/>
  </r>
  <r>
    <x v="1"/>
    <s v="統一綜合證券"/>
    <n v="0"/>
    <n v="0"/>
    <n v="0"/>
    <n v="15000000000"/>
    <x v="21"/>
    <d v="2019-07-31T16:53:14"/>
    <m/>
    <m/>
    <m/>
    <m/>
    <m/>
    <m/>
    <m/>
    <m/>
    <m/>
    <m/>
    <m/>
    <m/>
    <m/>
    <m/>
    <m/>
    <m/>
    <m/>
    <m/>
    <m/>
    <m/>
  </r>
  <r>
    <x v="1"/>
    <s v="華通電腦股份有限公司"/>
    <n v="0"/>
    <n v="0"/>
    <n v="0"/>
    <n v="16000000000"/>
    <x v="20"/>
    <d v="2019-05-10T15:49:44"/>
    <m/>
    <m/>
    <m/>
    <m/>
    <m/>
    <m/>
    <m/>
    <m/>
    <m/>
    <m/>
    <m/>
    <m/>
    <m/>
    <m/>
    <m/>
    <m/>
    <m/>
    <m/>
    <m/>
    <m/>
  </r>
  <r>
    <x v="1"/>
    <s v="京城商業銀行股份有限公司"/>
    <n v="0"/>
    <n v="0"/>
    <n v="0"/>
    <n v="18000000000"/>
    <x v="21"/>
    <d v="2019-04-25T16:55:00"/>
    <m/>
    <m/>
    <m/>
    <m/>
    <m/>
    <m/>
    <m/>
    <m/>
    <m/>
    <m/>
    <m/>
    <m/>
    <m/>
    <m/>
    <m/>
    <m/>
    <m/>
    <m/>
    <m/>
    <m/>
  </r>
  <r>
    <x v="2"/>
    <s v="安聯人壽保險股份有限公司"/>
    <n v="160000"/>
    <n v="2"/>
    <n v="80000"/>
    <n v="28867000000"/>
    <x v="21"/>
    <d v="2017-08-04T00:00:00"/>
    <m/>
    <m/>
    <m/>
    <m/>
    <m/>
    <m/>
    <m/>
    <m/>
    <m/>
    <m/>
    <m/>
    <m/>
    <m/>
    <m/>
    <m/>
    <m/>
    <m/>
    <m/>
    <m/>
    <m/>
  </r>
  <r>
    <x v="0"/>
    <s v="全球人壽保險股份有限公司"/>
    <n v="7560"/>
    <n v="1"/>
    <n v="7560"/>
    <n v="30000000000"/>
    <x v="21"/>
    <d v="2019-07-30T13:52:30"/>
    <m/>
    <m/>
    <m/>
    <m/>
    <m/>
    <m/>
    <m/>
    <m/>
    <m/>
    <m/>
    <m/>
    <m/>
    <m/>
    <m/>
    <m/>
    <m/>
    <m/>
    <m/>
    <m/>
    <m/>
  </r>
  <r>
    <x v="1"/>
    <s v="正新橡膠工業股份有限公司"/>
    <n v="0"/>
    <n v="0"/>
    <n v="0"/>
    <n v="32414155360"/>
    <x v="17"/>
    <d v="2018-08-10T15:49:26"/>
    <m/>
    <m/>
    <m/>
    <m/>
    <m/>
    <m/>
    <m/>
    <m/>
    <m/>
    <m/>
    <m/>
    <m/>
    <m/>
    <m/>
    <m/>
    <m/>
    <m/>
    <m/>
    <m/>
    <m/>
  </r>
  <r>
    <x v="2"/>
    <s v="王道商業銀行股份有限公司"/>
    <n v="151200"/>
    <n v="2"/>
    <n v="75600"/>
    <n v="35000000000"/>
    <x v="21"/>
    <d v="2018-07-24T12:36:47"/>
    <m/>
    <m/>
    <m/>
    <m/>
    <m/>
    <m/>
    <m/>
    <m/>
    <m/>
    <m/>
    <m/>
    <m/>
    <m/>
    <m/>
    <m/>
    <m/>
    <m/>
    <m/>
    <m/>
    <m/>
  </r>
  <r>
    <x v="2"/>
    <s v="宏碁股份有限公司"/>
    <n v="102900"/>
    <n v="1"/>
    <n v="102900"/>
    <n v="40000000000"/>
    <x v="20"/>
    <d v="2017-08-08T00:00:00"/>
    <m/>
    <m/>
    <m/>
    <m/>
    <m/>
    <m/>
    <m/>
    <m/>
    <m/>
    <m/>
    <m/>
    <m/>
    <m/>
    <m/>
    <m/>
    <m/>
    <m/>
    <m/>
    <m/>
    <m/>
  </r>
  <r>
    <x v="2"/>
    <s v="遠傳電信股份有限公司"/>
    <n v="235200"/>
    <n v="3"/>
    <n v="78400"/>
    <n v="42000000000"/>
    <x v="25"/>
    <d v="2018-08-10T14:58:56"/>
    <m/>
    <m/>
    <m/>
    <m/>
    <m/>
    <m/>
    <m/>
    <m/>
    <m/>
    <m/>
    <m/>
    <m/>
    <m/>
    <m/>
    <m/>
    <m/>
    <m/>
    <m/>
    <m/>
    <m/>
  </r>
  <r>
    <x v="0"/>
    <s v="台灣之星電信股份有限公司"/>
    <n v="7560"/>
    <n v="1"/>
    <n v="7560"/>
    <n v="52000000000"/>
    <x v="25"/>
    <d v="2018-09-21T19:16:42"/>
    <m/>
    <m/>
    <m/>
    <m/>
    <m/>
    <m/>
    <m/>
    <m/>
    <m/>
    <m/>
    <m/>
    <m/>
    <m/>
    <m/>
    <m/>
    <m/>
    <m/>
    <m/>
    <m/>
    <m/>
  </r>
  <r>
    <x v="2"/>
    <s v="新光人壽保險股份有限公司"/>
    <n v="737466"/>
    <n v="4"/>
    <n v="184367"/>
    <n v="65000000000"/>
    <x v="21"/>
    <d v="2019-11-05T15:58:39"/>
    <m/>
    <m/>
    <m/>
    <m/>
    <m/>
    <m/>
    <m/>
    <m/>
    <m/>
    <m/>
    <m/>
    <m/>
    <m/>
    <m/>
    <m/>
    <m/>
    <m/>
    <m/>
    <m/>
    <m/>
  </r>
  <r>
    <x v="1"/>
    <s v="友達光電股份有限公司"/>
    <n v="0"/>
    <n v="0"/>
    <n v="0"/>
    <n v="100000000000"/>
    <x v="20"/>
    <d v="2019-04-29T19:13:30"/>
    <m/>
    <m/>
    <m/>
    <m/>
    <m/>
    <m/>
    <m/>
    <m/>
    <m/>
    <m/>
    <m/>
    <m/>
    <m/>
    <m/>
    <m/>
    <m/>
    <m/>
    <m/>
    <m/>
    <m/>
  </r>
  <r>
    <x v="2"/>
    <s v="國泰世華商業銀行股份有限公司"/>
    <n v="500000"/>
    <n v="2"/>
    <n v="250000"/>
    <n v="101658352080"/>
    <x v="21"/>
    <d v="2018-01-01T00:00:00"/>
    <m/>
    <m/>
    <m/>
    <m/>
    <m/>
    <m/>
    <m/>
    <m/>
    <m/>
    <m/>
    <m/>
    <m/>
    <m/>
    <m/>
    <m/>
    <m/>
    <m/>
    <m/>
    <m/>
    <m/>
  </r>
  <r>
    <x v="1"/>
    <s v="中華電信股份有限公司"/>
    <n v="0"/>
    <n v="0"/>
    <n v="0"/>
    <n v="120000000000"/>
    <x v="25"/>
    <d v="2018-08-30T00:20:03"/>
    <m/>
    <m/>
    <m/>
    <m/>
    <m/>
    <m/>
    <m/>
    <m/>
    <m/>
    <m/>
    <m/>
    <m/>
    <m/>
    <m/>
    <m/>
    <m/>
    <m/>
    <m/>
    <m/>
    <m/>
  </r>
  <r>
    <x v="2"/>
    <s v="南山人壽保險股份有限公司"/>
    <n v="342300"/>
    <n v="2"/>
    <n v="171150"/>
    <n v="150000000000"/>
    <x v="21"/>
    <d v="2017-11-01T00:00:00"/>
    <m/>
    <m/>
    <m/>
    <m/>
    <m/>
    <m/>
    <m/>
    <m/>
    <m/>
    <m/>
    <m/>
    <m/>
    <m/>
    <m/>
    <m/>
    <m/>
    <m/>
    <m/>
    <m/>
    <m/>
  </r>
  <r>
    <x v="1"/>
    <s v="富邦/高采通訊處"/>
    <n v="0"/>
    <n v="0"/>
    <n v="0"/>
    <n v="150000000000"/>
    <x v="21"/>
    <d v="2019-04-29T12:37:46"/>
    <m/>
    <m/>
    <m/>
    <m/>
    <m/>
    <m/>
    <m/>
    <m/>
    <m/>
    <m/>
    <m/>
    <m/>
    <m/>
    <m/>
    <m/>
    <m/>
    <m/>
    <m/>
    <m/>
    <m/>
  </r>
  <r>
    <x v="1"/>
    <s v="第一銀行"/>
    <n v="0"/>
    <n v="0"/>
    <n v="0"/>
    <n v="200000000000"/>
    <x v="21"/>
    <d v="2019-06-03T10:17:22"/>
    <m/>
    <m/>
    <m/>
    <m/>
    <m/>
    <m/>
    <m/>
    <m/>
    <m/>
    <m/>
    <m/>
    <m/>
    <m/>
    <m/>
    <m/>
    <m/>
    <m/>
    <m/>
    <m/>
    <m/>
  </r>
  <r>
    <x v="2"/>
    <s v="International Service Check"/>
    <n v="300000"/>
    <n v="1"/>
    <n v="300000"/>
    <s v="N/A"/>
    <x v="1"/>
    <d v="2017-07-28T00:00:00"/>
    <m/>
    <m/>
    <m/>
    <m/>
    <m/>
    <m/>
    <m/>
    <m/>
    <m/>
    <m/>
    <m/>
    <m/>
    <m/>
    <m/>
    <m/>
    <m/>
    <m/>
    <m/>
    <m/>
    <m/>
  </r>
  <r>
    <x v="2"/>
    <s v="Social Policy Research Limited"/>
    <n v="183750"/>
    <n v="3"/>
    <n v="61250"/>
    <s v="N/A"/>
    <x v="5"/>
    <d v="2018-09-13T19:44:23"/>
    <m/>
    <m/>
    <m/>
    <m/>
    <m/>
    <m/>
    <m/>
    <m/>
    <m/>
    <m/>
    <m/>
    <m/>
    <m/>
    <m/>
    <m/>
    <m/>
    <m/>
    <m/>
    <m/>
    <m/>
  </r>
  <r>
    <x v="2"/>
    <s v="台灣主婦聯盟生活消費合作社"/>
    <n v="214200"/>
    <n v="2"/>
    <n v="107100"/>
    <s v="N/A"/>
    <x v="0"/>
    <d v="2018-08-17T12:21:22"/>
    <m/>
    <m/>
    <m/>
    <m/>
    <m/>
    <m/>
    <m/>
    <m/>
    <m/>
    <m/>
    <m/>
    <m/>
    <m/>
    <m/>
    <m/>
    <m/>
    <m/>
    <m/>
    <m/>
    <m/>
  </r>
  <r>
    <x v="2"/>
    <s v="財團法人中華基督教新生命小組教會"/>
    <n v="84000"/>
    <n v="1"/>
    <n v="84000"/>
    <s v="N/A"/>
    <x v="2"/>
    <d v="2018-09-07T14:14:32"/>
    <m/>
    <m/>
    <m/>
    <m/>
    <m/>
    <m/>
    <m/>
    <m/>
    <m/>
    <m/>
    <m/>
    <m/>
    <m/>
    <m/>
    <m/>
    <m/>
    <m/>
    <m/>
    <m/>
    <m/>
  </r>
  <r>
    <x v="2"/>
    <s v="財團法人台灣創意設計中心"/>
    <n v="90000"/>
    <n v="1"/>
    <n v="90000"/>
    <s v="N/A"/>
    <x v="2"/>
    <d v="2019-05-16T09:29:48"/>
    <m/>
    <m/>
    <m/>
    <m/>
    <m/>
    <m/>
    <m/>
    <m/>
    <m/>
    <m/>
    <m/>
    <m/>
    <m/>
    <m/>
    <m/>
    <m/>
    <m/>
    <m/>
    <m/>
    <m/>
  </r>
  <r>
    <x v="2"/>
    <s v="財團法人智榮文教基金會"/>
    <n v="477750"/>
    <n v="1"/>
    <n v="477750"/>
    <s v="N/A"/>
    <x v="2"/>
    <d v="2017-03-10T00:00:00"/>
    <m/>
    <m/>
    <m/>
    <m/>
    <m/>
    <m/>
    <m/>
    <m/>
    <m/>
    <m/>
    <m/>
    <m/>
    <m/>
    <m/>
    <m/>
    <m/>
    <m/>
    <m/>
    <m/>
    <m/>
  </r>
  <r>
    <x v="2"/>
    <s v="Centre for Civil Society and Governance"/>
    <n v="75000"/>
    <n v="1"/>
    <n v="75000"/>
    <s v="N/A"/>
    <x v="26"/>
    <d v="2019-07-24T11:19:57"/>
    <m/>
    <m/>
    <m/>
    <m/>
    <m/>
    <m/>
    <m/>
    <m/>
    <m/>
    <m/>
    <m/>
    <m/>
    <m/>
    <m/>
    <m/>
    <m/>
    <m/>
    <m/>
    <m/>
    <m/>
  </r>
  <r>
    <x v="2"/>
    <s v="Taiwan Accelerator Plus"/>
    <n v="84000"/>
    <n v="1"/>
    <n v="84000"/>
    <s v="N/A"/>
    <x v="26"/>
    <d v="2018-10-24T15:34:57"/>
    <m/>
    <m/>
    <m/>
    <m/>
    <m/>
    <m/>
    <m/>
    <m/>
    <m/>
    <m/>
    <m/>
    <m/>
    <m/>
    <m/>
    <m/>
    <m/>
    <m/>
    <m/>
    <m/>
    <m/>
  </r>
  <r>
    <x v="2"/>
    <s v="科技部南部科學工業園區管理局"/>
    <n v="178500"/>
    <n v="2"/>
    <n v="89250"/>
    <s v="N/A"/>
    <x v="26"/>
    <d v="2018-08-29T10:59:29"/>
    <m/>
    <m/>
    <m/>
    <m/>
    <m/>
    <m/>
    <m/>
    <m/>
    <m/>
    <m/>
    <m/>
    <m/>
    <m/>
    <m/>
    <m/>
    <m/>
    <m/>
    <m/>
    <m/>
    <m/>
  </r>
  <r>
    <x v="2"/>
    <s v="財團法人工業技術研究院"/>
    <n v="170500"/>
    <n v="2"/>
    <n v="85250"/>
    <s v="N/A"/>
    <x v="26"/>
    <d v="2018-07-24T13:03:31"/>
    <m/>
    <m/>
    <m/>
    <m/>
    <m/>
    <m/>
    <m/>
    <m/>
    <m/>
    <m/>
    <m/>
    <m/>
    <m/>
    <m/>
    <m/>
    <m/>
    <m/>
    <m/>
    <m/>
    <m/>
  </r>
  <r>
    <x v="2"/>
    <s v="財團法人中華民國對外貿易發展協會"/>
    <n v="490940"/>
    <n v="5"/>
    <n v="98188"/>
    <s v="N/A"/>
    <x v="26"/>
    <d v="2018-11-21T11:28:55"/>
    <m/>
    <m/>
    <m/>
    <m/>
    <m/>
    <m/>
    <m/>
    <m/>
    <m/>
    <m/>
    <m/>
    <m/>
    <m/>
    <m/>
    <m/>
    <m/>
    <m/>
    <m/>
    <m/>
    <m/>
  </r>
  <r>
    <x v="2"/>
    <s v="財團法人國家實驗研究院科技政策研究與資訊中心"/>
    <n v="178000"/>
    <n v="2"/>
    <n v="89000"/>
    <s v="N/A"/>
    <x v="26"/>
    <d v="2019-01-04T16:02:54"/>
    <m/>
    <m/>
    <m/>
    <m/>
    <m/>
    <m/>
    <m/>
    <m/>
    <m/>
    <m/>
    <m/>
    <m/>
    <m/>
    <m/>
    <m/>
    <m/>
    <m/>
    <m/>
    <m/>
    <m/>
  </r>
  <r>
    <x v="2"/>
    <s v="國家表演藝術中心衛武營國家藝術文化中心"/>
    <n v="178500"/>
    <n v="2"/>
    <n v="89250"/>
    <s v="N/A"/>
    <x v="26"/>
    <d v="2018-08-09T17:06:50"/>
    <m/>
    <m/>
    <m/>
    <m/>
    <m/>
    <m/>
    <m/>
    <m/>
    <m/>
    <m/>
    <m/>
    <m/>
    <m/>
    <m/>
    <m/>
    <m/>
    <m/>
    <m/>
    <m/>
    <m/>
  </r>
  <r>
    <x v="2"/>
    <s v="中華大學"/>
    <n v="170100"/>
    <n v="2"/>
    <n v="85050"/>
    <s v="N/A"/>
    <x v="11"/>
    <d v="2018-07-24T12:36:49"/>
    <m/>
    <m/>
    <m/>
    <m/>
    <m/>
    <m/>
    <m/>
    <m/>
    <m/>
    <m/>
    <m/>
    <m/>
    <m/>
    <m/>
    <m/>
    <m/>
    <m/>
    <m/>
    <m/>
    <m/>
  </r>
  <r>
    <x v="1"/>
    <s v="康健雜誌"/>
    <n v="0"/>
    <n v="0"/>
    <n v="0"/>
    <s v="N/A"/>
    <x v="6"/>
    <d v="2019-10-16T10:21:51"/>
    <m/>
    <m/>
    <m/>
    <m/>
    <m/>
    <m/>
    <m/>
    <m/>
    <m/>
    <m/>
    <m/>
    <m/>
    <m/>
    <m/>
    <m/>
    <m/>
    <m/>
    <m/>
    <m/>
    <m/>
  </r>
  <r>
    <x v="1"/>
    <s v="法國工商會"/>
    <n v="0"/>
    <n v="0"/>
    <n v="0"/>
    <s v="N/A"/>
    <x v="2"/>
    <d v="2018-07-24T13:06:24"/>
    <m/>
    <m/>
    <m/>
    <m/>
    <m/>
    <m/>
    <m/>
    <m/>
    <m/>
    <m/>
    <m/>
    <m/>
    <m/>
    <m/>
    <m/>
    <m/>
    <m/>
    <m/>
    <m/>
    <m/>
  </r>
  <r>
    <x v="1"/>
    <s v="只是一個工作室"/>
    <n v="0"/>
    <n v="0"/>
    <n v="0"/>
    <s v="N/A"/>
    <x v="2"/>
    <d v="2019-06-08T14:27:31"/>
    <m/>
    <m/>
    <m/>
    <m/>
    <m/>
    <m/>
    <m/>
    <m/>
    <m/>
    <m/>
    <m/>
    <m/>
    <m/>
    <m/>
    <m/>
    <m/>
    <m/>
    <m/>
    <m/>
    <m/>
  </r>
  <r>
    <x v="1"/>
    <s v="shiroes(暫定，還在創立階段，考慮使用你們的服務。)"/>
    <n v="0"/>
    <n v="0"/>
    <n v="0"/>
    <s v="N/A"/>
    <x v="2"/>
    <d v="2019-06-11T15:46:18"/>
    <m/>
    <m/>
    <m/>
    <m/>
    <m/>
    <m/>
    <m/>
    <m/>
    <m/>
    <m/>
    <m/>
    <m/>
    <m/>
    <m/>
    <m/>
    <m/>
    <m/>
    <m/>
    <m/>
    <m/>
  </r>
  <r>
    <x v="1"/>
    <s v="clicktime"/>
    <n v="0"/>
    <n v="0"/>
    <n v="0"/>
    <s v="N/A"/>
    <x v="2"/>
    <d v="2019-08-19T15:57:19"/>
    <m/>
    <m/>
    <m/>
    <m/>
    <m/>
    <m/>
    <m/>
    <m/>
    <m/>
    <m/>
    <m/>
    <m/>
    <m/>
    <m/>
    <m/>
    <m/>
    <m/>
    <m/>
    <m/>
    <m/>
  </r>
  <r>
    <x v="1"/>
    <s v="臺灣農業科技資源運籌管理學會"/>
    <n v="0"/>
    <n v="0"/>
    <n v="0"/>
    <s v="N/A"/>
    <x v="2"/>
    <d v="2019-09-23T09:23:37"/>
    <m/>
    <m/>
    <m/>
    <m/>
    <m/>
    <m/>
    <m/>
    <m/>
    <m/>
    <m/>
    <m/>
    <m/>
    <m/>
    <m/>
    <m/>
    <m/>
    <m/>
    <m/>
    <m/>
    <m/>
  </r>
  <r>
    <x v="1"/>
    <s v="69童軍團"/>
    <n v="0"/>
    <n v="0"/>
    <n v="0"/>
    <s v="N/A"/>
    <x v="2"/>
    <d v="2019-09-26T23:29:07"/>
    <m/>
    <m/>
    <m/>
    <m/>
    <m/>
    <m/>
    <m/>
    <m/>
    <m/>
    <m/>
    <m/>
    <m/>
    <m/>
    <m/>
    <m/>
    <m/>
    <m/>
    <m/>
    <m/>
    <m/>
  </r>
  <r>
    <x v="1"/>
    <s v="95ncku"/>
    <n v="0"/>
    <n v="0"/>
    <n v="0"/>
    <s v="N/A"/>
    <x v="2"/>
    <d v="2019-10-15T23:30:51"/>
    <m/>
    <m/>
    <m/>
    <m/>
    <m/>
    <m/>
    <m/>
    <m/>
    <m/>
    <m/>
    <m/>
    <m/>
    <m/>
    <m/>
    <m/>
    <m/>
    <m/>
    <m/>
    <m/>
    <m/>
  </r>
  <r>
    <x v="1"/>
    <s v="我在玩"/>
    <n v="0"/>
    <n v="0"/>
    <n v="0"/>
    <s v="N/A"/>
    <x v="2"/>
    <d v="2019-11-15T16:04:43"/>
    <m/>
    <m/>
    <m/>
    <m/>
    <m/>
    <m/>
    <m/>
    <m/>
    <m/>
    <m/>
    <m/>
    <m/>
    <m/>
    <m/>
    <m/>
    <m/>
    <m/>
    <m/>
    <m/>
    <m/>
  </r>
  <r>
    <x v="1"/>
    <s v="喝花茶企業社"/>
    <n v="0"/>
    <n v="0"/>
    <n v="0"/>
    <s v="N/A"/>
    <x v="2"/>
    <d v="2019-11-27T11:49:31"/>
    <m/>
    <m/>
    <m/>
    <m/>
    <m/>
    <m/>
    <m/>
    <m/>
    <m/>
    <m/>
    <m/>
    <m/>
    <m/>
    <m/>
    <m/>
    <m/>
    <m/>
    <m/>
    <m/>
    <m/>
  </r>
  <r>
    <x v="1"/>
    <s v="台北市農會"/>
    <n v="0"/>
    <n v="0"/>
    <n v="0"/>
    <s v="N/A"/>
    <x v="26"/>
    <d v="2018-12-07T13:43:07"/>
    <m/>
    <m/>
    <m/>
    <m/>
    <m/>
    <m/>
    <m/>
    <m/>
    <m/>
    <m/>
    <m/>
    <m/>
    <m/>
    <m/>
    <m/>
    <m/>
    <m/>
    <m/>
    <m/>
    <m/>
  </r>
  <r>
    <x v="1"/>
    <s v="金門縣政府觀光處"/>
    <n v="0"/>
    <n v="0"/>
    <n v="0"/>
    <s v="N/A"/>
    <x v="26"/>
    <d v="2019-05-30T11:07:06"/>
    <m/>
    <m/>
    <m/>
    <m/>
    <m/>
    <m/>
    <m/>
    <m/>
    <m/>
    <m/>
    <m/>
    <m/>
    <m/>
    <m/>
    <m/>
    <m/>
    <m/>
    <m/>
    <m/>
    <m/>
  </r>
  <r>
    <x v="1"/>
    <s v="松山文創園區營運中心"/>
    <n v="0"/>
    <n v="0"/>
    <n v="0"/>
    <s v="N/A"/>
    <x v="26"/>
    <d v="2019-05-31T13:58:12"/>
    <m/>
    <m/>
    <m/>
    <m/>
    <m/>
    <m/>
    <m/>
    <m/>
    <m/>
    <m/>
    <m/>
    <m/>
    <m/>
    <m/>
    <m/>
    <m/>
    <m/>
    <m/>
    <m/>
    <m/>
  </r>
  <r>
    <x v="1"/>
    <s v="社會研究院"/>
    <n v="0"/>
    <n v="0"/>
    <n v="0"/>
    <s v="N/A"/>
    <x v="26"/>
    <d v="2019-06-12T09:56:31"/>
    <m/>
    <m/>
    <m/>
    <m/>
    <m/>
    <m/>
    <m/>
    <m/>
    <m/>
    <m/>
    <m/>
    <m/>
    <m/>
    <m/>
    <m/>
    <m/>
    <m/>
    <m/>
    <m/>
    <m/>
  </r>
  <r>
    <x v="1"/>
    <s v="British Office Taipei"/>
    <n v="0"/>
    <n v="0"/>
    <n v="0"/>
    <s v="N/A"/>
    <x v="26"/>
    <d v="2019-06-25T16:32:16"/>
    <m/>
    <m/>
    <m/>
    <m/>
    <m/>
    <m/>
    <m/>
    <m/>
    <m/>
    <m/>
    <m/>
    <m/>
    <m/>
    <m/>
    <m/>
    <m/>
    <m/>
    <m/>
    <m/>
    <m/>
  </r>
  <r>
    <x v="1"/>
    <s v="The Hong Kong Federation of Youth Groups"/>
    <n v="0"/>
    <n v="0"/>
    <n v="0"/>
    <s v="N/A"/>
    <x v="26"/>
    <d v="2019-08-15T18:33:08"/>
    <m/>
    <m/>
    <m/>
    <m/>
    <m/>
    <m/>
    <m/>
    <m/>
    <m/>
    <m/>
    <m/>
    <m/>
    <m/>
    <m/>
    <m/>
    <m/>
    <m/>
    <m/>
    <m/>
    <m/>
  </r>
  <r>
    <x v="1"/>
    <s v="台灣基進黨"/>
    <n v="0"/>
    <n v="0"/>
    <n v="0"/>
    <s v="N/A"/>
    <x v="26"/>
    <d v="2019-01-18T16:04:36"/>
    <m/>
    <m/>
    <m/>
    <m/>
    <m/>
    <m/>
    <m/>
    <m/>
    <m/>
    <m/>
    <m/>
    <m/>
    <m/>
    <m/>
    <m/>
    <m/>
    <m/>
    <m/>
    <m/>
    <m/>
  </r>
  <r>
    <x v="1"/>
    <s v="國立彰化師範大學"/>
    <n v="0"/>
    <n v="0"/>
    <n v="0"/>
    <s v="N/A"/>
    <x v="11"/>
    <d v="2019-12-18T22:56:46"/>
    <m/>
    <m/>
    <m/>
    <m/>
    <m/>
    <m/>
    <m/>
    <m/>
    <m/>
    <m/>
    <m/>
    <m/>
    <m/>
    <m/>
    <m/>
    <m/>
    <m/>
    <m/>
    <m/>
    <m/>
  </r>
  <r>
    <x v="1"/>
    <s v="HELLO MAKER教育團隊"/>
    <n v="0"/>
    <n v="0"/>
    <n v="0"/>
    <s v="N/A"/>
    <x v="11"/>
    <d v="2019-01-04T13:19:31"/>
    <m/>
    <m/>
    <m/>
    <m/>
    <m/>
    <m/>
    <m/>
    <m/>
    <m/>
    <m/>
    <m/>
    <m/>
    <m/>
    <m/>
    <m/>
    <m/>
    <m/>
    <m/>
    <m/>
    <m/>
  </r>
  <r>
    <x v="1"/>
    <s v="高應大"/>
    <n v="0"/>
    <n v="0"/>
    <n v="0"/>
    <s v="N/A"/>
    <x v="11"/>
    <d v="2019-02-22T11:20:26"/>
    <m/>
    <m/>
    <m/>
    <m/>
    <m/>
    <m/>
    <m/>
    <m/>
    <m/>
    <m/>
    <m/>
    <m/>
    <m/>
    <m/>
    <m/>
    <m/>
    <m/>
    <m/>
    <m/>
    <m/>
  </r>
  <r>
    <x v="1"/>
    <s v="國立陽明大學"/>
    <n v="0"/>
    <n v="0"/>
    <n v="0"/>
    <s v="N/A"/>
    <x v="11"/>
    <d v="2019-05-21T10:28:33"/>
    <m/>
    <m/>
    <m/>
    <m/>
    <m/>
    <m/>
    <m/>
    <m/>
    <m/>
    <m/>
    <m/>
    <m/>
    <m/>
    <m/>
    <m/>
    <m/>
    <m/>
    <m/>
    <m/>
    <m/>
  </r>
  <r>
    <x v="1"/>
    <s v="國立清華大學 產學合作營運總中心"/>
    <n v="0"/>
    <n v="0"/>
    <n v="0"/>
    <s v="N/A"/>
    <x v="11"/>
    <d v="2019-06-05T14:35:05"/>
    <m/>
    <m/>
    <m/>
    <m/>
    <m/>
    <m/>
    <m/>
    <m/>
    <m/>
    <m/>
    <m/>
    <m/>
    <m/>
    <m/>
    <m/>
    <m/>
    <m/>
    <m/>
    <m/>
    <m/>
  </r>
  <r>
    <x v="1"/>
    <s v="高雄餐旅大學觀光所"/>
    <n v="0"/>
    <n v="0"/>
    <n v="0"/>
    <s v="N/A"/>
    <x v="11"/>
    <d v="2019-06-06T13:55:48"/>
    <m/>
    <m/>
    <m/>
    <m/>
    <m/>
    <m/>
    <m/>
    <m/>
    <m/>
    <m/>
    <m/>
    <m/>
    <m/>
    <m/>
    <m/>
    <m/>
    <m/>
    <m/>
    <m/>
    <m/>
  </r>
  <r>
    <x v="1"/>
    <s v="觀樹教育基金會-裡山塾環境學習中心"/>
    <n v="0"/>
    <n v="0"/>
    <n v="0"/>
    <s v="N/A"/>
    <x v="11"/>
    <d v="2019-06-25T18:01:26"/>
    <m/>
    <m/>
    <m/>
    <m/>
    <m/>
    <m/>
    <m/>
    <m/>
    <m/>
    <m/>
    <m/>
    <m/>
    <m/>
    <m/>
    <m/>
    <m/>
    <m/>
    <m/>
    <m/>
    <m/>
  </r>
  <r>
    <x v="1"/>
    <s v="Alpha Team"/>
    <n v="0"/>
    <n v="0"/>
    <n v="0"/>
    <s v="N/A"/>
    <x v="11"/>
    <d v="2019-07-01T11:49:08"/>
    <m/>
    <m/>
    <m/>
    <m/>
    <m/>
    <m/>
    <m/>
    <m/>
    <m/>
    <m/>
    <m/>
    <m/>
    <m/>
    <m/>
    <m/>
    <m/>
    <m/>
    <m/>
    <m/>
    <m/>
  </r>
  <r>
    <x v="1"/>
    <s v="國立中山大學"/>
    <n v="0"/>
    <n v="0"/>
    <n v="0"/>
    <s v="N/A"/>
    <x v="11"/>
    <d v="2019-07-02T10:35:25"/>
    <m/>
    <m/>
    <m/>
    <m/>
    <m/>
    <m/>
    <m/>
    <m/>
    <m/>
    <m/>
    <m/>
    <m/>
    <m/>
    <m/>
    <m/>
    <m/>
    <m/>
    <m/>
    <m/>
    <m/>
  </r>
  <r>
    <x v="1"/>
    <s v="南華大學"/>
    <n v="0"/>
    <n v="0"/>
    <n v="0"/>
    <s v="N/A"/>
    <x v="11"/>
    <d v="2019-07-09T10:15:32"/>
    <m/>
    <m/>
    <m/>
    <m/>
    <m/>
    <m/>
    <m/>
    <m/>
    <m/>
    <m/>
    <m/>
    <m/>
    <m/>
    <m/>
    <m/>
    <m/>
    <m/>
    <m/>
    <m/>
    <m/>
  </r>
  <r>
    <x v="1"/>
    <s v="新高創廣告有限公司"/>
    <n v="0"/>
    <n v="0"/>
    <n v="0"/>
    <s v="N/A"/>
    <x v="3"/>
    <d v="2019-10-18T14:19:49"/>
    <m/>
    <m/>
    <m/>
    <m/>
    <m/>
    <m/>
    <m/>
    <m/>
    <m/>
    <m/>
    <m/>
    <m/>
    <m/>
    <m/>
    <m/>
    <m/>
    <m/>
    <m/>
    <m/>
    <m/>
  </r>
  <r>
    <x v="1"/>
    <s v="高雄榮民總醫院"/>
    <n v="0"/>
    <n v="0"/>
    <n v="0"/>
    <s v="N/A"/>
    <x v="14"/>
    <d v="2019-07-26T15:23:05"/>
    <m/>
    <m/>
    <m/>
    <m/>
    <m/>
    <m/>
    <m/>
    <m/>
    <m/>
    <m/>
    <m/>
    <m/>
    <m/>
    <m/>
    <m/>
    <m/>
    <m/>
    <m/>
    <m/>
    <m/>
  </r>
  <r>
    <x v="1"/>
    <s v="佛教慈濟醫療財團法人大林慈濟醫院"/>
    <n v="0"/>
    <n v="0"/>
    <n v="0"/>
    <s v="N/A"/>
    <x v="14"/>
    <d v="2019-03-15T19:05:53"/>
    <m/>
    <m/>
    <m/>
    <m/>
    <m/>
    <m/>
    <m/>
    <m/>
    <m/>
    <m/>
    <m/>
    <m/>
    <m/>
    <m/>
    <m/>
    <m/>
    <m/>
    <m/>
    <m/>
    <m/>
  </r>
  <r>
    <x v="1"/>
    <s v="WeCare Healthcare Company Ltd."/>
    <n v="0"/>
    <n v="0"/>
    <n v="0"/>
    <s v="N/A"/>
    <x v="14"/>
    <d v="2019-04-22T20:44:15"/>
    <m/>
    <m/>
    <m/>
    <m/>
    <m/>
    <m/>
    <m/>
    <m/>
    <m/>
    <m/>
    <m/>
    <m/>
    <m/>
    <m/>
    <m/>
    <m/>
    <m/>
    <m/>
    <m/>
    <m/>
  </r>
  <r>
    <x v="0"/>
    <s v="中華身心健康促進暨研究協會"/>
    <n v="7560"/>
    <n v="1"/>
    <n v="7560"/>
    <s v="N/A"/>
    <x v="2"/>
    <d v="2018-11-06T13:52:20"/>
    <m/>
    <m/>
    <m/>
    <m/>
    <m/>
    <m/>
    <m/>
    <m/>
    <m/>
    <m/>
    <m/>
    <m/>
    <m/>
    <m/>
    <m/>
    <m/>
    <m/>
    <m/>
    <m/>
    <m/>
  </r>
  <r>
    <x v="0"/>
    <s v="台北市電腦商業同業公會"/>
    <n v="7560"/>
    <n v="1"/>
    <n v="7560"/>
    <s v="N/A"/>
    <x v="2"/>
    <d v="2018-08-15T12:20:25"/>
    <m/>
    <m/>
    <m/>
    <m/>
    <m/>
    <m/>
    <m/>
    <m/>
    <m/>
    <m/>
    <m/>
    <m/>
    <m/>
    <m/>
    <m/>
    <m/>
    <m/>
    <m/>
    <m/>
    <m/>
  </r>
  <r>
    <x v="0"/>
    <s v="財團法人信誼基金會"/>
    <n v="7560"/>
    <n v="1"/>
    <n v="7560"/>
    <s v="N/A"/>
    <x v="2"/>
    <d v="2018-07-24T12:36:49"/>
    <m/>
    <m/>
    <m/>
    <m/>
    <m/>
    <m/>
    <m/>
    <m/>
    <m/>
    <m/>
    <m/>
    <m/>
    <m/>
    <m/>
    <m/>
    <m/>
    <m/>
    <m/>
    <m/>
    <m/>
  </r>
  <r>
    <x v="0"/>
    <s v="智邦科技股份有限公司職工福利委員會"/>
    <n v="7560"/>
    <n v="1"/>
    <n v="7560"/>
    <s v="N/A"/>
    <x v="2"/>
    <d v="2019-05-24T16:14:15"/>
    <m/>
    <m/>
    <m/>
    <m/>
    <m/>
    <m/>
    <m/>
    <m/>
    <m/>
    <m/>
    <m/>
    <m/>
    <m/>
    <m/>
    <m/>
    <m/>
    <m/>
    <m/>
    <m/>
    <m/>
  </r>
  <r>
    <x v="0"/>
    <s v="財團法人食品工業發展研究所"/>
    <n v="7560"/>
    <n v="1"/>
    <n v="7560"/>
    <s v="N/A"/>
    <x v="26"/>
    <d v="2018-11-12T14:47:31"/>
    <m/>
    <m/>
    <m/>
    <m/>
    <m/>
    <m/>
    <m/>
    <m/>
    <m/>
    <m/>
    <m/>
    <m/>
    <m/>
    <m/>
    <m/>
    <m/>
    <m/>
    <m/>
    <m/>
    <m/>
  </r>
  <r>
    <x v="0"/>
    <s v="高雄榮民總醫院"/>
    <n v="15120"/>
    <n v="1"/>
    <n v="15120"/>
    <s v="N/A"/>
    <x v="26"/>
    <d v="2018-07-24T12:36:49"/>
    <m/>
    <m/>
    <m/>
    <m/>
    <m/>
    <m/>
    <m/>
    <m/>
    <m/>
    <m/>
    <m/>
    <m/>
    <m/>
    <m/>
    <m/>
    <m/>
    <m/>
    <m/>
    <m/>
    <m/>
  </r>
  <r>
    <x v="0"/>
    <s v="國家教育研究院"/>
    <n v="7560"/>
    <n v="1"/>
    <n v="7560"/>
    <s v="N/A"/>
    <x v="26"/>
    <d v="2019-04-22T10:23:58"/>
    <m/>
    <m/>
    <m/>
    <m/>
    <m/>
    <m/>
    <m/>
    <m/>
    <m/>
    <m/>
    <m/>
    <m/>
    <m/>
    <m/>
    <m/>
    <m/>
    <m/>
    <m/>
    <m/>
    <m/>
  </r>
  <r>
    <x v="0"/>
    <s v="中台科技大學"/>
    <n v="7560"/>
    <n v="1"/>
    <n v="7560"/>
    <s v="N/A"/>
    <x v="11"/>
    <d v="2020-01-06T15:53:31"/>
    <m/>
    <m/>
    <m/>
    <m/>
    <m/>
    <m/>
    <m/>
    <m/>
    <m/>
    <m/>
    <m/>
    <m/>
    <m/>
    <m/>
    <m/>
    <m/>
    <m/>
    <m/>
    <m/>
    <m/>
  </r>
  <r>
    <x v="0"/>
    <s v="國立中興大學"/>
    <n v="7560"/>
    <n v="1"/>
    <n v="7560"/>
    <s v="N/A"/>
    <x v="11"/>
    <d v="2019-08-19T09:56:46"/>
    <m/>
    <m/>
    <m/>
    <m/>
    <m/>
    <m/>
    <m/>
    <m/>
    <m/>
    <m/>
    <m/>
    <m/>
    <m/>
    <m/>
    <m/>
    <m/>
    <m/>
    <m/>
    <m/>
    <m/>
  </r>
  <r>
    <x v="0"/>
    <s v="國立台灣大學"/>
    <n v="7560"/>
    <n v="1"/>
    <n v="7560"/>
    <s v="N/A"/>
    <x v="11"/>
    <d v="2019-08-30T14:52:35"/>
    <m/>
    <m/>
    <m/>
    <m/>
    <m/>
    <m/>
    <m/>
    <m/>
    <m/>
    <m/>
    <m/>
    <m/>
    <m/>
    <m/>
    <m/>
    <m/>
    <m/>
    <m/>
    <m/>
    <m/>
  </r>
  <r>
    <x v="0"/>
    <s v="國立成功大學"/>
    <n v="7560"/>
    <n v="1"/>
    <n v="7560"/>
    <s v="N/A"/>
    <x v="11"/>
    <d v="2018-08-10T15:54:43"/>
    <m/>
    <m/>
    <m/>
    <m/>
    <m/>
    <m/>
    <m/>
    <m/>
    <m/>
    <m/>
    <m/>
    <m/>
    <m/>
    <m/>
    <m/>
    <m/>
    <m/>
    <m/>
    <m/>
    <m/>
  </r>
  <r>
    <x v="0"/>
    <s v="國立竹山高級中學"/>
    <n v="22680"/>
    <n v="1"/>
    <n v="22680"/>
    <s v="N/A"/>
    <x v="11"/>
    <d v="2019-12-10T11:23:42"/>
    <m/>
    <m/>
    <m/>
    <m/>
    <m/>
    <m/>
    <m/>
    <m/>
    <m/>
    <m/>
    <m/>
    <m/>
    <m/>
    <m/>
    <m/>
    <m/>
    <m/>
    <m/>
    <m/>
    <m/>
  </r>
  <r>
    <x v="0"/>
    <s v="國立高雄餐旅大學"/>
    <n v="15120"/>
    <n v="1"/>
    <n v="15120"/>
    <s v="N/A"/>
    <x v="11"/>
    <d v="2019-07-04T18:10:43"/>
    <m/>
    <m/>
    <m/>
    <m/>
    <m/>
    <m/>
    <m/>
    <m/>
    <m/>
    <m/>
    <m/>
    <m/>
    <m/>
    <m/>
    <m/>
    <m/>
    <m/>
    <m/>
    <m/>
    <m/>
  </r>
  <r>
    <x v="0"/>
    <s v="國立臺北大學"/>
    <n v="9450"/>
    <n v="1"/>
    <n v="9450"/>
    <s v="N/A"/>
    <x v="11"/>
    <d v="2018-07-24T12:36:49"/>
    <m/>
    <m/>
    <m/>
    <m/>
    <m/>
    <m/>
    <m/>
    <m/>
    <m/>
    <m/>
    <m/>
    <m/>
    <m/>
    <m/>
    <m/>
    <m/>
    <m/>
    <m/>
    <m/>
    <m/>
  </r>
  <r>
    <x v="0"/>
    <s v="國立臺灣海洋大學"/>
    <n v="7560"/>
    <n v="1"/>
    <n v="7560"/>
    <s v="N/A"/>
    <x v="11"/>
    <d v="2018-07-24T12:36:46"/>
    <m/>
    <m/>
    <m/>
    <m/>
    <m/>
    <m/>
    <m/>
    <m/>
    <m/>
    <m/>
    <m/>
    <m/>
    <m/>
    <m/>
    <m/>
    <m/>
    <m/>
    <m/>
    <m/>
    <m/>
  </r>
  <r>
    <x v="0"/>
    <s v="輔仁大學學校財團法人輔仁大學"/>
    <n v="7560"/>
    <n v="1"/>
    <n v="7560"/>
    <s v="N/A"/>
    <x v="11"/>
    <d v="2019-01-07T13:43:19"/>
    <m/>
    <m/>
    <m/>
    <m/>
    <m/>
    <m/>
    <m/>
    <m/>
    <m/>
    <m/>
    <m/>
    <m/>
    <m/>
    <m/>
    <m/>
    <m/>
    <m/>
    <m/>
    <m/>
    <m/>
  </r>
  <r>
    <x v="0"/>
    <s v="Bright Future Pharmaceutical Lab. Ltd. 澳美製藥廠有限公司"/>
    <n v="7200"/>
    <n v="1"/>
    <n v="7200"/>
    <s v="N/A"/>
    <x v="14"/>
    <d v="2019-04-23T13:54:57"/>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r>
    <x v="3"/>
    <m/>
    <m/>
    <m/>
    <m/>
    <m/>
    <x v="27"/>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Industry" cacheId="9" applyNumberFormats="0" applyBorderFormats="0" applyFontFormats="0" applyPatternFormats="0" applyAlignmentFormats="0" applyWidthHeightFormats="0" dataCaption="" updatedVersion="4" compact="0" compactData="0">
  <location ref="A1:D25" firstHeaderRow="1" firstDataRow="2" firstDataCol="1"/>
  <pivotFields count="28">
    <pivotField name="Type" axis="axisCol" compact="0" outline="0" multipleItemSelectionAllowed="1" showAll="0" sortType="ascending">
      <items count="5">
        <item x="2"/>
        <item h="1" x="1"/>
        <item x="0"/>
        <item h="1" x="3"/>
        <item t="default"/>
      </items>
    </pivotField>
    <pivotField name="Deal - Organization" compact="0" outline="0" multipleItemSelectionAllowed="1" showAll="0"/>
    <pivotField name="Deal - sum" compact="0" numFmtId="3" outline="0" multipleItemSelectionAllowed="1" showAll="0"/>
    <pivotField name="Deal-time" dataField="1" compact="0" outline="0" multipleItemSelectionAllowed="1" showAll="0"/>
    <pivotField name="Deal-average" compact="0" numFmtId="3" outline="0" multipleItemSelectionAllowed="1" showAll="0"/>
    <pivotField name="Capital" compact="0" outline="0" multipleItemSelectionAllowed="1" showAll="0"/>
    <pivotField name="Industry" axis="axisRow" compact="0" outline="0" multipleItemSelectionAllowed="1" showAll="0" sortType="ascending">
      <items count="29">
        <item x="1"/>
        <item x="13"/>
        <item x="6"/>
        <item x="5"/>
        <item x="24"/>
        <item x="0"/>
        <item x="22"/>
        <item x="2"/>
        <item x="21"/>
        <item x="26"/>
        <item x="20"/>
        <item x="18"/>
        <item x="11"/>
        <item x="9"/>
        <item x="15"/>
        <item x="16"/>
        <item x="23"/>
        <item x="7"/>
        <item x="25"/>
        <item x="19"/>
        <item x="8"/>
        <item x="17"/>
        <item x="3"/>
        <item x="4"/>
        <item x="12"/>
        <item x="10"/>
        <item x="14"/>
        <item h="1" x="27"/>
        <item t="default"/>
      </items>
    </pivotField>
    <pivotField name="Deal created" compact="0" numFmtId="177"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s>
  <rowFields count="1">
    <field x="6"/>
  </rowFields>
  <rowItems count="23">
    <i>
      <x/>
    </i>
    <i>
      <x v="1"/>
    </i>
    <i>
      <x v="2"/>
    </i>
    <i>
      <x v="3"/>
    </i>
    <i>
      <x v="5"/>
    </i>
    <i>
      <x v="6"/>
    </i>
    <i>
      <x v="7"/>
    </i>
    <i>
      <x v="8"/>
    </i>
    <i>
      <x v="9"/>
    </i>
    <i>
      <x v="10"/>
    </i>
    <i>
      <x v="11"/>
    </i>
    <i>
      <x v="12"/>
    </i>
    <i>
      <x v="13"/>
    </i>
    <i>
      <x v="14"/>
    </i>
    <i>
      <x v="17"/>
    </i>
    <i>
      <x v="18"/>
    </i>
    <i>
      <x v="20"/>
    </i>
    <i>
      <x v="21"/>
    </i>
    <i>
      <x v="23"/>
    </i>
    <i>
      <x v="24"/>
    </i>
    <i>
      <x v="25"/>
    </i>
    <i>
      <x v="26"/>
    </i>
    <i t="grand">
      <x/>
    </i>
  </rowItems>
  <colFields count="1">
    <field x="0"/>
  </colFields>
  <colItems count="3">
    <i>
      <x/>
    </i>
    <i>
      <x v="2"/>
    </i>
    <i t="grand">
      <x/>
    </i>
  </colItems>
  <dataFields count="1">
    <dataField name="SUM of Deal-time" fld="3"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Industry 2" cacheId="9" applyNumberFormats="0" applyBorderFormats="0" applyFontFormats="0" applyPatternFormats="0" applyAlignmentFormats="0" applyWidthHeightFormats="0" dataCaption="" updatedVersion="4" compact="0" compactData="0">
  <location ref="F1:L26" firstHeaderRow="1" firstDataRow="3" firstDataCol="1"/>
  <pivotFields count="28">
    <pivotField name="Type" axis="axisCol" compact="0" outline="0" multipleItemSelectionAllowed="1" showAll="0" sortType="ascending">
      <items count="5">
        <item x="2"/>
        <item h="1" x="1"/>
        <item x="0"/>
        <item h="1" x="3"/>
        <item t="default"/>
      </items>
    </pivotField>
    <pivotField name="Deal - Organization" compact="0" outline="0" multipleItemSelectionAllowed="1" showAll="0"/>
    <pivotField name="Deal - sum" dataField="1" compact="0" numFmtId="3" outline="0" multipleItemSelectionAllowed="1" showAll="0"/>
    <pivotField name="Deal-time" compact="0" outline="0" multipleItemSelectionAllowed="1" showAll="0"/>
    <pivotField name="Deal-average" compact="0" numFmtId="3" outline="0" multipleItemSelectionAllowed="1" showAll="0"/>
    <pivotField name="Capital" compact="0" outline="0" multipleItemSelectionAllowed="1" showAll="0"/>
    <pivotField name="Industry" axis="axisRow" compact="0" outline="0" multipleItemSelectionAllowed="1" showAll="0" sortType="ascending">
      <items count="29">
        <item x="1"/>
        <item x="13"/>
        <item x="6"/>
        <item x="5"/>
        <item x="24"/>
        <item x="0"/>
        <item x="22"/>
        <item x="2"/>
        <item x="21"/>
        <item x="26"/>
        <item x="20"/>
        <item x="18"/>
        <item x="11"/>
        <item x="9"/>
        <item x="15"/>
        <item x="16"/>
        <item x="23"/>
        <item x="7"/>
        <item x="25"/>
        <item x="19"/>
        <item x="8"/>
        <item x="17"/>
        <item x="3"/>
        <item x="4"/>
        <item x="12"/>
        <item x="10"/>
        <item x="14"/>
        <item h="1" x="27"/>
        <item t="default"/>
      </items>
    </pivotField>
    <pivotField name="Deal created" compact="0" numFmtId="177"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s>
  <rowFields count="1">
    <field x="6"/>
  </rowFields>
  <rowItems count="23">
    <i>
      <x/>
    </i>
    <i>
      <x v="1"/>
    </i>
    <i>
      <x v="2"/>
    </i>
    <i>
      <x v="3"/>
    </i>
    <i>
      <x v="5"/>
    </i>
    <i>
      <x v="6"/>
    </i>
    <i>
      <x v="7"/>
    </i>
    <i>
      <x v="8"/>
    </i>
    <i>
      <x v="9"/>
    </i>
    <i>
      <x v="10"/>
    </i>
    <i>
      <x v="11"/>
    </i>
    <i>
      <x v="12"/>
    </i>
    <i>
      <x v="13"/>
    </i>
    <i>
      <x v="14"/>
    </i>
    <i>
      <x v="17"/>
    </i>
    <i>
      <x v="18"/>
    </i>
    <i>
      <x v="20"/>
    </i>
    <i>
      <x v="21"/>
    </i>
    <i>
      <x v="23"/>
    </i>
    <i>
      <x v="24"/>
    </i>
    <i>
      <x v="25"/>
    </i>
    <i>
      <x v="26"/>
    </i>
    <i t="grand">
      <x/>
    </i>
  </rowItems>
  <colFields count="2">
    <field x="0"/>
    <field x="-2"/>
  </colFields>
  <colItems count="6">
    <i>
      <x/>
      <x/>
    </i>
    <i r="1" i="1">
      <x v="1"/>
    </i>
    <i>
      <x v="2"/>
      <x/>
    </i>
    <i r="1" i="1">
      <x v="1"/>
    </i>
    <i t="grand">
      <x/>
    </i>
    <i t="grand" i="1">
      <x/>
    </i>
  </colItems>
  <dataFields count="2">
    <dataField name="SUM of Deal - sum" fld="2" baseField="0"/>
    <dataField name="SUM of Deal - sum" fld="2" showDataAs="percentOfCol" baseField="0" numFmtId="1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Industry 3" cacheId="9" applyNumberFormats="0" applyBorderFormats="0" applyFontFormats="0" applyPatternFormats="0" applyAlignmentFormats="0" applyWidthHeightFormats="0" dataCaption="" updatedVersion="4" compact="0" compactData="0">
  <location ref="N1:T26" firstHeaderRow="1" firstDataRow="3" firstDataCol="1"/>
  <pivotFields count="28">
    <pivotField name="Type" axis="axisCol" compact="0" outline="0" multipleItemSelectionAllowed="1" showAll="0" sortType="ascending">
      <items count="5">
        <item x="2"/>
        <item h="1" x="1"/>
        <item x="0"/>
        <item h="1" x="3"/>
        <item t="default"/>
      </items>
    </pivotField>
    <pivotField name="Deal - Organization" compact="0" outline="0" multipleItemSelectionAllowed="1" showAll="0"/>
    <pivotField name="Deal - sum" compact="0" numFmtId="3" outline="0" multipleItemSelectionAllowed="1" showAll="0"/>
    <pivotField name="Deal-time" compact="0" outline="0" multipleItemSelectionAllowed="1" showAll="0"/>
    <pivotField name="Deal-average" compact="0" numFmtId="3" outline="0" multipleItemSelectionAllowed="1" showAll="0"/>
    <pivotField name="Capital" dataField="1" compact="0" outline="0" multipleItemSelectionAllowed="1" showAll="0"/>
    <pivotField name="Industry" axis="axisRow" compact="0" outline="0" multipleItemSelectionAllowed="1" showAll="0" sortType="ascending">
      <items count="29">
        <item x="1"/>
        <item x="13"/>
        <item x="6"/>
        <item x="5"/>
        <item x="24"/>
        <item x="0"/>
        <item x="22"/>
        <item x="2"/>
        <item x="21"/>
        <item x="26"/>
        <item x="20"/>
        <item x="18"/>
        <item x="11"/>
        <item x="9"/>
        <item x="15"/>
        <item x="16"/>
        <item x="23"/>
        <item x="7"/>
        <item x="25"/>
        <item x="19"/>
        <item x="8"/>
        <item x="17"/>
        <item x="3"/>
        <item x="4"/>
        <item x="12"/>
        <item x="10"/>
        <item x="14"/>
        <item h="1" x="27"/>
        <item t="default"/>
      </items>
    </pivotField>
    <pivotField name="Deal created" compact="0" numFmtId="177"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s>
  <rowFields count="1">
    <field x="6"/>
  </rowFields>
  <rowItems count="23">
    <i>
      <x/>
    </i>
    <i>
      <x v="1"/>
    </i>
    <i>
      <x v="2"/>
    </i>
    <i>
      <x v="3"/>
    </i>
    <i>
      <x v="5"/>
    </i>
    <i>
      <x v="6"/>
    </i>
    <i>
      <x v="7"/>
    </i>
    <i>
      <x v="8"/>
    </i>
    <i>
      <x v="9"/>
    </i>
    <i>
      <x v="10"/>
    </i>
    <i>
      <x v="11"/>
    </i>
    <i>
      <x v="12"/>
    </i>
    <i>
      <x v="13"/>
    </i>
    <i>
      <x v="14"/>
    </i>
    <i>
      <x v="17"/>
    </i>
    <i>
      <x v="18"/>
    </i>
    <i>
      <x v="20"/>
    </i>
    <i>
      <x v="21"/>
    </i>
    <i>
      <x v="23"/>
    </i>
    <i>
      <x v="24"/>
    </i>
    <i>
      <x v="25"/>
    </i>
    <i>
      <x v="26"/>
    </i>
    <i t="grand">
      <x/>
    </i>
  </rowItems>
  <colFields count="2">
    <field x="0"/>
    <field x="-2"/>
  </colFields>
  <colItems count="6">
    <i>
      <x/>
      <x/>
    </i>
    <i r="1" i="1">
      <x v="1"/>
    </i>
    <i>
      <x v="2"/>
      <x/>
    </i>
    <i r="1" i="1">
      <x v="1"/>
    </i>
    <i t="grand">
      <x/>
    </i>
    <i t="grand" i="1">
      <x/>
    </i>
  </colItems>
  <dataFields count="2">
    <dataField name="COUNTA of Capital" fld="5" subtotal="count" baseField="0"/>
    <dataField name="COUNTA of Capital" fld="5" subtotal="count" showDataAs="percentOfCol" baseField="0" numFmtId="1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9"/>
  <sheetViews>
    <sheetView tabSelected="1" topLeftCell="A169" workbookViewId="0">
      <selection activeCell="F172" sqref="F172"/>
    </sheetView>
  </sheetViews>
  <sheetFormatPr defaultColWidth="14.453125" defaultRowHeight="15.75" customHeight="1"/>
  <cols>
    <col min="1" max="1" width="6.26953125" style="88" customWidth="1"/>
    <col min="2" max="2" width="56.453125" style="88" bestFit="1" customWidth="1"/>
    <col min="3" max="3" width="12" style="88" customWidth="1"/>
    <col min="4" max="4" width="10.7265625" style="88" customWidth="1"/>
    <col min="5" max="5" width="14.453125" style="88"/>
    <col min="6" max="6" width="21.36328125" style="88" customWidth="1"/>
    <col min="7" max="7" width="21" style="88" customWidth="1"/>
    <col min="8" max="8" width="20.1796875" style="88" bestFit="1" customWidth="1"/>
    <col min="9" max="28" width="14.453125" style="88" customWidth="1"/>
    <col min="29" max="16384" width="14.453125" style="88"/>
  </cols>
  <sheetData>
    <row r="1" spans="1:28" ht="15.75" customHeight="1">
      <c r="A1" s="83" t="s">
        <v>0</v>
      </c>
      <c r="B1" s="83" t="s">
        <v>2</v>
      </c>
      <c r="C1" s="84" t="s">
        <v>3</v>
      </c>
      <c r="D1" s="85" t="s">
        <v>4</v>
      </c>
      <c r="E1" s="84" t="s">
        <v>5</v>
      </c>
      <c r="F1" s="84" t="s">
        <v>6</v>
      </c>
      <c r="G1" s="85" t="s">
        <v>1</v>
      </c>
      <c r="H1" s="85" t="s">
        <v>7</v>
      </c>
      <c r="I1" s="86" t="s">
        <v>8</v>
      </c>
      <c r="J1" s="86" t="s">
        <v>8</v>
      </c>
      <c r="K1" s="86" t="s">
        <v>8</v>
      </c>
      <c r="L1" s="86" t="s">
        <v>8</v>
      </c>
      <c r="M1" s="86" t="s">
        <v>8</v>
      </c>
      <c r="N1" s="86" t="s">
        <v>8</v>
      </c>
      <c r="O1" s="86" t="s">
        <v>8</v>
      </c>
      <c r="P1" s="86" t="s">
        <v>8</v>
      </c>
      <c r="Q1" s="86" t="s">
        <v>8</v>
      </c>
      <c r="R1" s="86" t="s">
        <v>8</v>
      </c>
      <c r="S1" s="86" t="s">
        <v>8</v>
      </c>
      <c r="T1" s="86" t="s">
        <v>8</v>
      </c>
      <c r="U1" s="86" t="s">
        <v>8</v>
      </c>
      <c r="V1" s="86" t="s">
        <v>8</v>
      </c>
      <c r="W1" s="87" t="s">
        <v>8</v>
      </c>
      <c r="X1" s="87" t="s">
        <v>8</v>
      </c>
      <c r="Y1" s="87" t="s">
        <v>8</v>
      </c>
      <c r="Z1" s="87" t="s">
        <v>8</v>
      </c>
      <c r="AA1" s="87" t="s">
        <v>8</v>
      </c>
      <c r="AB1" s="87" t="s">
        <v>8</v>
      </c>
    </row>
    <row r="2" spans="1:28" ht="15.75" customHeight="1">
      <c r="A2" s="89" t="s">
        <v>10</v>
      </c>
      <c r="B2" s="89" t="s">
        <v>11</v>
      </c>
      <c r="C2" s="90">
        <v>7560</v>
      </c>
      <c r="D2" s="91">
        <v>1</v>
      </c>
      <c r="E2" s="92">
        <v>7560</v>
      </c>
      <c r="F2" s="90">
        <v>10000</v>
      </c>
      <c r="G2" s="93" t="s">
        <v>12</v>
      </c>
      <c r="H2" s="94">
        <v>43665.727453703701</v>
      </c>
    </row>
    <row r="3" spans="1:28" ht="15.75" customHeight="1">
      <c r="A3" s="89" t="s">
        <v>13</v>
      </c>
      <c r="B3" s="89" t="s">
        <v>14</v>
      </c>
      <c r="C3" s="92">
        <v>0</v>
      </c>
      <c r="D3" s="91">
        <v>0</v>
      </c>
      <c r="E3" s="92">
        <v>0</v>
      </c>
      <c r="F3" s="90">
        <v>50000</v>
      </c>
      <c r="G3" s="95" t="s">
        <v>12</v>
      </c>
      <c r="H3" s="96">
        <v>43640.809421296297</v>
      </c>
    </row>
    <row r="4" spans="1:28" ht="15.75" customHeight="1">
      <c r="A4" s="89" t="s">
        <v>10</v>
      </c>
      <c r="B4" s="89" t="s">
        <v>15</v>
      </c>
      <c r="C4" s="90">
        <v>7560</v>
      </c>
      <c r="D4" s="91">
        <v>1</v>
      </c>
      <c r="E4" s="92">
        <v>7560</v>
      </c>
      <c r="F4" s="90">
        <v>50000</v>
      </c>
      <c r="G4" s="95" t="s">
        <v>9</v>
      </c>
      <c r="H4" s="94">
        <v>43378.540567129632</v>
      </c>
    </row>
    <row r="5" spans="1:28" ht="15.75" customHeight="1">
      <c r="A5" s="97" t="s">
        <v>16</v>
      </c>
      <c r="B5" s="97" t="s">
        <v>17</v>
      </c>
      <c r="C5" s="98">
        <v>71400</v>
      </c>
      <c r="D5" s="98">
        <v>2</v>
      </c>
      <c r="E5" s="99">
        <v>35700</v>
      </c>
      <c r="F5" s="98">
        <v>100000</v>
      </c>
      <c r="G5" s="95" t="s">
        <v>18</v>
      </c>
      <c r="H5" s="96">
        <v>43683.571250000001</v>
      </c>
      <c r="I5" s="100"/>
      <c r="J5" s="100"/>
      <c r="K5" s="100"/>
      <c r="L5" s="100"/>
      <c r="M5" s="100"/>
      <c r="N5" s="87"/>
      <c r="O5" s="101"/>
      <c r="P5" s="100"/>
      <c r="Q5" s="100"/>
      <c r="R5" s="100"/>
      <c r="S5" s="100"/>
      <c r="T5" s="100"/>
      <c r="U5" s="87"/>
      <c r="V5" s="101"/>
    </row>
    <row r="6" spans="1:28" ht="15.75" customHeight="1">
      <c r="A6" s="89" t="s">
        <v>13</v>
      </c>
      <c r="B6" s="89" t="s">
        <v>19</v>
      </c>
      <c r="C6" s="92">
        <v>0</v>
      </c>
      <c r="D6" s="91">
        <v>0</v>
      </c>
      <c r="E6" s="92">
        <v>0</v>
      </c>
      <c r="F6" s="90">
        <v>100000</v>
      </c>
      <c r="G6" s="95" t="s">
        <v>12</v>
      </c>
      <c r="H6" s="96">
        <v>43670.519375000003</v>
      </c>
    </row>
    <row r="7" spans="1:28" ht="15.75" customHeight="1">
      <c r="A7" s="89" t="s">
        <v>13</v>
      </c>
      <c r="B7" s="89" t="s">
        <v>20</v>
      </c>
      <c r="C7" s="92">
        <v>0</v>
      </c>
      <c r="D7" s="91">
        <v>0</v>
      </c>
      <c r="E7" s="92">
        <v>0</v>
      </c>
      <c r="F7" s="90">
        <v>100000</v>
      </c>
      <c r="G7" s="95" t="s">
        <v>21</v>
      </c>
      <c r="H7" s="96">
        <v>43615.693842592591</v>
      </c>
    </row>
    <row r="8" spans="1:28" ht="15.75" customHeight="1">
      <c r="A8" s="89" t="s">
        <v>13</v>
      </c>
      <c r="B8" s="89" t="s">
        <v>22</v>
      </c>
      <c r="C8" s="92">
        <v>0</v>
      </c>
      <c r="D8" s="91">
        <v>0</v>
      </c>
      <c r="E8" s="92">
        <v>0</v>
      </c>
      <c r="F8" s="90">
        <v>200000</v>
      </c>
      <c r="G8" s="95" t="s">
        <v>23</v>
      </c>
      <c r="H8" s="96">
        <v>43725.71675925926</v>
      </c>
    </row>
    <row r="9" spans="1:28" ht="15.75" customHeight="1">
      <c r="A9" s="89" t="s">
        <v>10</v>
      </c>
      <c r="B9" s="89" t="s">
        <v>24</v>
      </c>
      <c r="C9" s="90">
        <v>22680</v>
      </c>
      <c r="D9" s="91">
        <v>1</v>
      </c>
      <c r="E9" s="92">
        <v>22680</v>
      </c>
      <c r="F9" s="90">
        <v>200000</v>
      </c>
      <c r="G9" s="93" t="s">
        <v>25</v>
      </c>
      <c r="H9" s="94">
        <v>43319.502418981479</v>
      </c>
    </row>
    <row r="10" spans="1:28" ht="15.75" customHeight="1">
      <c r="A10" s="89" t="s">
        <v>13</v>
      </c>
      <c r="B10" s="89" t="s">
        <v>26</v>
      </c>
      <c r="C10" s="92">
        <v>0</v>
      </c>
      <c r="D10" s="91">
        <v>0</v>
      </c>
      <c r="E10" s="92">
        <v>0</v>
      </c>
      <c r="F10" s="90">
        <v>300000</v>
      </c>
      <c r="G10" s="95" t="s">
        <v>18</v>
      </c>
      <c r="H10" s="96">
        <v>43619.593414351853</v>
      </c>
    </row>
    <row r="11" spans="1:28" ht="15.75" customHeight="1">
      <c r="A11" s="89" t="s">
        <v>13</v>
      </c>
      <c r="B11" s="89" t="s">
        <v>27</v>
      </c>
      <c r="C11" s="92">
        <v>0</v>
      </c>
      <c r="D11" s="91">
        <v>0</v>
      </c>
      <c r="E11" s="92">
        <v>0</v>
      </c>
      <c r="F11" s="90">
        <v>500000</v>
      </c>
      <c r="G11" s="95" t="s">
        <v>9</v>
      </c>
      <c r="H11" s="96">
        <v>43746.692812499998</v>
      </c>
    </row>
    <row r="12" spans="1:28" ht="15.75" customHeight="1">
      <c r="A12" s="89" t="s">
        <v>13</v>
      </c>
      <c r="B12" s="89" t="s">
        <v>28</v>
      </c>
      <c r="C12" s="92">
        <v>0</v>
      </c>
      <c r="D12" s="91">
        <v>0</v>
      </c>
      <c r="E12" s="92">
        <v>0</v>
      </c>
      <c r="F12" s="90">
        <v>500000</v>
      </c>
      <c r="G12" s="95" t="s">
        <v>29</v>
      </c>
      <c r="H12" s="96">
        <v>43824.637731481482</v>
      </c>
    </row>
    <row r="13" spans="1:28" ht="15.75" customHeight="1">
      <c r="A13" s="89" t="s">
        <v>13</v>
      </c>
      <c r="B13" s="89" t="s">
        <v>30</v>
      </c>
      <c r="C13" s="92">
        <v>0</v>
      </c>
      <c r="D13" s="91">
        <v>0</v>
      </c>
      <c r="E13" s="92">
        <v>0</v>
      </c>
      <c r="F13" s="90">
        <v>500000</v>
      </c>
      <c r="G13" s="95" t="s">
        <v>31</v>
      </c>
      <c r="H13" s="96">
        <v>43437.557662037034</v>
      </c>
    </row>
    <row r="14" spans="1:28" ht="15.75" customHeight="1">
      <c r="A14" s="89" t="s">
        <v>13</v>
      </c>
      <c r="B14" s="89" t="s">
        <v>32</v>
      </c>
      <c r="C14" s="92">
        <v>0</v>
      </c>
      <c r="D14" s="91">
        <v>0</v>
      </c>
      <c r="E14" s="92">
        <v>0</v>
      </c>
      <c r="F14" s="90">
        <v>500000</v>
      </c>
      <c r="G14" s="95" t="s">
        <v>33</v>
      </c>
      <c r="H14" s="96">
        <v>43649.778611111113</v>
      </c>
    </row>
    <row r="15" spans="1:28" ht="15.75" customHeight="1">
      <c r="A15" s="89" t="s">
        <v>13</v>
      </c>
      <c r="B15" s="89" t="s">
        <v>34</v>
      </c>
      <c r="C15" s="92">
        <v>0</v>
      </c>
      <c r="D15" s="91">
        <v>0</v>
      </c>
      <c r="E15" s="92">
        <v>0</v>
      </c>
      <c r="F15" s="90">
        <v>500000</v>
      </c>
      <c r="G15" s="95" t="s">
        <v>21</v>
      </c>
      <c r="H15" s="96">
        <v>43608.328530092593</v>
      </c>
    </row>
    <row r="16" spans="1:28" ht="15.75" customHeight="1">
      <c r="A16" s="89" t="s">
        <v>13</v>
      </c>
      <c r="B16" s="89" t="s">
        <v>35</v>
      </c>
      <c r="C16" s="92">
        <v>0</v>
      </c>
      <c r="D16" s="91">
        <v>0</v>
      </c>
      <c r="E16" s="92">
        <v>0</v>
      </c>
      <c r="F16" s="90">
        <v>500000</v>
      </c>
      <c r="G16" s="95" t="s">
        <v>23</v>
      </c>
      <c r="H16" s="96">
        <v>43613.497013888889</v>
      </c>
    </row>
    <row r="17" spans="1:22" ht="15.75" customHeight="1">
      <c r="A17" s="89" t="s">
        <v>13</v>
      </c>
      <c r="B17" s="89" t="s">
        <v>36</v>
      </c>
      <c r="C17" s="92">
        <v>0</v>
      </c>
      <c r="D17" s="91">
        <v>0</v>
      </c>
      <c r="E17" s="92">
        <v>0</v>
      </c>
      <c r="F17" s="90">
        <v>500000</v>
      </c>
      <c r="G17" s="95" t="s">
        <v>23</v>
      </c>
      <c r="H17" s="96">
        <v>43765.772037037037</v>
      </c>
    </row>
    <row r="18" spans="1:22" ht="15.75" customHeight="1">
      <c r="A18" s="89" t="s">
        <v>10</v>
      </c>
      <c r="B18" s="89" t="s">
        <v>38</v>
      </c>
      <c r="C18" s="90">
        <v>7560</v>
      </c>
      <c r="D18" s="91">
        <v>1</v>
      </c>
      <c r="E18" s="92">
        <v>7560</v>
      </c>
      <c r="F18" s="90">
        <v>500000</v>
      </c>
      <c r="G18" s="95" t="s">
        <v>9</v>
      </c>
      <c r="H18" s="94">
        <v>43467.762557870374</v>
      </c>
    </row>
    <row r="19" spans="1:22" ht="15.75" customHeight="1">
      <c r="A19" s="89" t="s">
        <v>13</v>
      </c>
      <c r="B19" s="89" t="s">
        <v>39</v>
      </c>
      <c r="C19" s="92">
        <v>0</v>
      </c>
      <c r="D19" s="91">
        <v>0</v>
      </c>
      <c r="E19" s="92">
        <v>0</v>
      </c>
      <c r="F19" s="90">
        <v>600000</v>
      </c>
      <c r="G19" s="95" t="s">
        <v>18</v>
      </c>
      <c r="H19" s="96">
        <v>43749.063923611109</v>
      </c>
    </row>
    <row r="20" spans="1:22" ht="15.75" customHeight="1">
      <c r="A20" s="89" t="s">
        <v>10</v>
      </c>
      <c r="B20" s="89" t="s">
        <v>40</v>
      </c>
      <c r="C20" s="90">
        <v>23310</v>
      </c>
      <c r="D20" s="91">
        <v>1</v>
      </c>
      <c r="E20" s="92">
        <v>23310</v>
      </c>
      <c r="F20" s="90">
        <v>641528</v>
      </c>
      <c r="G20" s="91" t="s">
        <v>41</v>
      </c>
      <c r="H20" s="94">
        <v>43323.655914351853</v>
      </c>
    </row>
    <row r="21" spans="1:22" ht="15.75" customHeight="1">
      <c r="A21" s="97" t="s">
        <v>16</v>
      </c>
      <c r="B21" s="97" t="s">
        <v>42</v>
      </c>
      <c r="C21" s="98">
        <v>84000</v>
      </c>
      <c r="D21" s="98">
        <v>1</v>
      </c>
      <c r="E21" s="99">
        <v>84000</v>
      </c>
      <c r="F21" s="98">
        <v>1000000</v>
      </c>
      <c r="G21" s="95" t="s">
        <v>43</v>
      </c>
      <c r="H21" s="96">
        <v>43564.727662037039</v>
      </c>
      <c r="I21" s="100"/>
      <c r="J21" s="100"/>
      <c r="K21" s="100"/>
      <c r="L21" s="100"/>
      <c r="M21" s="100"/>
      <c r="N21" s="87"/>
      <c r="O21" s="101"/>
      <c r="P21" s="100"/>
      <c r="Q21" s="100"/>
      <c r="R21" s="100"/>
      <c r="S21" s="100"/>
      <c r="T21" s="100"/>
      <c r="U21" s="87"/>
      <c r="V21" s="101"/>
    </row>
    <row r="22" spans="1:22" ht="15.75" customHeight="1">
      <c r="A22" s="89" t="s">
        <v>13</v>
      </c>
      <c r="B22" s="89" t="s">
        <v>44</v>
      </c>
      <c r="C22" s="92">
        <v>0</v>
      </c>
      <c r="D22" s="91">
        <v>0</v>
      </c>
      <c r="E22" s="92">
        <v>0</v>
      </c>
      <c r="F22" s="90">
        <v>1000000</v>
      </c>
      <c r="G22" s="95" t="s">
        <v>9</v>
      </c>
      <c r="H22" s="96">
        <v>43710.543275462966</v>
      </c>
    </row>
    <row r="23" spans="1:22" ht="15.75" customHeight="1">
      <c r="A23" s="89" t="s">
        <v>13</v>
      </c>
      <c r="B23" s="89" t="s">
        <v>45</v>
      </c>
      <c r="C23" s="92">
        <v>0</v>
      </c>
      <c r="D23" s="91">
        <v>0</v>
      </c>
      <c r="E23" s="92">
        <v>0</v>
      </c>
      <c r="F23" s="90">
        <v>1000000</v>
      </c>
      <c r="G23" s="95" t="s">
        <v>41</v>
      </c>
      <c r="H23" s="96">
        <v>43507.619803240741</v>
      </c>
    </row>
    <row r="24" spans="1:22" ht="14">
      <c r="A24" s="89" t="s">
        <v>10</v>
      </c>
      <c r="B24" s="89" t="s">
        <v>46</v>
      </c>
      <c r="C24" s="90">
        <v>4410</v>
      </c>
      <c r="D24" s="91">
        <v>1</v>
      </c>
      <c r="E24" s="92">
        <v>4410</v>
      </c>
      <c r="F24" s="90">
        <v>1000000</v>
      </c>
      <c r="G24" s="93" t="s">
        <v>12</v>
      </c>
      <c r="H24" s="94">
        <v>43009</v>
      </c>
    </row>
    <row r="25" spans="1:22" ht="14">
      <c r="A25" s="89" t="s">
        <v>13</v>
      </c>
      <c r="B25" s="89" t="s">
        <v>47</v>
      </c>
      <c r="C25" s="92">
        <v>0</v>
      </c>
      <c r="D25" s="91">
        <v>0</v>
      </c>
      <c r="E25" s="92">
        <v>0</v>
      </c>
      <c r="F25" s="90">
        <v>1050000</v>
      </c>
      <c r="G25" s="95" t="s">
        <v>48</v>
      </c>
      <c r="H25" s="96">
        <v>43393.64335648148</v>
      </c>
    </row>
    <row r="26" spans="1:22" ht="14">
      <c r="A26" s="89" t="s">
        <v>13</v>
      </c>
      <c r="B26" s="89" t="s">
        <v>49</v>
      </c>
      <c r="C26" s="92">
        <v>0</v>
      </c>
      <c r="D26" s="91">
        <v>0</v>
      </c>
      <c r="E26" s="92">
        <v>0</v>
      </c>
      <c r="F26" s="90">
        <v>1210000</v>
      </c>
      <c r="G26" s="95" t="s">
        <v>50</v>
      </c>
      <c r="H26" s="96">
        <v>43662.845648148148</v>
      </c>
    </row>
    <row r="27" spans="1:22" ht="14">
      <c r="A27" s="97" t="s">
        <v>16</v>
      </c>
      <c r="B27" s="97" t="s">
        <v>51</v>
      </c>
      <c r="C27" s="98">
        <v>84000</v>
      </c>
      <c r="D27" s="98">
        <v>1</v>
      </c>
      <c r="E27" s="99">
        <v>84000</v>
      </c>
      <c r="F27" s="98">
        <v>1500000</v>
      </c>
      <c r="G27" s="95" t="s">
        <v>23</v>
      </c>
      <c r="H27" s="96">
        <v>43692.778090277781</v>
      </c>
      <c r="I27" s="100"/>
      <c r="J27" s="100"/>
      <c r="K27" s="100"/>
      <c r="L27" s="100"/>
      <c r="M27" s="100"/>
      <c r="N27" s="87"/>
      <c r="O27" s="101"/>
      <c r="P27" s="100"/>
      <c r="Q27" s="100"/>
      <c r="R27" s="100"/>
      <c r="S27" s="100"/>
      <c r="T27" s="100"/>
      <c r="U27" s="87"/>
      <c r="V27" s="101"/>
    </row>
    <row r="28" spans="1:22" ht="14">
      <c r="A28" s="89" t="s">
        <v>13</v>
      </c>
      <c r="B28" s="89" t="s">
        <v>52</v>
      </c>
      <c r="C28" s="92">
        <v>0</v>
      </c>
      <c r="D28" s="91">
        <v>0</v>
      </c>
      <c r="E28" s="92">
        <v>0</v>
      </c>
      <c r="F28" s="90">
        <v>1847826</v>
      </c>
      <c r="G28" s="95" t="s">
        <v>48</v>
      </c>
      <c r="H28" s="96">
        <v>43683.447233796294</v>
      </c>
    </row>
    <row r="29" spans="1:22" ht="14">
      <c r="A29" s="89" t="s">
        <v>13</v>
      </c>
      <c r="B29" s="89" t="s">
        <v>53</v>
      </c>
      <c r="C29" s="92">
        <v>0</v>
      </c>
      <c r="D29" s="91">
        <v>0</v>
      </c>
      <c r="E29" s="92">
        <v>0</v>
      </c>
      <c r="F29" s="90">
        <v>2000000</v>
      </c>
      <c r="G29" s="95" t="s">
        <v>12</v>
      </c>
      <c r="H29" s="96">
        <v>43679.728784722225</v>
      </c>
    </row>
    <row r="30" spans="1:22" ht="14">
      <c r="A30" s="89" t="s">
        <v>13</v>
      </c>
      <c r="B30" s="89" t="s">
        <v>54</v>
      </c>
      <c r="C30" s="92">
        <v>0</v>
      </c>
      <c r="D30" s="91">
        <v>0</v>
      </c>
      <c r="E30" s="92">
        <v>0</v>
      </c>
      <c r="F30" s="90">
        <v>3000000</v>
      </c>
      <c r="G30" s="95" t="s">
        <v>12</v>
      </c>
      <c r="H30" s="96">
        <v>43621.620081018518</v>
      </c>
    </row>
    <row r="31" spans="1:22" ht="14">
      <c r="A31" s="89" t="s">
        <v>13</v>
      </c>
      <c r="B31" s="89" t="s">
        <v>55</v>
      </c>
      <c r="C31" s="92">
        <v>0</v>
      </c>
      <c r="D31" s="91">
        <v>0</v>
      </c>
      <c r="E31" s="92">
        <v>0</v>
      </c>
      <c r="F31" s="90">
        <v>3000000</v>
      </c>
      <c r="G31" s="95" t="s">
        <v>12</v>
      </c>
      <c r="H31" s="96">
        <v>43797.494062500002</v>
      </c>
    </row>
    <row r="32" spans="1:22" ht="14">
      <c r="A32" s="89" t="s">
        <v>13</v>
      </c>
      <c r="B32" s="89" t="s">
        <v>56</v>
      </c>
      <c r="C32" s="92">
        <v>0</v>
      </c>
      <c r="D32" s="91">
        <v>0</v>
      </c>
      <c r="E32" s="92">
        <v>0</v>
      </c>
      <c r="F32" s="90">
        <v>3000000</v>
      </c>
      <c r="G32" s="95" t="s">
        <v>21</v>
      </c>
      <c r="H32" s="96">
        <v>43543.695370370369</v>
      </c>
    </row>
    <row r="33" spans="1:22" ht="14">
      <c r="A33" s="89" t="s">
        <v>13</v>
      </c>
      <c r="B33" s="89" t="s">
        <v>57</v>
      </c>
      <c r="C33" s="92">
        <v>0</v>
      </c>
      <c r="D33" s="91">
        <v>0</v>
      </c>
      <c r="E33" s="92">
        <v>0</v>
      </c>
      <c r="F33" s="90">
        <v>3500000</v>
      </c>
      <c r="G33" s="95" t="s">
        <v>37</v>
      </c>
      <c r="H33" s="96">
        <v>43649.549120370371</v>
      </c>
    </row>
    <row r="34" spans="1:22" ht="14">
      <c r="A34" s="97" t="s">
        <v>16</v>
      </c>
      <c r="B34" s="97" t="s">
        <v>58</v>
      </c>
      <c r="C34" s="98">
        <v>199500</v>
      </c>
      <c r="D34" s="98">
        <v>2</v>
      </c>
      <c r="E34" s="99">
        <v>99750</v>
      </c>
      <c r="F34" s="98">
        <v>4000000</v>
      </c>
      <c r="G34" s="95" t="s">
        <v>59</v>
      </c>
      <c r="H34" s="96">
        <v>43329.490081018521</v>
      </c>
      <c r="I34" s="100"/>
      <c r="J34" s="100"/>
      <c r="K34" s="100"/>
      <c r="L34" s="100"/>
      <c r="M34" s="100"/>
      <c r="N34" s="87"/>
      <c r="O34" s="101"/>
      <c r="P34" s="100"/>
      <c r="Q34" s="100"/>
      <c r="R34" s="100"/>
      <c r="S34" s="100"/>
      <c r="T34" s="100"/>
      <c r="U34" s="87"/>
      <c r="V34" s="101"/>
    </row>
    <row r="35" spans="1:22" ht="14">
      <c r="A35" s="89" t="s">
        <v>13</v>
      </c>
      <c r="B35" s="89" t="s">
        <v>60</v>
      </c>
      <c r="C35" s="92">
        <v>0</v>
      </c>
      <c r="D35" s="91">
        <v>0</v>
      </c>
      <c r="E35" s="92">
        <v>0</v>
      </c>
      <c r="F35" s="90">
        <v>4000000</v>
      </c>
      <c r="G35" s="95" t="s">
        <v>18</v>
      </c>
      <c r="H35" s="96">
        <v>43582.939722222225</v>
      </c>
    </row>
    <row r="36" spans="1:22" ht="14">
      <c r="A36" s="97" t="s">
        <v>16</v>
      </c>
      <c r="B36" s="97" t="s">
        <v>61</v>
      </c>
      <c r="C36" s="98">
        <v>84000</v>
      </c>
      <c r="D36" s="98">
        <v>1</v>
      </c>
      <c r="E36" s="99">
        <v>84000</v>
      </c>
      <c r="F36" s="98">
        <v>5000000</v>
      </c>
      <c r="G36" s="95" t="s">
        <v>25</v>
      </c>
      <c r="H36" s="96">
        <v>43682.744340277779</v>
      </c>
      <c r="I36" s="100"/>
      <c r="J36" s="100"/>
      <c r="K36" s="100"/>
      <c r="L36" s="100"/>
      <c r="M36" s="100"/>
      <c r="N36" s="87"/>
      <c r="O36" s="101"/>
      <c r="P36" s="100"/>
      <c r="Q36" s="100"/>
      <c r="R36" s="100"/>
      <c r="S36" s="100"/>
      <c r="T36" s="100"/>
      <c r="U36" s="87"/>
      <c r="V36" s="101"/>
    </row>
    <row r="37" spans="1:22" ht="14">
      <c r="A37" s="97" t="s">
        <v>16</v>
      </c>
      <c r="B37" s="97" t="s">
        <v>62</v>
      </c>
      <c r="C37" s="98">
        <v>34650</v>
      </c>
      <c r="D37" s="98">
        <v>2</v>
      </c>
      <c r="E37" s="99">
        <v>17325</v>
      </c>
      <c r="F37" s="98">
        <v>5000000</v>
      </c>
      <c r="G37" s="95" t="s">
        <v>12</v>
      </c>
      <c r="H37" s="96">
        <v>43678.606608796297</v>
      </c>
      <c r="I37" s="100"/>
      <c r="J37" s="100"/>
      <c r="K37" s="100"/>
      <c r="L37" s="100"/>
      <c r="M37" s="100"/>
      <c r="N37" s="87"/>
      <c r="O37" s="101"/>
      <c r="P37" s="100"/>
      <c r="Q37" s="100"/>
      <c r="R37" s="100"/>
      <c r="S37" s="100"/>
      <c r="T37" s="100"/>
      <c r="U37" s="87"/>
      <c r="V37" s="101"/>
    </row>
    <row r="38" spans="1:22" ht="14">
      <c r="A38" s="97" t="s">
        <v>16</v>
      </c>
      <c r="B38" s="97" t="s">
        <v>63</v>
      </c>
      <c r="C38" s="98">
        <v>336000</v>
      </c>
      <c r="D38" s="98">
        <v>1</v>
      </c>
      <c r="E38" s="99">
        <v>336000</v>
      </c>
      <c r="F38" s="98">
        <v>5000000</v>
      </c>
      <c r="G38" s="95" t="s">
        <v>64</v>
      </c>
      <c r="H38" s="96">
        <v>43594.464363425926</v>
      </c>
      <c r="I38" s="100"/>
      <c r="J38" s="100"/>
      <c r="K38" s="100"/>
      <c r="L38" s="100"/>
      <c r="M38" s="100"/>
      <c r="N38" s="87"/>
      <c r="O38" s="101"/>
      <c r="P38" s="100"/>
      <c r="Q38" s="100"/>
      <c r="R38" s="100"/>
      <c r="S38" s="100"/>
      <c r="T38" s="100"/>
      <c r="U38" s="87"/>
      <c r="V38" s="101"/>
    </row>
    <row r="39" spans="1:22" ht="14">
      <c r="A39" s="97" t="s">
        <v>16</v>
      </c>
      <c r="B39" s="97" t="s">
        <v>65</v>
      </c>
      <c r="C39" s="98">
        <v>147000</v>
      </c>
      <c r="D39" s="98">
        <v>4</v>
      </c>
      <c r="E39" s="99">
        <v>36750</v>
      </c>
      <c r="F39" s="98">
        <v>5000000</v>
      </c>
      <c r="G39" s="95" t="s">
        <v>50</v>
      </c>
      <c r="H39" s="96">
        <v>43774.628645833334</v>
      </c>
      <c r="I39" s="100"/>
      <c r="J39" s="100"/>
      <c r="K39" s="100"/>
      <c r="L39" s="100"/>
      <c r="M39" s="100"/>
      <c r="N39" s="87"/>
      <c r="O39" s="101"/>
      <c r="P39" s="100"/>
      <c r="Q39" s="100"/>
      <c r="R39" s="100"/>
      <c r="S39" s="100"/>
      <c r="T39" s="100"/>
      <c r="U39" s="87"/>
      <c r="V39" s="101"/>
    </row>
    <row r="40" spans="1:22" ht="14">
      <c r="A40" s="97" t="s">
        <v>16</v>
      </c>
      <c r="B40" s="97" t="s">
        <v>66</v>
      </c>
      <c r="C40" s="98">
        <v>235200</v>
      </c>
      <c r="D40" s="98">
        <v>1</v>
      </c>
      <c r="E40" s="99">
        <v>235200</v>
      </c>
      <c r="F40" s="98">
        <v>5000000</v>
      </c>
      <c r="G40" s="95" t="s">
        <v>59</v>
      </c>
      <c r="H40" s="96">
        <v>43544.497025462966</v>
      </c>
      <c r="I40" s="100"/>
      <c r="J40" s="100"/>
      <c r="K40" s="100"/>
      <c r="L40" s="100"/>
      <c r="M40" s="100"/>
      <c r="N40" s="87"/>
      <c r="O40" s="101"/>
      <c r="P40" s="100"/>
      <c r="Q40" s="100"/>
      <c r="R40" s="100"/>
      <c r="S40" s="100"/>
      <c r="T40" s="100"/>
      <c r="U40" s="87"/>
      <c r="V40" s="101"/>
    </row>
    <row r="41" spans="1:22" ht="14">
      <c r="A41" s="89" t="s">
        <v>13</v>
      </c>
      <c r="B41" s="89" t="s">
        <v>67</v>
      </c>
      <c r="C41" s="92">
        <v>0</v>
      </c>
      <c r="D41" s="91">
        <v>0</v>
      </c>
      <c r="E41" s="92">
        <v>0</v>
      </c>
      <c r="F41" s="90">
        <v>5000000</v>
      </c>
      <c r="G41" s="95" t="s">
        <v>9</v>
      </c>
      <c r="H41" s="96">
        <v>43318.593101851853</v>
      </c>
    </row>
    <row r="42" spans="1:22" ht="14">
      <c r="A42" s="89" t="s">
        <v>13</v>
      </c>
      <c r="B42" s="89" t="s">
        <v>68</v>
      </c>
      <c r="C42" s="92">
        <v>0</v>
      </c>
      <c r="D42" s="91">
        <v>0</v>
      </c>
      <c r="E42" s="92">
        <v>0</v>
      </c>
      <c r="F42" s="90">
        <v>5000000</v>
      </c>
      <c r="G42" s="95" t="s">
        <v>9</v>
      </c>
      <c r="H42" s="96">
        <v>43518.662094907406</v>
      </c>
    </row>
    <row r="43" spans="1:22" ht="14">
      <c r="A43" s="89" t="s">
        <v>13</v>
      </c>
      <c r="B43" s="89" t="s">
        <v>69</v>
      </c>
      <c r="C43" s="92">
        <v>0</v>
      </c>
      <c r="D43" s="91">
        <v>0</v>
      </c>
      <c r="E43" s="92">
        <v>0</v>
      </c>
      <c r="F43" s="90">
        <v>5000000</v>
      </c>
      <c r="G43" s="95" t="s">
        <v>9</v>
      </c>
      <c r="H43" s="96">
        <v>43558.424826388888</v>
      </c>
    </row>
    <row r="44" spans="1:22" ht="14">
      <c r="A44" s="89" t="s">
        <v>13</v>
      </c>
      <c r="B44" s="89" t="s">
        <v>70</v>
      </c>
      <c r="C44" s="92">
        <v>0</v>
      </c>
      <c r="D44" s="91">
        <v>0</v>
      </c>
      <c r="E44" s="92">
        <v>0</v>
      </c>
      <c r="F44" s="90">
        <v>5000000</v>
      </c>
      <c r="G44" s="95" t="s">
        <v>12</v>
      </c>
      <c r="H44" s="96">
        <v>43444.597245370373</v>
      </c>
    </row>
    <row r="45" spans="1:22" ht="14">
      <c r="A45" s="89" t="s">
        <v>13</v>
      </c>
      <c r="B45" s="89" t="s">
        <v>71</v>
      </c>
      <c r="C45" s="92">
        <v>0</v>
      </c>
      <c r="D45" s="91">
        <v>0</v>
      </c>
      <c r="E45" s="92">
        <v>0</v>
      </c>
      <c r="F45" s="90">
        <v>5000000</v>
      </c>
      <c r="G45" s="95" t="s">
        <v>12</v>
      </c>
      <c r="H45" s="96">
        <v>43783.771666666667</v>
      </c>
    </row>
    <row r="46" spans="1:22" ht="14">
      <c r="A46" s="89" t="s">
        <v>13</v>
      </c>
      <c r="B46" s="89" t="s">
        <v>72</v>
      </c>
      <c r="C46" s="92">
        <v>0</v>
      </c>
      <c r="D46" s="91">
        <v>0</v>
      </c>
      <c r="E46" s="92">
        <v>0</v>
      </c>
      <c r="F46" s="90">
        <v>5000000</v>
      </c>
      <c r="G46" s="95" t="s">
        <v>48</v>
      </c>
      <c r="H46" s="96">
        <v>43322.658090277779</v>
      </c>
    </row>
    <row r="47" spans="1:22" ht="14">
      <c r="A47" s="89" t="s">
        <v>13</v>
      </c>
      <c r="B47" s="89" t="s">
        <v>73</v>
      </c>
      <c r="C47" s="92">
        <v>0</v>
      </c>
      <c r="D47" s="91">
        <v>0</v>
      </c>
      <c r="E47" s="92">
        <v>0</v>
      </c>
      <c r="F47" s="90">
        <v>5000000</v>
      </c>
      <c r="G47" s="95" t="s">
        <v>48</v>
      </c>
      <c r="H47" s="96">
        <v>43519.595092592594</v>
      </c>
    </row>
    <row r="48" spans="1:22" ht="14">
      <c r="A48" s="89" t="s">
        <v>13</v>
      </c>
      <c r="B48" s="89" t="s">
        <v>74</v>
      </c>
      <c r="C48" s="92">
        <v>0</v>
      </c>
      <c r="D48" s="91">
        <v>0</v>
      </c>
      <c r="E48" s="92">
        <v>0</v>
      </c>
      <c r="F48" s="90">
        <v>5000000</v>
      </c>
      <c r="G48" s="95" t="s">
        <v>75</v>
      </c>
      <c r="H48" s="96">
        <v>43546.595833333333</v>
      </c>
    </row>
    <row r="49" spans="1:22" ht="14">
      <c r="A49" s="89" t="s">
        <v>13</v>
      </c>
      <c r="B49" s="89" t="s">
        <v>76</v>
      </c>
      <c r="C49" s="92">
        <v>0</v>
      </c>
      <c r="D49" s="91">
        <v>0</v>
      </c>
      <c r="E49" s="92">
        <v>0</v>
      </c>
      <c r="F49" s="90">
        <v>5000000</v>
      </c>
      <c r="G49" s="95" t="s">
        <v>33</v>
      </c>
      <c r="H49" s="96">
        <v>43524.771296296298</v>
      </c>
    </row>
    <row r="50" spans="1:22" ht="14">
      <c r="A50" s="89" t="s">
        <v>13</v>
      </c>
      <c r="B50" s="89" t="s">
        <v>77</v>
      </c>
      <c r="C50" s="92">
        <v>0</v>
      </c>
      <c r="D50" s="91">
        <v>0</v>
      </c>
      <c r="E50" s="92">
        <v>0</v>
      </c>
      <c r="F50" s="90">
        <v>5000000</v>
      </c>
      <c r="G50" s="95" t="s">
        <v>78</v>
      </c>
      <c r="H50" s="96">
        <v>43735.716168981482</v>
      </c>
    </row>
    <row r="51" spans="1:22" ht="14">
      <c r="A51" s="89" t="s">
        <v>13</v>
      </c>
      <c r="B51" s="89" t="s">
        <v>79</v>
      </c>
      <c r="C51" s="92">
        <v>0</v>
      </c>
      <c r="D51" s="91">
        <v>0</v>
      </c>
      <c r="E51" s="92">
        <v>0</v>
      </c>
      <c r="F51" s="90">
        <v>5000000</v>
      </c>
      <c r="G51" s="95" t="s">
        <v>59</v>
      </c>
      <c r="H51" s="96">
        <v>43350.590370370373</v>
      </c>
    </row>
    <row r="52" spans="1:22" ht="14">
      <c r="A52" s="89" t="s">
        <v>10</v>
      </c>
      <c r="B52" s="89" t="s">
        <v>80</v>
      </c>
      <c r="C52" s="90">
        <v>15120</v>
      </c>
      <c r="D52" s="91">
        <v>2</v>
      </c>
      <c r="E52" s="92">
        <v>7560</v>
      </c>
      <c r="F52" s="90">
        <v>5000000</v>
      </c>
      <c r="G52" s="91" t="s">
        <v>41</v>
      </c>
      <c r="H52" s="94">
        <v>43467.566712962966</v>
      </c>
    </row>
    <row r="53" spans="1:22" ht="14">
      <c r="A53" s="97" t="s">
        <v>16</v>
      </c>
      <c r="B53" s="97" t="s">
        <v>81</v>
      </c>
      <c r="C53" s="98">
        <v>84000</v>
      </c>
      <c r="D53" s="98">
        <v>1</v>
      </c>
      <c r="E53" s="99">
        <v>84000</v>
      </c>
      <c r="F53" s="98">
        <v>6000000</v>
      </c>
      <c r="G53" s="95" t="s">
        <v>12</v>
      </c>
      <c r="H53" s="96">
        <v>42887</v>
      </c>
      <c r="I53" s="100"/>
      <c r="J53" s="100"/>
      <c r="K53" s="100"/>
      <c r="L53" s="100"/>
      <c r="M53" s="100"/>
      <c r="N53" s="87"/>
      <c r="O53" s="101"/>
      <c r="P53" s="100"/>
      <c r="Q53" s="100"/>
      <c r="R53" s="100"/>
      <c r="S53" s="100"/>
      <c r="T53" s="100"/>
      <c r="U53" s="87"/>
      <c r="V53" s="101"/>
    </row>
    <row r="54" spans="1:22" ht="14">
      <c r="A54" s="89" t="s">
        <v>13</v>
      </c>
      <c r="B54" s="89" t="s">
        <v>82</v>
      </c>
      <c r="C54" s="92">
        <v>0</v>
      </c>
      <c r="D54" s="91">
        <v>0</v>
      </c>
      <c r="E54" s="92">
        <v>0</v>
      </c>
      <c r="F54" s="90">
        <v>6000000</v>
      </c>
      <c r="G54" s="95" t="s">
        <v>83</v>
      </c>
      <c r="H54" s="96">
        <v>43619.689189814817</v>
      </c>
    </row>
    <row r="55" spans="1:22" ht="14">
      <c r="A55" s="97" t="s">
        <v>16</v>
      </c>
      <c r="B55" s="97" t="s">
        <v>84</v>
      </c>
      <c r="C55" s="98">
        <v>84000</v>
      </c>
      <c r="D55" s="98">
        <v>1</v>
      </c>
      <c r="E55" s="99">
        <v>84000</v>
      </c>
      <c r="F55" s="98">
        <v>6277600</v>
      </c>
      <c r="G55" s="95" t="s">
        <v>25</v>
      </c>
      <c r="H55" s="96">
        <v>43815.685995370368</v>
      </c>
      <c r="I55" s="100"/>
      <c r="J55" s="100"/>
      <c r="K55" s="100"/>
      <c r="L55" s="100"/>
      <c r="M55" s="100"/>
      <c r="N55" s="87"/>
      <c r="O55" s="101"/>
      <c r="P55" s="100"/>
      <c r="Q55" s="100"/>
      <c r="R55" s="100"/>
      <c r="S55" s="100"/>
      <c r="T55" s="100"/>
      <c r="U55" s="87"/>
      <c r="V55" s="101"/>
    </row>
    <row r="56" spans="1:22" ht="14">
      <c r="A56" s="89" t="s">
        <v>10</v>
      </c>
      <c r="B56" s="89" t="s">
        <v>85</v>
      </c>
      <c r="C56" s="90">
        <v>7560</v>
      </c>
      <c r="D56" s="91">
        <v>1</v>
      </c>
      <c r="E56" s="92">
        <v>7560</v>
      </c>
      <c r="F56" s="90">
        <v>6663000</v>
      </c>
      <c r="G56" s="93" t="s">
        <v>12</v>
      </c>
      <c r="H56" s="94">
        <v>43305.52553240741</v>
      </c>
    </row>
    <row r="57" spans="1:22" ht="14">
      <c r="A57" s="89" t="s">
        <v>13</v>
      </c>
      <c r="B57" s="89" t="s">
        <v>86</v>
      </c>
      <c r="C57" s="92">
        <v>0</v>
      </c>
      <c r="D57" s="91">
        <v>0</v>
      </c>
      <c r="E57" s="92">
        <v>0</v>
      </c>
      <c r="F57" s="90">
        <v>7500000</v>
      </c>
      <c r="G57" s="95" t="s">
        <v>87</v>
      </c>
      <c r="H57" s="96">
        <v>43756.724687499998</v>
      </c>
    </row>
    <row r="58" spans="1:22" ht="14">
      <c r="A58" s="89" t="s">
        <v>13</v>
      </c>
      <c r="B58" s="89" t="s">
        <v>88</v>
      </c>
      <c r="C58" s="92">
        <v>0</v>
      </c>
      <c r="D58" s="91">
        <v>0</v>
      </c>
      <c r="E58" s="92">
        <v>0</v>
      </c>
      <c r="F58" s="90">
        <v>8000000</v>
      </c>
      <c r="G58" s="95" t="s">
        <v>83</v>
      </c>
      <c r="H58" s="96">
        <v>43412.73710648148</v>
      </c>
    </row>
    <row r="59" spans="1:22" ht="14">
      <c r="A59" s="89" t="s">
        <v>13</v>
      </c>
      <c r="B59" s="89" t="s">
        <v>89</v>
      </c>
      <c r="C59" s="92">
        <v>0</v>
      </c>
      <c r="D59" s="91">
        <v>0</v>
      </c>
      <c r="E59" s="92">
        <v>0</v>
      </c>
      <c r="F59" s="90">
        <v>9500000</v>
      </c>
      <c r="G59" s="95" t="s">
        <v>87</v>
      </c>
      <c r="H59" s="96">
        <v>43710.732800925929</v>
      </c>
    </row>
    <row r="60" spans="1:22" ht="14">
      <c r="A60" s="97" t="s">
        <v>16</v>
      </c>
      <c r="B60" s="97" t="s">
        <v>90</v>
      </c>
      <c r="C60" s="98">
        <v>84000</v>
      </c>
      <c r="D60" s="98">
        <v>1</v>
      </c>
      <c r="E60" s="99">
        <v>84000</v>
      </c>
      <c r="F60" s="98">
        <v>10000000</v>
      </c>
      <c r="G60" s="95" t="s">
        <v>9</v>
      </c>
      <c r="H60" s="96">
        <v>42978</v>
      </c>
      <c r="I60" s="100"/>
      <c r="J60" s="100"/>
      <c r="K60" s="100"/>
      <c r="L60" s="100"/>
      <c r="M60" s="100"/>
      <c r="N60" s="87"/>
      <c r="O60" s="101"/>
      <c r="P60" s="100"/>
      <c r="Q60" s="100"/>
      <c r="R60" s="100"/>
      <c r="S60" s="100"/>
      <c r="T60" s="100"/>
      <c r="U60" s="87"/>
      <c r="V60" s="101"/>
    </row>
    <row r="61" spans="1:22" ht="14">
      <c r="A61" s="89" t="s">
        <v>13</v>
      </c>
      <c r="B61" s="89" t="s">
        <v>91</v>
      </c>
      <c r="C61" s="92">
        <v>0</v>
      </c>
      <c r="D61" s="91">
        <v>0</v>
      </c>
      <c r="E61" s="92">
        <v>0</v>
      </c>
      <c r="F61" s="90">
        <v>10000000</v>
      </c>
      <c r="G61" s="95" t="s">
        <v>12</v>
      </c>
      <c r="H61" s="96">
        <v>43591.688113425924</v>
      </c>
    </row>
    <row r="62" spans="1:22" ht="14">
      <c r="A62" s="89" t="s">
        <v>13</v>
      </c>
      <c r="B62" s="89" t="s">
        <v>92</v>
      </c>
      <c r="C62" s="92">
        <v>0</v>
      </c>
      <c r="D62" s="91">
        <v>0</v>
      </c>
      <c r="E62" s="92">
        <v>0</v>
      </c>
      <c r="F62" s="90">
        <v>10000000</v>
      </c>
      <c r="G62" s="95" t="s">
        <v>12</v>
      </c>
      <c r="H62" s="96">
        <v>43712.635821759257</v>
      </c>
    </row>
    <row r="63" spans="1:22" ht="14">
      <c r="A63" s="89" t="s">
        <v>13</v>
      </c>
      <c r="B63" s="89" t="s">
        <v>93</v>
      </c>
      <c r="C63" s="92">
        <v>0</v>
      </c>
      <c r="D63" s="91">
        <v>0</v>
      </c>
      <c r="E63" s="92">
        <v>0</v>
      </c>
      <c r="F63" s="90">
        <v>10000000</v>
      </c>
      <c r="G63" s="95" t="s">
        <v>12</v>
      </c>
      <c r="H63" s="96">
        <v>43770.738611111112</v>
      </c>
    </row>
    <row r="64" spans="1:22" ht="14">
      <c r="A64" s="89" t="s">
        <v>13</v>
      </c>
      <c r="B64" s="89" t="s">
        <v>94</v>
      </c>
      <c r="C64" s="92">
        <v>0</v>
      </c>
      <c r="D64" s="91">
        <v>0</v>
      </c>
      <c r="E64" s="92">
        <v>0</v>
      </c>
      <c r="F64" s="90">
        <v>10000000</v>
      </c>
      <c r="G64" s="95" t="s">
        <v>18</v>
      </c>
      <c r="H64" s="96">
        <v>43643.720520833333</v>
      </c>
    </row>
    <row r="65" spans="1:22" ht="14">
      <c r="A65" s="89" t="s">
        <v>13</v>
      </c>
      <c r="B65" s="89" t="s">
        <v>95</v>
      </c>
      <c r="C65" s="92">
        <v>0</v>
      </c>
      <c r="D65" s="91">
        <v>0</v>
      </c>
      <c r="E65" s="92">
        <v>0</v>
      </c>
      <c r="F65" s="90">
        <v>10000000</v>
      </c>
      <c r="G65" s="95" t="s">
        <v>21</v>
      </c>
      <c r="H65" s="96">
        <v>43468.580370370371</v>
      </c>
    </row>
    <row r="66" spans="1:22" ht="14">
      <c r="A66" s="89" t="s">
        <v>10</v>
      </c>
      <c r="B66" s="89" t="s">
        <v>96</v>
      </c>
      <c r="C66" s="90">
        <v>7560</v>
      </c>
      <c r="D66" s="91">
        <v>1</v>
      </c>
      <c r="E66" s="92">
        <v>7560</v>
      </c>
      <c r="F66" s="90">
        <v>10000000</v>
      </c>
      <c r="G66" s="93" t="s">
        <v>83</v>
      </c>
      <c r="H66" s="94">
        <v>43587.580393518518</v>
      </c>
    </row>
    <row r="67" spans="1:22" ht="14">
      <c r="A67" s="97" t="s">
        <v>16</v>
      </c>
      <c r="B67" s="97" t="s">
        <v>97</v>
      </c>
      <c r="C67" s="98">
        <v>252000</v>
      </c>
      <c r="D67" s="98">
        <v>3</v>
      </c>
      <c r="E67" s="99">
        <v>84000</v>
      </c>
      <c r="F67" s="98">
        <v>12000000</v>
      </c>
      <c r="G67" s="95" t="s">
        <v>59</v>
      </c>
      <c r="H67" s="96">
        <v>43322.629629629628</v>
      </c>
      <c r="I67" s="100"/>
      <c r="J67" s="100"/>
      <c r="K67" s="100"/>
      <c r="L67" s="100"/>
      <c r="M67" s="100"/>
      <c r="N67" s="87"/>
      <c r="O67" s="101"/>
      <c r="P67" s="100"/>
      <c r="Q67" s="100"/>
      <c r="R67" s="100"/>
      <c r="S67" s="100"/>
      <c r="T67" s="100"/>
      <c r="U67" s="87"/>
      <c r="V67" s="101"/>
    </row>
    <row r="68" spans="1:22" ht="14">
      <c r="A68" s="89" t="s">
        <v>13</v>
      </c>
      <c r="B68" s="89" t="s">
        <v>98</v>
      </c>
      <c r="C68" s="92">
        <v>0</v>
      </c>
      <c r="D68" s="91">
        <v>0</v>
      </c>
      <c r="E68" s="92">
        <v>0</v>
      </c>
      <c r="F68" s="90">
        <v>15000000</v>
      </c>
      <c r="G68" s="95" t="s">
        <v>29</v>
      </c>
      <c r="H68" s="96">
        <v>43726.671585648146</v>
      </c>
    </row>
    <row r="69" spans="1:22" ht="14">
      <c r="A69" s="89" t="s">
        <v>13</v>
      </c>
      <c r="B69" s="89" t="s">
        <v>99</v>
      </c>
      <c r="C69" s="92">
        <v>0</v>
      </c>
      <c r="D69" s="91">
        <v>0</v>
      </c>
      <c r="E69" s="92">
        <v>0</v>
      </c>
      <c r="F69" s="90">
        <v>19000000</v>
      </c>
      <c r="G69" s="95" t="s">
        <v>23</v>
      </c>
      <c r="H69" s="96">
        <v>43350.496053240742</v>
      </c>
    </row>
    <row r="70" spans="1:22" ht="14">
      <c r="A70" s="89" t="s">
        <v>13</v>
      </c>
      <c r="B70" s="89" t="s">
        <v>100</v>
      </c>
      <c r="C70" s="92">
        <v>0</v>
      </c>
      <c r="D70" s="91">
        <v>0</v>
      </c>
      <c r="E70" s="92">
        <v>0</v>
      </c>
      <c r="F70" s="90">
        <v>20000000</v>
      </c>
      <c r="G70" s="95" t="s">
        <v>9</v>
      </c>
      <c r="H70" s="96">
        <v>43594.736226851855</v>
      </c>
    </row>
    <row r="71" spans="1:22" ht="14">
      <c r="A71" s="89" t="s">
        <v>10</v>
      </c>
      <c r="B71" s="89" t="s">
        <v>101</v>
      </c>
      <c r="C71" s="90">
        <v>7560</v>
      </c>
      <c r="D71" s="91">
        <v>1</v>
      </c>
      <c r="E71" s="92">
        <v>7560</v>
      </c>
      <c r="F71" s="90">
        <v>20000000</v>
      </c>
      <c r="G71" s="93" t="s">
        <v>12</v>
      </c>
      <c r="H71" s="94">
        <v>43812.566712962966</v>
      </c>
    </row>
    <row r="72" spans="1:22" ht="14">
      <c r="A72" s="89" t="s">
        <v>10</v>
      </c>
      <c r="B72" s="89" t="s">
        <v>102</v>
      </c>
      <c r="C72" s="90">
        <v>7560</v>
      </c>
      <c r="D72" s="91">
        <v>1</v>
      </c>
      <c r="E72" s="92">
        <v>7560</v>
      </c>
      <c r="F72" s="90">
        <v>20000000</v>
      </c>
      <c r="G72" s="93" t="s">
        <v>23</v>
      </c>
      <c r="H72" s="94">
        <v>43787.784548611111</v>
      </c>
    </row>
    <row r="73" spans="1:22" ht="14">
      <c r="A73" s="97" t="s">
        <v>16</v>
      </c>
      <c r="B73" s="97" t="s">
        <v>103</v>
      </c>
      <c r="C73" s="98">
        <v>178500</v>
      </c>
      <c r="D73" s="98">
        <v>2</v>
      </c>
      <c r="E73" s="99">
        <v>89250</v>
      </c>
      <c r="F73" s="98">
        <v>25000000</v>
      </c>
      <c r="G73" s="95" t="s">
        <v>104</v>
      </c>
      <c r="H73" s="96">
        <v>42928</v>
      </c>
      <c r="I73" s="100"/>
      <c r="J73" s="100"/>
      <c r="K73" s="100"/>
      <c r="L73" s="100"/>
      <c r="M73" s="100"/>
      <c r="N73" s="87"/>
      <c r="O73" s="101"/>
      <c r="P73" s="100"/>
      <c r="Q73" s="100"/>
      <c r="R73" s="100"/>
      <c r="S73" s="100"/>
      <c r="T73" s="100"/>
      <c r="U73" s="87"/>
      <c r="V73" s="101"/>
    </row>
    <row r="74" spans="1:22" ht="14">
      <c r="A74" s="97" t="s">
        <v>16</v>
      </c>
      <c r="B74" s="97" t="s">
        <v>105</v>
      </c>
      <c r="C74" s="98">
        <v>79800</v>
      </c>
      <c r="D74" s="98">
        <v>1</v>
      </c>
      <c r="E74" s="99">
        <v>79800</v>
      </c>
      <c r="F74" s="98">
        <v>25000000</v>
      </c>
      <c r="G74" s="95" t="s">
        <v>23</v>
      </c>
      <c r="H74" s="96">
        <v>43654.369502314818</v>
      </c>
      <c r="I74" s="100"/>
      <c r="J74" s="100"/>
      <c r="K74" s="100"/>
      <c r="L74" s="100"/>
      <c r="M74" s="100"/>
      <c r="N74" s="87"/>
      <c r="O74" s="101"/>
      <c r="P74" s="100"/>
      <c r="Q74" s="100"/>
      <c r="R74" s="100"/>
      <c r="S74" s="100"/>
      <c r="T74" s="100"/>
      <c r="U74" s="87"/>
      <c r="V74" s="101"/>
    </row>
    <row r="75" spans="1:22" ht="14">
      <c r="A75" s="89" t="s">
        <v>13</v>
      </c>
      <c r="B75" s="89" t="s">
        <v>106</v>
      </c>
      <c r="C75" s="92">
        <v>0</v>
      </c>
      <c r="D75" s="91">
        <v>0</v>
      </c>
      <c r="E75" s="92">
        <v>0</v>
      </c>
      <c r="F75" s="90">
        <v>28000000</v>
      </c>
      <c r="G75" s="95" t="s">
        <v>12</v>
      </c>
      <c r="H75" s="96">
        <v>43440.393842592595</v>
      </c>
    </row>
    <row r="76" spans="1:22" ht="14">
      <c r="A76" s="89" t="s">
        <v>10</v>
      </c>
      <c r="B76" s="89" t="s">
        <v>107</v>
      </c>
      <c r="C76" s="90">
        <v>7560</v>
      </c>
      <c r="D76" s="91">
        <v>1</v>
      </c>
      <c r="E76" s="92">
        <v>7560</v>
      </c>
      <c r="F76" s="90">
        <v>28000000</v>
      </c>
      <c r="G76" s="93" t="s">
        <v>33</v>
      </c>
      <c r="H76" s="94">
        <v>43741.560335648152</v>
      </c>
    </row>
    <row r="77" spans="1:22" ht="14">
      <c r="A77" s="89" t="s">
        <v>10</v>
      </c>
      <c r="B77" s="89" t="s">
        <v>108</v>
      </c>
      <c r="C77" s="90">
        <v>7560</v>
      </c>
      <c r="D77" s="91">
        <v>1</v>
      </c>
      <c r="E77" s="92">
        <v>7560</v>
      </c>
      <c r="F77" s="90">
        <v>28500000</v>
      </c>
      <c r="G77" s="93" t="s">
        <v>33</v>
      </c>
      <c r="H77" s="94">
        <v>43824.902673611112</v>
      </c>
    </row>
    <row r="78" spans="1:22" ht="14">
      <c r="A78" s="89" t="s">
        <v>13</v>
      </c>
      <c r="B78" s="89" t="s">
        <v>109</v>
      </c>
      <c r="C78" s="92">
        <v>0</v>
      </c>
      <c r="D78" s="91">
        <v>0</v>
      </c>
      <c r="E78" s="92">
        <v>0</v>
      </c>
      <c r="F78" s="90">
        <v>29500000</v>
      </c>
      <c r="G78" s="95" t="s">
        <v>33</v>
      </c>
      <c r="H78" s="96">
        <v>43305.495740740742</v>
      </c>
    </row>
    <row r="79" spans="1:22" ht="14">
      <c r="A79" s="97" t="s">
        <v>16</v>
      </c>
      <c r="B79" s="97" t="s">
        <v>110</v>
      </c>
      <c r="C79" s="98">
        <v>168000</v>
      </c>
      <c r="D79" s="98">
        <v>2</v>
      </c>
      <c r="E79" s="99">
        <v>84000</v>
      </c>
      <c r="F79" s="98">
        <v>30000000</v>
      </c>
      <c r="G79" s="95" t="s">
        <v>33</v>
      </c>
      <c r="H79" s="96">
        <v>43305.525520833333</v>
      </c>
      <c r="I79" s="100"/>
      <c r="J79" s="100"/>
      <c r="K79" s="100"/>
      <c r="L79" s="100"/>
      <c r="M79" s="100"/>
      <c r="N79" s="87"/>
      <c r="O79" s="101"/>
      <c r="P79" s="100"/>
      <c r="Q79" s="100"/>
      <c r="R79" s="100"/>
      <c r="S79" s="100"/>
      <c r="T79" s="100"/>
      <c r="U79" s="87"/>
      <c r="V79" s="101"/>
    </row>
    <row r="80" spans="1:22" ht="14">
      <c r="A80" s="89" t="s">
        <v>13</v>
      </c>
      <c r="B80" s="89" t="s">
        <v>111</v>
      </c>
      <c r="C80" s="92">
        <v>0</v>
      </c>
      <c r="D80" s="91">
        <v>0</v>
      </c>
      <c r="E80" s="92">
        <v>0</v>
      </c>
      <c r="F80" s="90">
        <v>30000000</v>
      </c>
      <c r="G80" s="95" t="s">
        <v>87</v>
      </c>
      <c r="H80" s="96">
        <v>43608.637476851851</v>
      </c>
    </row>
    <row r="81" spans="1:22" ht="14">
      <c r="A81" s="89" t="s">
        <v>13</v>
      </c>
      <c r="B81" s="89" t="s">
        <v>112</v>
      </c>
      <c r="C81" s="92">
        <v>0</v>
      </c>
      <c r="D81" s="91">
        <v>0</v>
      </c>
      <c r="E81" s="92">
        <v>0</v>
      </c>
      <c r="F81" s="90">
        <v>30000000</v>
      </c>
      <c r="G81" s="95" t="s">
        <v>87</v>
      </c>
      <c r="H81" s="96">
        <v>43644.584143518521</v>
      </c>
    </row>
    <row r="82" spans="1:22" ht="14">
      <c r="A82" s="89" t="s">
        <v>13</v>
      </c>
      <c r="B82" s="89" t="s">
        <v>113</v>
      </c>
      <c r="C82" s="92">
        <v>0</v>
      </c>
      <c r="D82" s="91">
        <v>0</v>
      </c>
      <c r="E82" s="92">
        <v>0</v>
      </c>
      <c r="F82" s="90">
        <v>30000000</v>
      </c>
      <c r="G82" s="95" t="s">
        <v>78</v>
      </c>
      <c r="H82" s="96">
        <v>43558.676168981481</v>
      </c>
    </row>
    <row r="83" spans="1:22" ht="14">
      <c r="A83" s="89" t="s">
        <v>10</v>
      </c>
      <c r="B83" s="89" t="s">
        <v>114</v>
      </c>
      <c r="C83" s="90">
        <v>19278</v>
      </c>
      <c r="D83" s="91">
        <v>1</v>
      </c>
      <c r="E83" s="92">
        <v>19278</v>
      </c>
      <c r="F83" s="90">
        <v>30000000</v>
      </c>
      <c r="G83" s="93" t="s">
        <v>12</v>
      </c>
      <c r="H83" s="94">
        <v>43484.548391203702</v>
      </c>
    </row>
    <row r="84" spans="1:22" ht="14">
      <c r="A84" s="89" t="s">
        <v>13</v>
      </c>
      <c r="B84" s="89" t="s">
        <v>115</v>
      </c>
      <c r="C84" s="92">
        <v>0</v>
      </c>
      <c r="D84" s="91">
        <v>0</v>
      </c>
      <c r="E84" s="92">
        <v>0</v>
      </c>
      <c r="F84" s="90">
        <v>40000000</v>
      </c>
      <c r="G84" s="95" t="s">
        <v>33</v>
      </c>
      <c r="H84" s="96">
        <v>43165</v>
      </c>
    </row>
    <row r="85" spans="1:22" ht="14">
      <c r="A85" s="97" t="s">
        <v>16</v>
      </c>
      <c r="B85" s="97" t="s">
        <v>116</v>
      </c>
      <c r="C85" s="98">
        <v>18900</v>
      </c>
      <c r="D85" s="98">
        <v>1</v>
      </c>
      <c r="E85" s="99">
        <v>18900</v>
      </c>
      <c r="F85" s="98">
        <v>50000000</v>
      </c>
      <c r="G85" s="95" t="s">
        <v>12</v>
      </c>
      <c r="H85" s="96">
        <v>43417.69153935185</v>
      </c>
      <c r="I85" s="100"/>
      <c r="J85" s="100"/>
      <c r="K85" s="100"/>
      <c r="L85" s="100"/>
      <c r="M85" s="100"/>
      <c r="N85" s="87"/>
      <c r="O85" s="101"/>
      <c r="P85" s="100"/>
      <c r="Q85" s="100"/>
      <c r="R85" s="100"/>
      <c r="S85" s="100"/>
      <c r="T85" s="100"/>
      <c r="U85" s="87"/>
      <c r="V85" s="101"/>
    </row>
    <row r="86" spans="1:22" ht="14">
      <c r="A86" s="97" t="s">
        <v>16</v>
      </c>
      <c r="B86" s="97" t="s">
        <v>117</v>
      </c>
      <c r="C86" s="98">
        <v>84000</v>
      </c>
      <c r="D86" s="98">
        <v>1</v>
      </c>
      <c r="E86" s="99">
        <v>84000</v>
      </c>
      <c r="F86" s="98">
        <v>50000000</v>
      </c>
      <c r="G86" s="95" t="s">
        <v>83</v>
      </c>
      <c r="H86" s="96">
        <v>43609.441145833334</v>
      </c>
      <c r="I86" s="100"/>
      <c r="J86" s="100"/>
      <c r="K86" s="100"/>
      <c r="L86" s="100"/>
      <c r="M86" s="100"/>
      <c r="N86" s="87"/>
      <c r="O86" s="101"/>
      <c r="P86" s="100"/>
      <c r="Q86" s="100"/>
      <c r="R86" s="100"/>
      <c r="S86" s="100"/>
      <c r="T86" s="100"/>
      <c r="U86" s="87"/>
      <c r="V86" s="101"/>
    </row>
    <row r="87" spans="1:22" ht="14">
      <c r="A87" s="97" t="s">
        <v>16</v>
      </c>
      <c r="B87" s="97" t="s">
        <v>118</v>
      </c>
      <c r="C87" s="98">
        <v>84000</v>
      </c>
      <c r="D87" s="98">
        <v>1</v>
      </c>
      <c r="E87" s="99">
        <v>84000</v>
      </c>
      <c r="F87" s="98">
        <v>51000000</v>
      </c>
      <c r="G87" s="95" t="s">
        <v>18</v>
      </c>
      <c r="H87" s="96">
        <v>43419.486585648148</v>
      </c>
      <c r="I87" s="100"/>
      <c r="J87" s="100"/>
      <c r="K87" s="100"/>
      <c r="L87" s="100"/>
      <c r="M87" s="100"/>
      <c r="N87" s="87"/>
      <c r="O87" s="101"/>
      <c r="P87" s="100"/>
      <c r="Q87" s="100"/>
      <c r="R87" s="100"/>
      <c r="S87" s="100"/>
      <c r="T87" s="100"/>
      <c r="U87" s="87"/>
      <c r="V87" s="101"/>
    </row>
    <row r="88" spans="1:22" ht="14">
      <c r="A88" s="97" t="s">
        <v>16</v>
      </c>
      <c r="B88" s="97" t="s">
        <v>119</v>
      </c>
      <c r="C88" s="98">
        <v>84000</v>
      </c>
      <c r="D88" s="98">
        <v>1</v>
      </c>
      <c r="E88" s="99">
        <v>84000</v>
      </c>
      <c r="F88" s="98">
        <v>60000000</v>
      </c>
      <c r="G88" s="95" t="s">
        <v>25</v>
      </c>
      <c r="H88" s="96">
        <v>43663.613946759258</v>
      </c>
      <c r="I88" s="100"/>
      <c r="J88" s="100"/>
      <c r="K88" s="100"/>
      <c r="L88" s="100"/>
      <c r="M88" s="100"/>
      <c r="N88" s="87"/>
      <c r="O88" s="101"/>
      <c r="P88" s="100"/>
      <c r="Q88" s="100"/>
      <c r="R88" s="100"/>
      <c r="S88" s="100"/>
      <c r="T88" s="100"/>
      <c r="U88" s="87"/>
      <c r="V88" s="101"/>
    </row>
    <row r="89" spans="1:22" ht="14">
      <c r="A89" s="89" t="s">
        <v>13</v>
      </c>
      <c r="B89" s="89" t="s">
        <v>120</v>
      </c>
      <c r="C89" s="92">
        <v>0</v>
      </c>
      <c r="D89" s="91">
        <v>0</v>
      </c>
      <c r="E89" s="92">
        <v>0</v>
      </c>
      <c r="F89" s="90">
        <v>70000000</v>
      </c>
      <c r="G89" s="95" t="s">
        <v>121</v>
      </c>
      <c r="H89" s="96">
        <v>43328.713148148148</v>
      </c>
    </row>
    <row r="90" spans="1:22" ht="14">
      <c r="A90" s="97" t="s">
        <v>16</v>
      </c>
      <c r="B90" s="97" t="s">
        <v>122</v>
      </c>
      <c r="C90" s="98">
        <v>278775</v>
      </c>
      <c r="D90" s="98">
        <v>3</v>
      </c>
      <c r="E90" s="99">
        <v>92925</v>
      </c>
      <c r="F90" s="98">
        <v>78000000</v>
      </c>
      <c r="G90" s="95" t="s">
        <v>23</v>
      </c>
      <c r="H90" s="96">
        <v>43322.633194444446</v>
      </c>
      <c r="I90" s="100"/>
      <c r="J90" s="100"/>
      <c r="K90" s="100"/>
      <c r="L90" s="100"/>
      <c r="M90" s="100"/>
      <c r="N90" s="87"/>
      <c r="O90" s="101"/>
      <c r="P90" s="100"/>
      <c r="Q90" s="100"/>
      <c r="R90" s="100"/>
      <c r="S90" s="100"/>
      <c r="T90" s="100"/>
      <c r="U90" s="87"/>
      <c r="V90" s="101"/>
    </row>
    <row r="91" spans="1:22" ht="14">
      <c r="A91" s="97" t="s">
        <v>16</v>
      </c>
      <c r="B91" s="97" t="s">
        <v>123</v>
      </c>
      <c r="C91" s="98">
        <v>100000</v>
      </c>
      <c r="D91" s="98">
        <v>1</v>
      </c>
      <c r="E91" s="99">
        <v>100000</v>
      </c>
      <c r="F91" s="98">
        <v>78680000</v>
      </c>
      <c r="G91" s="95" t="s">
        <v>9</v>
      </c>
      <c r="H91" s="96">
        <v>42838</v>
      </c>
      <c r="I91" s="100"/>
      <c r="J91" s="100"/>
      <c r="K91" s="100"/>
      <c r="L91" s="100"/>
      <c r="M91" s="100"/>
      <c r="N91" s="87"/>
      <c r="O91" s="101"/>
      <c r="P91" s="100"/>
      <c r="Q91" s="100"/>
      <c r="R91" s="100"/>
      <c r="S91" s="100"/>
      <c r="T91" s="100"/>
      <c r="U91" s="87"/>
      <c r="V91" s="101"/>
    </row>
    <row r="92" spans="1:22" ht="14">
      <c r="A92" s="89" t="s">
        <v>13</v>
      </c>
      <c r="B92" s="89" t="s">
        <v>124</v>
      </c>
      <c r="C92" s="92">
        <v>0</v>
      </c>
      <c r="D92" s="91">
        <v>0</v>
      </c>
      <c r="E92" s="92">
        <v>0</v>
      </c>
      <c r="F92" s="90">
        <v>80000000</v>
      </c>
      <c r="G92" s="95" t="s">
        <v>83</v>
      </c>
      <c r="H92" s="96">
        <v>43628.400937500002</v>
      </c>
    </row>
    <row r="93" spans="1:22" ht="14">
      <c r="A93" s="89" t="s">
        <v>13</v>
      </c>
      <c r="B93" s="89" t="s">
        <v>125</v>
      </c>
      <c r="C93" s="92">
        <v>0</v>
      </c>
      <c r="D93" s="91">
        <v>0</v>
      </c>
      <c r="E93" s="92">
        <v>0</v>
      </c>
      <c r="F93" s="90">
        <v>80000000</v>
      </c>
      <c r="G93" s="95" t="s">
        <v>31</v>
      </c>
      <c r="H93" s="96">
        <v>43445.760983796295</v>
      </c>
    </row>
    <row r="94" spans="1:22" ht="14">
      <c r="A94" s="89" t="s">
        <v>10</v>
      </c>
      <c r="B94" s="89" t="s">
        <v>126</v>
      </c>
      <c r="C94" s="90">
        <v>7560</v>
      </c>
      <c r="D94" s="91">
        <v>1</v>
      </c>
      <c r="E94" s="92">
        <v>7560</v>
      </c>
      <c r="F94" s="90">
        <v>88000000</v>
      </c>
      <c r="G94" s="93" t="s">
        <v>29</v>
      </c>
      <c r="H94" s="94">
        <v>43756.766875000001</v>
      </c>
    </row>
    <row r="95" spans="1:22" ht="14">
      <c r="A95" s="89" t="s">
        <v>13</v>
      </c>
      <c r="B95" s="89" t="s">
        <v>127</v>
      </c>
      <c r="C95" s="92">
        <v>0</v>
      </c>
      <c r="D95" s="91">
        <v>0</v>
      </c>
      <c r="E95" s="92">
        <v>0</v>
      </c>
      <c r="F95" s="90">
        <v>89100000</v>
      </c>
      <c r="G95" s="95" t="s">
        <v>50</v>
      </c>
      <c r="H95" s="96">
        <v>43809.47451388889</v>
      </c>
    </row>
    <row r="96" spans="1:22" ht="14">
      <c r="A96" s="89" t="s">
        <v>13</v>
      </c>
      <c r="B96" s="89" t="s">
        <v>128</v>
      </c>
      <c r="C96" s="92">
        <v>0</v>
      </c>
      <c r="D96" s="91">
        <v>0</v>
      </c>
      <c r="E96" s="92">
        <v>0</v>
      </c>
      <c r="F96" s="90">
        <v>100000000</v>
      </c>
      <c r="G96" s="95" t="s">
        <v>12</v>
      </c>
      <c r="H96" s="96">
        <v>43467.762604166666</v>
      </c>
    </row>
    <row r="97" spans="1:22" ht="14">
      <c r="A97" s="97" t="s">
        <v>16</v>
      </c>
      <c r="B97" s="97" t="s">
        <v>129</v>
      </c>
      <c r="C97" s="98">
        <v>309750</v>
      </c>
      <c r="D97" s="98">
        <v>2</v>
      </c>
      <c r="E97" s="99">
        <v>154875</v>
      </c>
      <c r="F97" s="98">
        <v>111200000</v>
      </c>
      <c r="G97" s="102" t="s">
        <v>31</v>
      </c>
      <c r="H97" s="96">
        <v>43803.784525462965</v>
      </c>
      <c r="I97" s="100"/>
      <c r="J97" s="100"/>
      <c r="K97" s="100"/>
      <c r="L97" s="100"/>
      <c r="M97" s="100"/>
      <c r="N97" s="87"/>
      <c r="O97" s="101"/>
      <c r="P97" s="100"/>
      <c r="Q97" s="100"/>
      <c r="R97" s="100"/>
      <c r="S97" s="100"/>
      <c r="T97" s="100"/>
      <c r="U97" s="87"/>
      <c r="V97" s="101"/>
    </row>
    <row r="98" spans="1:22" ht="14">
      <c r="A98" s="89" t="s">
        <v>13</v>
      </c>
      <c r="B98" s="89" t="s">
        <v>130</v>
      </c>
      <c r="C98" s="92">
        <v>0</v>
      </c>
      <c r="D98" s="91">
        <v>0</v>
      </c>
      <c r="E98" s="92">
        <v>0</v>
      </c>
      <c r="F98" s="90">
        <v>132000000</v>
      </c>
      <c r="G98" s="95" t="s">
        <v>18</v>
      </c>
      <c r="H98" s="96">
        <v>43591.443043981482</v>
      </c>
    </row>
    <row r="99" spans="1:22" ht="14">
      <c r="A99" s="97" t="s">
        <v>16</v>
      </c>
      <c r="B99" s="97" t="s">
        <v>131</v>
      </c>
      <c r="C99" s="98">
        <v>94763</v>
      </c>
      <c r="D99" s="98">
        <v>1</v>
      </c>
      <c r="E99" s="99">
        <v>94763</v>
      </c>
      <c r="F99" s="98">
        <v>139000000</v>
      </c>
      <c r="G99" s="102" t="s">
        <v>37</v>
      </c>
      <c r="H99" s="96">
        <v>43070</v>
      </c>
      <c r="I99" s="100"/>
      <c r="J99" s="100"/>
      <c r="K99" s="100"/>
      <c r="L99" s="100"/>
      <c r="M99" s="100"/>
      <c r="N99" s="87"/>
      <c r="O99" s="101"/>
      <c r="P99" s="100"/>
      <c r="Q99" s="100"/>
      <c r="R99" s="100"/>
      <c r="S99" s="100"/>
      <c r="T99" s="100"/>
      <c r="U99" s="87"/>
      <c r="V99" s="101"/>
    </row>
    <row r="100" spans="1:22" ht="14">
      <c r="A100" s="97" t="s">
        <v>16</v>
      </c>
      <c r="B100" s="97" t="s">
        <v>132</v>
      </c>
      <c r="C100" s="98">
        <v>161700</v>
      </c>
      <c r="D100" s="98">
        <v>1</v>
      </c>
      <c r="E100" s="99">
        <v>161700</v>
      </c>
      <c r="F100" s="98">
        <v>150000000</v>
      </c>
      <c r="G100" s="95" t="s">
        <v>59</v>
      </c>
      <c r="H100" s="96">
        <v>43305.52553240741</v>
      </c>
      <c r="I100" s="100"/>
      <c r="J100" s="100"/>
      <c r="K100" s="100"/>
      <c r="L100" s="100"/>
      <c r="M100" s="100"/>
      <c r="N100" s="87"/>
      <c r="O100" s="101"/>
      <c r="P100" s="100"/>
      <c r="Q100" s="100"/>
      <c r="R100" s="100"/>
      <c r="S100" s="100"/>
      <c r="T100" s="100"/>
      <c r="U100" s="87"/>
      <c r="V100" s="101"/>
    </row>
    <row r="101" spans="1:22" ht="14">
      <c r="A101" s="89" t="s">
        <v>13</v>
      </c>
      <c r="B101" s="89" t="s">
        <v>133</v>
      </c>
      <c r="C101" s="92">
        <v>0</v>
      </c>
      <c r="D101" s="91">
        <v>0</v>
      </c>
      <c r="E101" s="92">
        <v>0</v>
      </c>
      <c r="F101" s="90">
        <v>150000000</v>
      </c>
      <c r="G101" s="95" t="s">
        <v>33</v>
      </c>
      <c r="H101" s="96">
        <v>43396.586446759262</v>
      </c>
    </row>
    <row r="102" spans="1:22" ht="14">
      <c r="A102" s="89" t="s">
        <v>13</v>
      </c>
      <c r="B102" s="89" t="s">
        <v>134</v>
      </c>
      <c r="C102" s="92">
        <v>0</v>
      </c>
      <c r="D102" s="91">
        <v>0</v>
      </c>
      <c r="E102" s="92">
        <v>0</v>
      </c>
      <c r="F102" s="90">
        <v>171000000</v>
      </c>
      <c r="G102" s="95" t="s">
        <v>12</v>
      </c>
      <c r="H102" s="96">
        <v>43628.67559027778</v>
      </c>
    </row>
    <row r="103" spans="1:22" ht="14">
      <c r="A103" s="97" t="s">
        <v>16</v>
      </c>
      <c r="B103" s="97" t="s">
        <v>136</v>
      </c>
      <c r="C103" s="98">
        <v>398750</v>
      </c>
      <c r="D103" s="98">
        <v>5</v>
      </c>
      <c r="E103" s="99">
        <v>79750</v>
      </c>
      <c r="F103" s="98">
        <v>200000000</v>
      </c>
      <c r="G103" s="95" t="s">
        <v>37</v>
      </c>
      <c r="H103" s="96">
        <v>43615.695601851854</v>
      </c>
      <c r="I103" s="100"/>
      <c r="J103" s="100"/>
      <c r="K103" s="100"/>
      <c r="L103" s="100"/>
      <c r="M103" s="100"/>
      <c r="N103" s="87"/>
      <c r="O103" s="101"/>
      <c r="P103" s="100"/>
      <c r="Q103" s="100"/>
      <c r="R103" s="100"/>
      <c r="S103" s="100"/>
      <c r="T103" s="100"/>
      <c r="U103" s="87"/>
      <c r="V103" s="101"/>
    </row>
    <row r="104" spans="1:22" ht="14">
      <c r="A104" s="97" t="s">
        <v>16</v>
      </c>
      <c r="B104" s="97" t="s">
        <v>137</v>
      </c>
      <c r="C104" s="98">
        <v>84000</v>
      </c>
      <c r="D104" s="98">
        <v>1</v>
      </c>
      <c r="E104" s="99">
        <v>84000</v>
      </c>
      <c r="F104" s="98">
        <v>200000000</v>
      </c>
      <c r="G104" s="95" t="s">
        <v>33</v>
      </c>
      <c r="H104" s="96">
        <v>43305.525567129633</v>
      </c>
      <c r="I104" s="100"/>
      <c r="J104" s="100"/>
      <c r="K104" s="100"/>
      <c r="L104" s="100"/>
      <c r="M104" s="100"/>
      <c r="N104" s="87"/>
      <c r="O104" s="101"/>
      <c r="P104" s="100"/>
      <c r="Q104" s="100"/>
      <c r="R104" s="100"/>
      <c r="S104" s="100"/>
      <c r="T104" s="100"/>
      <c r="U104" s="87"/>
      <c r="V104" s="101"/>
    </row>
    <row r="105" spans="1:22" ht="14">
      <c r="A105" s="97" t="s">
        <v>16</v>
      </c>
      <c r="B105" s="97" t="s">
        <v>138</v>
      </c>
      <c r="C105" s="98">
        <v>78750</v>
      </c>
      <c r="D105" s="98">
        <v>1</v>
      </c>
      <c r="E105" s="99">
        <v>78750</v>
      </c>
      <c r="F105" s="98">
        <v>200000000</v>
      </c>
      <c r="G105" s="95" t="s">
        <v>33</v>
      </c>
      <c r="H105" s="96">
        <v>43305.494479166664</v>
      </c>
      <c r="I105" s="100"/>
      <c r="J105" s="100"/>
      <c r="K105" s="100"/>
      <c r="L105" s="100"/>
      <c r="M105" s="100"/>
      <c r="N105" s="87"/>
      <c r="O105" s="101"/>
      <c r="P105" s="100"/>
      <c r="Q105" s="100"/>
      <c r="R105" s="100"/>
      <c r="S105" s="100"/>
      <c r="T105" s="100"/>
      <c r="U105" s="87"/>
      <c r="V105" s="101"/>
    </row>
    <row r="106" spans="1:22" ht="14">
      <c r="A106" s="97" t="s">
        <v>16</v>
      </c>
      <c r="B106" s="97" t="s">
        <v>139</v>
      </c>
      <c r="C106" s="98">
        <v>210000</v>
      </c>
      <c r="D106" s="98">
        <v>1</v>
      </c>
      <c r="E106" s="99">
        <v>210000</v>
      </c>
      <c r="F106" s="98">
        <v>210000000</v>
      </c>
      <c r="G106" s="95" t="s">
        <v>83</v>
      </c>
      <c r="H106" s="96">
        <v>43577.633101851854</v>
      </c>
      <c r="I106" s="100"/>
      <c r="J106" s="100"/>
      <c r="K106" s="100"/>
      <c r="L106" s="100"/>
      <c r="M106" s="100"/>
      <c r="N106" s="87"/>
      <c r="O106" s="101"/>
      <c r="P106" s="100"/>
      <c r="Q106" s="100"/>
      <c r="R106" s="100"/>
      <c r="S106" s="100"/>
      <c r="T106" s="100"/>
      <c r="U106" s="87"/>
      <c r="V106" s="101"/>
    </row>
    <row r="107" spans="1:22" ht="14">
      <c r="A107" s="89" t="s">
        <v>10</v>
      </c>
      <c r="B107" s="89" t="s">
        <v>140</v>
      </c>
      <c r="C107" s="90">
        <v>7560</v>
      </c>
      <c r="D107" s="91">
        <v>1</v>
      </c>
      <c r="E107" s="92">
        <v>7560</v>
      </c>
      <c r="F107" s="90">
        <v>240000000</v>
      </c>
      <c r="G107" s="93" t="s">
        <v>135</v>
      </c>
      <c r="H107" s="94">
        <v>43795.539502314816</v>
      </c>
    </row>
    <row r="108" spans="1:22" ht="14">
      <c r="A108" s="89" t="s">
        <v>10</v>
      </c>
      <c r="B108" s="89" t="s">
        <v>141</v>
      </c>
      <c r="C108" s="90">
        <v>7560</v>
      </c>
      <c r="D108" s="91">
        <v>1</v>
      </c>
      <c r="E108" s="92">
        <v>7560</v>
      </c>
      <c r="F108" s="90">
        <v>269500000</v>
      </c>
      <c r="G108" s="93" t="s">
        <v>23</v>
      </c>
      <c r="H108" s="94">
        <v>43427.563530092593</v>
      </c>
    </row>
    <row r="109" spans="1:22" ht="14">
      <c r="A109" s="89" t="s">
        <v>10</v>
      </c>
      <c r="B109" s="89" t="s">
        <v>142</v>
      </c>
      <c r="C109" s="90">
        <v>7560</v>
      </c>
      <c r="D109" s="91">
        <v>1</v>
      </c>
      <c r="E109" s="92">
        <v>7560</v>
      </c>
      <c r="F109" s="90">
        <v>290000000</v>
      </c>
      <c r="G109" s="93" t="s">
        <v>78</v>
      </c>
      <c r="H109" s="94">
        <v>43665.440671296295</v>
      </c>
    </row>
    <row r="110" spans="1:22" ht="14">
      <c r="A110" s="97" t="s">
        <v>16</v>
      </c>
      <c r="B110" s="97" t="s">
        <v>143</v>
      </c>
      <c r="C110" s="98">
        <v>416150</v>
      </c>
      <c r="D110" s="98">
        <v>2</v>
      </c>
      <c r="E110" s="99">
        <v>208075</v>
      </c>
      <c r="F110" s="98">
        <v>340000000</v>
      </c>
      <c r="G110" s="95" t="s">
        <v>9</v>
      </c>
      <c r="H110" s="96">
        <v>43788.798344907409</v>
      </c>
      <c r="I110" s="100"/>
      <c r="J110" s="100"/>
      <c r="K110" s="100"/>
      <c r="L110" s="100"/>
      <c r="M110" s="100"/>
      <c r="N110" s="87"/>
      <c r="O110" s="101"/>
      <c r="P110" s="100"/>
      <c r="Q110" s="100"/>
      <c r="R110" s="100"/>
      <c r="S110" s="100"/>
      <c r="T110" s="100"/>
      <c r="U110" s="87"/>
      <c r="V110" s="101"/>
    </row>
    <row r="111" spans="1:22" ht="14">
      <c r="A111" s="89" t="s">
        <v>10</v>
      </c>
      <c r="B111" s="89" t="s">
        <v>144</v>
      </c>
      <c r="C111" s="90">
        <v>7560</v>
      </c>
      <c r="D111" s="91">
        <v>1</v>
      </c>
      <c r="E111" s="92">
        <v>7560</v>
      </c>
      <c r="F111" s="90">
        <v>362174840</v>
      </c>
      <c r="G111" s="93" t="s">
        <v>33</v>
      </c>
      <c r="H111" s="94">
        <v>43566.483622685184</v>
      </c>
    </row>
    <row r="112" spans="1:22" ht="14">
      <c r="A112" s="97" t="s">
        <v>16</v>
      </c>
      <c r="B112" s="97" t="s">
        <v>145</v>
      </c>
      <c r="C112" s="98">
        <v>220500</v>
      </c>
      <c r="D112" s="98">
        <v>3</v>
      </c>
      <c r="E112" s="99">
        <v>73500</v>
      </c>
      <c r="F112" s="98">
        <v>363833856</v>
      </c>
      <c r="G112" s="95" t="s">
        <v>9</v>
      </c>
      <c r="H112" s="96">
        <v>43389.523043981484</v>
      </c>
      <c r="I112" s="100"/>
      <c r="J112" s="100"/>
      <c r="K112" s="100"/>
      <c r="L112" s="100"/>
      <c r="M112" s="100"/>
      <c r="N112" s="87"/>
      <c r="O112" s="101"/>
      <c r="P112" s="100"/>
      <c r="Q112" s="100"/>
      <c r="R112" s="100"/>
      <c r="S112" s="100"/>
      <c r="T112" s="100"/>
      <c r="U112" s="87"/>
      <c r="V112" s="101"/>
    </row>
    <row r="113" spans="1:22" ht="14">
      <c r="A113" s="97" t="s">
        <v>16</v>
      </c>
      <c r="B113" s="97" t="s">
        <v>146</v>
      </c>
      <c r="C113" s="98">
        <v>350700</v>
      </c>
      <c r="D113" s="98">
        <v>1</v>
      </c>
      <c r="E113" s="99">
        <v>350700</v>
      </c>
      <c r="F113" s="98">
        <v>370000000</v>
      </c>
      <c r="G113" s="95" t="s">
        <v>18</v>
      </c>
      <c r="H113" s="96">
        <v>43340.772233796299</v>
      </c>
      <c r="I113" s="100"/>
      <c r="J113" s="100"/>
      <c r="K113" s="100"/>
      <c r="L113" s="100"/>
      <c r="M113" s="100"/>
      <c r="N113" s="87"/>
      <c r="O113" s="101"/>
      <c r="P113" s="100"/>
      <c r="Q113" s="100"/>
      <c r="R113" s="100"/>
      <c r="S113" s="100"/>
      <c r="T113" s="100"/>
      <c r="U113" s="87"/>
      <c r="V113" s="101"/>
    </row>
    <row r="114" spans="1:22" ht="14">
      <c r="A114" s="97" t="s">
        <v>16</v>
      </c>
      <c r="B114" s="97" t="s">
        <v>147</v>
      </c>
      <c r="C114" s="98">
        <v>252000</v>
      </c>
      <c r="D114" s="98">
        <v>2</v>
      </c>
      <c r="E114" s="99">
        <v>126000</v>
      </c>
      <c r="F114" s="98">
        <v>380000000</v>
      </c>
      <c r="G114" s="95" t="s">
        <v>23</v>
      </c>
      <c r="H114" s="96">
        <v>43305.525543981479</v>
      </c>
      <c r="I114" s="100"/>
      <c r="J114" s="100"/>
      <c r="K114" s="100"/>
      <c r="L114" s="100"/>
      <c r="M114" s="100"/>
      <c r="N114" s="87"/>
      <c r="O114" s="101"/>
      <c r="P114" s="100"/>
      <c r="Q114" s="100"/>
      <c r="R114" s="100"/>
      <c r="S114" s="100"/>
      <c r="T114" s="100"/>
      <c r="U114" s="87"/>
      <c r="V114" s="101"/>
    </row>
    <row r="115" spans="1:22" ht="14">
      <c r="A115" s="89" t="s">
        <v>13</v>
      </c>
      <c r="B115" s="89" t="s">
        <v>148</v>
      </c>
      <c r="C115" s="92">
        <v>0</v>
      </c>
      <c r="D115" s="91">
        <v>0</v>
      </c>
      <c r="E115" s="92">
        <v>0</v>
      </c>
      <c r="F115" s="90">
        <v>400000000</v>
      </c>
      <c r="G115" s="95" t="s">
        <v>64</v>
      </c>
      <c r="H115" s="96">
        <v>43704.771874999999</v>
      </c>
    </row>
    <row r="116" spans="1:22" ht="14">
      <c r="A116" s="97" t="s">
        <v>16</v>
      </c>
      <c r="B116" s="97" t="s">
        <v>149</v>
      </c>
      <c r="C116" s="98">
        <v>84000</v>
      </c>
      <c r="D116" s="98">
        <v>1</v>
      </c>
      <c r="E116" s="99">
        <v>84000</v>
      </c>
      <c r="F116" s="98">
        <v>450500000</v>
      </c>
      <c r="G116" s="95" t="s">
        <v>104</v>
      </c>
      <c r="H116" s="96">
        <v>43305.592662037037</v>
      </c>
      <c r="I116" s="100"/>
      <c r="J116" s="100"/>
      <c r="K116" s="100"/>
      <c r="L116" s="100"/>
      <c r="M116" s="100"/>
      <c r="N116" s="87"/>
      <c r="O116" s="101"/>
      <c r="P116" s="100"/>
      <c r="Q116" s="100"/>
      <c r="R116" s="100"/>
      <c r="S116" s="100"/>
      <c r="T116" s="100"/>
      <c r="U116" s="87"/>
      <c r="V116" s="101"/>
    </row>
    <row r="117" spans="1:22" ht="14">
      <c r="A117" s="97" t="s">
        <v>16</v>
      </c>
      <c r="B117" s="97" t="s">
        <v>150</v>
      </c>
      <c r="C117" s="98">
        <v>166950</v>
      </c>
      <c r="D117" s="98">
        <v>2</v>
      </c>
      <c r="E117" s="99">
        <v>83475</v>
      </c>
      <c r="F117" s="98">
        <v>460360000</v>
      </c>
      <c r="G117" s="95" t="s">
        <v>104</v>
      </c>
      <c r="H117" s="96">
        <v>43305.525555555556</v>
      </c>
      <c r="I117" s="100"/>
      <c r="J117" s="100"/>
      <c r="K117" s="100"/>
      <c r="L117" s="100"/>
      <c r="M117" s="100"/>
      <c r="N117" s="87"/>
      <c r="O117" s="101"/>
      <c r="P117" s="100"/>
      <c r="Q117" s="100"/>
      <c r="R117" s="100"/>
      <c r="S117" s="100"/>
      <c r="T117" s="100"/>
      <c r="U117" s="87"/>
      <c r="V117" s="101"/>
    </row>
    <row r="118" spans="1:22" ht="14">
      <c r="A118" s="97" t="s">
        <v>16</v>
      </c>
      <c r="B118" s="97" t="s">
        <v>151</v>
      </c>
      <c r="C118" s="98">
        <v>252000</v>
      </c>
      <c r="D118" s="98">
        <v>3</v>
      </c>
      <c r="E118" s="99">
        <v>84000</v>
      </c>
      <c r="F118" s="98">
        <v>487500000</v>
      </c>
      <c r="G118" s="95" t="s">
        <v>12</v>
      </c>
      <c r="H118" s="96">
        <v>43752.491886574076</v>
      </c>
      <c r="I118" s="100"/>
      <c r="J118" s="100"/>
      <c r="K118" s="100"/>
      <c r="L118" s="100"/>
      <c r="M118" s="100"/>
      <c r="N118" s="87"/>
      <c r="O118" s="101"/>
      <c r="P118" s="100"/>
      <c r="Q118" s="100"/>
      <c r="R118" s="100"/>
      <c r="S118" s="100"/>
      <c r="T118" s="100"/>
      <c r="U118" s="87"/>
      <c r="V118" s="101"/>
    </row>
    <row r="119" spans="1:22" ht="14">
      <c r="A119" s="97" t="s">
        <v>16</v>
      </c>
      <c r="B119" s="97" t="s">
        <v>152</v>
      </c>
      <c r="C119" s="98">
        <v>112500</v>
      </c>
      <c r="D119" s="98">
        <v>2</v>
      </c>
      <c r="E119" s="99">
        <v>56250</v>
      </c>
      <c r="F119" s="98">
        <v>500000000</v>
      </c>
      <c r="G119" s="95" t="s">
        <v>121</v>
      </c>
      <c r="H119" s="96">
        <v>43774.633275462962</v>
      </c>
      <c r="I119" s="100"/>
      <c r="J119" s="100"/>
      <c r="K119" s="100"/>
      <c r="L119" s="100"/>
      <c r="M119" s="100"/>
      <c r="N119" s="87"/>
      <c r="O119" s="101"/>
      <c r="P119" s="100"/>
      <c r="Q119" s="100"/>
      <c r="R119" s="100"/>
      <c r="S119" s="100"/>
      <c r="T119" s="100"/>
      <c r="U119" s="87"/>
      <c r="V119" s="101"/>
    </row>
    <row r="120" spans="1:22" ht="14">
      <c r="A120" s="97" t="s">
        <v>16</v>
      </c>
      <c r="B120" s="97" t="s">
        <v>153</v>
      </c>
      <c r="C120" s="98">
        <v>84000</v>
      </c>
      <c r="D120" s="98">
        <v>1</v>
      </c>
      <c r="E120" s="99">
        <v>84000</v>
      </c>
      <c r="F120" s="98">
        <v>500000000</v>
      </c>
      <c r="G120" s="95" t="s">
        <v>33</v>
      </c>
      <c r="H120" s="96">
        <v>43469.790358796294</v>
      </c>
      <c r="I120" s="100"/>
      <c r="J120" s="100"/>
      <c r="K120" s="100"/>
      <c r="L120" s="100"/>
      <c r="M120" s="100"/>
      <c r="N120" s="87"/>
      <c r="O120" s="101"/>
      <c r="P120" s="100"/>
      <c r="Q120" s="100"/>
      <c r="R120" s="100"/>
      <c r="S120" s="100"/>
      <c r="T120" s="100"/>
      <c r="U120" s="87"/>
      <c r="V120" s="101"/>
    </row>
    <row r="121" spans="1:22" ht="14">
      <c r="A121" s="97" t="s">
        <v>16</v>
      </c>
      <c r="B121" s="97" t="s">
        <v>154</v>
      </c>
      <c r="C121" s="98">
        <v>178500</v>
      </c>
      <c r="D121" s="98">
        <v>2</v>
      </c>
      <c r="E121" s="99">
        <v>89250</v>
      </c>
      <c r="F121" s="98">
        <v>500000000</v>
      </c>
      <c r="G121" s="95" t="s">
        <v>23</v>
      </c>
      <c r="H121" s="96">
        <v>43116</v>
      </c>
      <c r="I121" s="100"/>
      <c r="J121" s="100"/>
      <c r="K121" s="100"/>
      <c r="L121" s="100"/>
      <c r="M121" s="100"/>
      <c r="N121" s="87"/>
      <c r="O121" s="101"/>
      <c r="P121" s="100"/>
      <c r="Q121" s="100"/>
      <c r="R121" s="100"/>
      <c r="S121" s="100"/>
      <c r="T121" s="100"/>
      <c r="U121" s="87"/>
      <c r="V121" s="101"/>
    </row>
    <row r="122" spans="1:22" ht="14">
      <c r="A122" s="97" t="s">
        <v>16</v>
      </c>
      <c r="B122" s="97" t="s">
        <v>155</v>
      </c>
      <c r="C122" s="98">
        <v>464625</v>
      </c>
      <c r="D122" s="98">
        <v>6</v>
      </c>
      <c r="E122" s="99">
        <v>77438</v>
      </c>
      <c r="F122" s="98">
        <v>500000000</v>
      </c>
      <c r="G122" s="95" t="s">
        <v>23</v>
      </c>
      <c r="H122" s="96">
        <v>43565.765324074076</v>
      </c>
      <c r="I122" s="100"/>
      <c r="J122" s="100"/>
      <c r="K122" s="100"/>
      <c r="L122" s="100"/>
      <c r="M122" s="100"/>
      <c r="N122" s="87"/>
      <c r="O122" s="101"/>
      <c r="P122" s="100"/>
      <c r="Q122" s="100"/>
      <c r="R122" s="100"/>
      <c r="S122" s="100"/>
      <c r="T122" s="100"/>
      <c r="U122" s="87"/>
      <c r="V122" s="101"/>
    </row>
    <row r="123" spans="1:22" ht="14">
      <c r="A123" s="89" t="s">
        <v>13</v>
      </c>
      <c r="B123" s="89" t="s">
        <v>156</v>
      </c>
      <c r="C123" s="92">
        <v>0</v>
      </c>
      <c r="D123" s="91">
        <v>0</v>
      </c>
      <c r="E123" s="92">
        <v>0</v>
      </c>
      <c r="F123" s="90">
        <v>500000000</v>
      </c>
      <c r="G123" s="95" t="s">
        <v>78</v>
      </c>
      <c r="H123" s="96">
        <v>43556.595127314817</v>
      </c>
    </row>
    <row r="124" spans="1:22" ht="14">
      <c r="A124" s="89" t="s">
        <v>13</v>
      </c>
      <c r="B124" s="89" t="s">
        <v>157</v>
      </c>
      <c r="C124" s="92">
        <v>0</v>
      </c>
      <c r="D124" s="91">
        <v>0</v>
      </c>
      <c r="E124" s="92">
        <v>0</v>
      </c>
      <c r="F124" s="90">
        <v>500000000</v>
      </c>
      <c r="G124" s="95" t="s">
        <v>59</v>
      </c>
      <c r="H124" s="96">
        <v>43643.662349537037</v>
      </c>
    </row>
    <row r="125" spans="1:22" ht="14">
      <c r="A125" s="89" t="s">
        <v>10</v>
      </c>
      <c r="B125" s="89" t="s">
        <v>158</v>
      </c>
      <c r="C125" s="90">
        <v>7560</v>
      </c>
      <c r="D125" s="91">
        <v>1</v>
      </c>
      <c r="E125" s="92">
        <v>7560</v>
      </c>
      <c r="F125" s="90">
        <v>500000000</v>
      </c>
      <c r="G125" s="93" t="s">
        <v>29</v>
      </c>
      <c r="H125" s="94">
        <v>43305.525543981479</v>
      </c>
    </row>
    <row r="126" spans="1:22" ht="14">
      <c r="A126" s="89" t="s">
        <v>10</v>
      </c>
      <c r="B126" s="89" t="s">
        <v>159</v>
      </c>
      <c r="C126" s="90">
        <v>7560</v>
      </c>
      <c r="D126" s="91">
        <v>1</v>
      </c>
      <c r="E126" s="92">
        <v>7560</v>
      </c>
      <c r="F126" s="90">
        <v>500000000</v>
      </c>
      <c r="G126" s="93" t="s">
        <v>12</v>
      </c>
      <c r="H126" s="94">
        <v>43735.704907407409</v>
      </c>
    </row>
    <row r="127" spans="1:22" ht="14">
      <c r="A127" s="89" t="s">
        <v>10</v>
      </c>
      <c r="B127" s="89" t="s">
        <v>160</v>
      </c>
      <c r="C127" s="90">
        <v>7560</v>
      </c>
      <c r="D127" s="91">
        <v>1</v>
      </c>
      <c r="E127" s="92">
        <v>7560</v>
      </c>
      <c r="F127" s="90">
        <v>500000000</v>
      </c>
      <c r="G127" s="93" t="s">
        <v>83</v>
      </c>
      <c r="H127" s="94">
        <v>43642.405810185184</v>
      </c>
    </row>
    <row r="128" spans="1:22" ht="14">
      <c r="A128" s="97" t="s">
        <v>16</v>
      </c>
      <c r="B128" s="97" t="s">
        <v>161</v>
      </c>
      <c r="C128" s="98">
        <v>168000</v>
      </c>
      <c r="D128" s="98">
        <v>2</v>
      </c>
      <c r="E128" s="99">
        <v>84000</v>
      </c>
      <c r="F128" s="98">
        <v>580000000</v>
      </c>
      <c r="G128" s="95" t="s">
        <v>135</v>
      </c>
      <c r="H128" s="96">
        <v>43160</v>
      </c>
      <c r="I128" s="100"/>
      <c r="J128" s="100"/>
      <c r="K128" s="100"/>
      <c r="L128" s="100"/>
      <c r="M128" s="100"/>
      <c r="N128" s="87"/>
      <c r="O128" s="101"/>
      <c r="P128" s="100"/>
      <c r="Q128" s="100"/>
      <c r="R128" s="100"/>
      <c r="S128" s="100"/>
      <c r="T128" s="100"/>
      <c r="U128" s="87"/>
      <c r="V128" s="101"/>
    </row>
    <row r="129" spans="1:22" ht="14">
      <c r="A129" s="89" t="s">
        <v>10</v>
      </c>
      <c r="B129" s="89" t="s">
        <v>162</v>
      </c>
      <c r="C129" s="90">
        <v>7560</v>
      </c>
      <c r="D129" s="91">
        <v>1</v>
      </c>
      <c r="E129" s="92">
        <v>7560</v>
      </c>
      <c r="F129" s="90">
        <v>588800000</v>
      </c>
      <c r="G129" s="93" t="s">
        <v>12</v>
      </c>
      <c r="H129" s="94">
        <v>43627.770312499997</v>
      </c>
    </row>
    <row r="130" spans="1:22" ht="14">
      <c r="A130" s="97" t="s">
        <v>16</v>
      </c>
      <c r="B130" s="97" t="s">
        <v>163</v>
      </c>
      <c r="C130" s="98">
        <v>231000</v>
      </c>
      <c r="D130" s="98">
        <v>3</v>
      </c>
      <c r="E130" s="99">
        <v>77000</v>
      </c>
      <c r="F130" s="98">
        <v>600000000</v>
      </c>
      <c r="G130" s="91" t="s">
        <v>83</v>
      </c>
      <c r="H130" s="96">
        <v>43322.620428240742</v>
      </c>
      <c r="I130" s="100"/>
      <c r="J130" s="100"/>
      <c r="K130" s="100"/>
      <c r="L130" s="100"/>
      <c r="M130" s="100"/>
      <c r="N130" s="87"/>
      <c r="O130" s="101"/>
      <c r="P130" s="100"/>
      <c r="Q130" s="100"/>
      <c r="R130" s="100"/>
      <c r="S130" s="100"/>
      <c r="T130" s="100"/>
      <c r="U130" s="87"/>
      <c r="V130" s="101"/>
    </row>
    <row r="131" spans="1:22" ht="14">
      <c r="A131" s="97" t="s">
        <v>16</v>
      </c>
      <c r="B131" s="97" t="s">
        <v>164</v>
      </c>
      <c r="C131" s="98">
        <v>84000</v>
      </c>
      <c r="D131" s="98">
        <v>1</v>
      </c>
      <c r="E131" s="99">
        <v>84000</v>
      </c>
      <c r="F131" s="98">
        <v>600000000</v>
      </c>
      <c r="G131" s="95" t="s">
        <v>83</v>
      </c>
      <c r="H131" s="96">
        <v>43433.766655092593</v>
      </c>
      <c r="I131" s="100"/>
      <c r="J131" s="100"/>
      <c r="K131" s="100"/>
      <c r="L131" s="100"/>
      <c r="M131" s="100"/>
      <c r="N131" s="87"/>
      <c r="O131" s="101"/>
      <c r="P131" s="100"/>
      <c r="Q131" s="100"/>
      <c r="R131" s="100"/>
      <c r="S131" s="100"/>
      <c r="T131" s="100"/>
      <c r="U131" s="87"/>
      <c r="V131" s="101"/>
    </row>
    <row r="132" spans="1:22" ht="14">
      <c r="A132" s="97" t="s">
        <v>16</v>
      </c>
      <c r="B132" s="97" t="s">
        <v>165</v>
      </c>
      <c r="C132" s="98">
        <v>165281</v>
      </c>
      <c r="D132" s="98">
        <v>3</v>
      </c>
      <c r="E132" s="99">
        <v>55094</v>
      </c>
      <c r="F132" s="98">
        <v>700000000</v>
      </c>
      <c r="G132" s="95" t="s">
        <v>104</v>
      </c>
      <c r="H132" s="96">
        <v>43305.525543981479</v>
      </c>
      <c r="I132" s="100"/>
      <c r="J132" s="100"/>
      <c r="K132" s="100"/>
      <c r="L132" s="100"/>
      <c r="M132" s="100"/>
      <c r="N132" s="87"/>
      <c r="O132" s="101"/>
      <c r="P132" s="100"/>
      <c r="Q132" s="100"/>
      <c r="R132" s="100"/>
      <c r="S132" s="100"/>
      <c r="T132" s="100"/>
      <c r="U132" s="87"/>
      <c r="V132" s="101"/>
    </row>
    <row r="133" spans="1:22" ht="14">
      <c r="A133" s="89" t="s">
        <v>13</v>
      </c>
      <c r="B133" s="89" t="s">
        <v>166</v>
      </c>
      <c r="C133" s="92">
        <v>0</v>
      </c>
      <c r="D133" s="91">
        <v>0</v>
      </c>
      <c r="E133" s="92">
        <v>0</v>
      </c>
      <c r="F133" s="90">
        <v>700000000</v>
      </c>
      <c r="G133" s="95" t="s">
        <v>78</v>
      </c>
      <c r="H133" s="96">
        <v>43307.661064814813</v>
      </c>
    </row>
    <row r="134" spans="1:22" ht="14">
      <c r="A134" s="97" t="s">
        <v>16</v>
      </c>
      <c r="B134" s="97" t="s">
        <v>167</v>
      </c>
      <c r="C134" s="98">
        <v>199500</v>
      </c>
      <c r="D134" s="98">
        <v>3</v>
      </c>
      <c r="E134" s="99">
        <v>66500</v>
      </c>
      <c r="F134" s="98">
        <v>800000000</v>
      </c>
      <c r="G134" s="95" t="s">
        <v>12</v>
      </c>
      <c r="H134" s="96">
        <v>43710.725648148145</v>
      </c>
      <c r="I134" s="100"/>
      <c r="J134" s="100"/>
      <c r="K134" s="100"/>
      <c r="L134" s="100"/>
      <c r="M134" s="100"/>
      <c r="N134" s="87"/>
      <c r="O134" s="101"/>
      <c r="P134" s="100"/>
      <c r="Q134" s="100"/>
      <c r="R134" s="100"/>
      <c r="S134" s="100"/>
      <c r="T134" s="100"/>
      <c r="U134" s="87"/>
      <c r="V134" s="101"/>
    </row>
    <row r="135" spans="1:22" ht="14">
      <c r="A135" s="97" t="s">
        <v>16</v>
      </c>
      <c r="B135" s="97" t="s">
        <v>168</v>
      </c>
      <c r="C135" s="98">
        <v>123375</v>
      </c>
      <c r="D135" s="98">
        <v>3</v>
      </c>
      <c r="E135" s="99">
        <v>41125</v>
      </c>
      <c r="F135" s="98">
        <v>800000000</v>
      </c>
      <c r="G135" s="95" t="s">
        <v>135</v>
      </c>
      <c r="H135" s="96">
        <v>43221</v>
      </c>
      <c r="I135" s="100"/>
      <c r="J135" s="100"/>
      <c r="K135" s="100"/>
      <c r="L135" s="100"/>
      <c r="M135" s="100"/>
      <c r="N135" s="87"/>
      <c r="O135" s="101"/>
      <c r="P135" s="100"/>
      <c r="Q135" s="100"/>
      <c r="R135" s="100"/>
      <c r="S135" s="100"/>
      <c r="T135" s="100"/>
      <c r="U135" s="87"/>
      <c r="V135" s="101"/>
    </row>
    <row r="136" spans="1:22" ht="14">
      <c r="A136" s="97" t="s">
        <v>16</v>
      </c>
      <c r="B136" s="97" t="s">
        <v>169</v>
      </c>
      <c r="C136" s="98">
        <v>378525</v>
      </c>
      <c r="D136" s="98">
        <v>3</v>
      </c>
      <c r="E136" s="99">
        <v>126175</v>
      </c>
      <c r="F136" s="98">
        <v>850000000</v>
      </c>
      <c r="G136" s="95" t="s">
        <v>121</v>
      </c>
      <c r="H136" s="96">
        <v>43109</v>
      </c>
      <c r="I136" s="100"/>
      <c r="J136" s="100"/>
      <c r="K136" s="100"/>
      <c r="L136" s="100"/>
      <c r="M136" s="100"/>
      <c r="N136" s="87"/>
      <c r="O136" s="101"/>
      <c r="P136" s="100"/>
      <c r="Q136" s="100"/>
      <c r="R136" s="100"/>
      <c r="S136" s="100"/>
      <c r="T136" s="100"/>
      <c r="U136" s="87"/>
      <c r="V136" s="101"/>
    </row>
    <row r="137" spans="1:22" ht="14">
      <c r="A137" s="89" t="s">
        <v>13</v>
      </c>
      <c r="B137" s="89" t="s">
        <v>170</v>
      </c>
      <c r="C137" s="92">
        <v>0</v>
      </c>
      <c r="D137" s="91">
        <v>0</v>
      </c>
      <c r="E137" s="92">
        <v>0</v>
      </c>
      <c r="F137" s="90">
        <v>1000000000</v>
      </c>
      <c r="G137" s="95" t="s">
        <v>12</v>
      </c>
      <c r="H137" s="96">
        <v>43594.698645833334</v>
      </c>
    </row>
    <row r="138" spans="1:22" ht="14">
      <c r="A138" s="97" t="s">
        <v>16</v>
      </c>
      <c r="B138" s="97" t="s">
        <v>171</v>
      </c>
      <c r="C138" s="98">
        <v>84000</v>
      </c>
      <c r="D138" s="98">
        <v>1</v>
      </c>
      <c r="E138" s="99">
        <v>84000</v>
      </c>
      <c r="F138" s="98">
        <v>1280000000</v>
      </c>
      <c r="G138" s="95" t="s">
        <v>83</v>
      </c>
      <c r="H138" s="96">
        <v>43350.749745370369</v>
      </c>
      <c r="I138" s="100"/>
      <c r="J138" s="100"/>
      <c r="K138" s="100"/>
      <c r="L138" s="100"/>
      <c r="M138" s="100"/>
      <c r="N138" s="87"/>
      <c r="O138" s="101"/>
      <c r="P138" s="100"/>
      <c r="Q138" s="100"/>
      <c r="R138" s="100"/>
      <c r="S138" s="100"/>
      <c r="T138" s="100"/>
      <c r="U138" s="87"/>
      <c r="V138" s="101"/>
    </row>
    <row r="139" spans="1:22" ht="14">
      <c r="A139" s="97" t="s">
        <v>16</v>
      </c>
      <c r="B139" s="97" t="s">
        <v>172</v>
      </c>
      <c r="C139" s="98">
        <v>168000</v>
      </c>
      <c r="D139" s="98">
        <v>2</v>
      </c>
      <c r="E139" s="99">
        <v>84000</v>
      </c>
      <c r="F139" s="98">
        <v>1445755760</v>
      </c>
      <c r="G139" s="95" t="s">
        <v>59</v>
      </c>
      <c r="H139" s="96">
        <v>43305.525555555556</v>
      </c>
      <c r="I139" s="100"/>
      <c r="J139" s="100"/>
      <c r="K139" s="100"/>
      <c r="L139" s="100"/>
      <c r="M139" s="100"/>
      <c r="N139" s="87"/>
      <c r="O139" s="101"/>
      <c r="P139" s="100"/>
      <c r="Q139" s="100"/>
      <c r="R139" s="100"/>
      <c r="S139" s="100"/>
      <c r="T139" s="100"/>
      <c r="U139" s="87"/>
      <c r="V139" s="101"/>
    </row>
    <row r="140" spans="1:22" ht="14">
      <c r="A140" s="89" t="s">
        <v>13</v>
      </c>
      <c r="B140" s="89" t="s">
        <v>173</v>
      </c>
      <c r="C140" s="92">
        <v>0</v>
      </c>
      <c r="D140" s="91">
        <v>0</v>
      </c>
      <c r="E140" s="92">
        <v>0</v>
      </c>
      <c r="F140" s="90">
        <v>1500000000</v>
      </c>
      <c r="G140" s="95" t="s">
        <v>174</v>
      </c>
      <c r="H140" s="96">
        <v>43353.76021990741</v>
      </c>
    </row>
    <row r="141" spans="1:22" ht="14">
      <c r="A141" s="89" t="s">
        <v>10</v>
      </c>
      <c r="B141" s="89" t="s">
        <v>175</v>
      </c>
      <c r="C141" s="90">
        <v>7560</v>
      </c>
      <c r="D141" s="91">
        <v>1</v>
      </c>
      <c r="E141" s="92">
        <v>7560</v>
      </c>
      <c r="F141" s="90">
        <v>1500000000</v>
      </c>
      <c r="G141" s="93" t="s">
        <v>12</v>
      </c>
      <c r="H141" s="94">
        <v>43305.525543981479</v>
      </c>
    </row>
    <row r="142" spans="1:22" ht="14">
      <c r="A142" s="97" t="s">
        <v>16</v>
      </c>
      <c r="B142" s="97" t="s">
        <v>176</v>
      </c>
      <c r="C142" s="98">
        <v>84000</v>
      </c>
      <c r="D142" s="98">
        <v>1</v>
      </c>
      <c r="E142" s="99">
        <v>84000</v>
      </c>
      <c r="F142" s="98">
        <v>1800000000</v>
      </c>
      <c r="G142" s="95" t="s">
        <v>59</v>
      </c>
      <c r="H142" s="96">
        <v>43305.505972222221</v>
      </c>
      <c r="I142" s="100"/>
      <c r="J142" s="100"/>
      <c r="K142" s="100"/>
      <c r="L142" s="100"/>
      <c r="M142" s="100"/>
      <c r="N142" s="87"/>
      <c r="O142" s="101"/>
      <c r="P142" s="100"/>
      <c r="Q142" s="100"/>
      <c r="R142" s="100"/>
      <c r="S142" s="100"/>
      <c r="T142" s="100"/>
      <c r="U142" s="87"/>
      <c r="V142" s="101"/>
    </row>
    <row r="143" spans="1:22" ht="14">
      <c r="A143" s="89" t="s">
        <v>13</v>
      </c>
      <c r="B143" s="89" t="s">
        <v>177</v>
      </c>
      <c r="C143" s="92">
        <v>0</v>
      </c>
      <c r="D143" s="91">
        <v>0</v>
      </c>
      <c r="E143" s="92">
        <v>0</v>
      </c>
      <c r="F143" s="90">
        <v>2000000000</v>
      </c>
      <c r="G143" s="95" t="s">
        <v>135</v>
      </c>
      <c r="H143" s="96">
        <v>43759.727731481478</v>
      </c>
    </row>
    <row r="144" spans="1:22" ht="14">
      <c r="A144" s="89" t="s">
        <v>13</v>
      </c>
      <c r="B144" s="89" t="s">
        <v>178</v>
      </c>
      <c r="C144" s="92">
        <v>0</v>
      </c>
      <c r="D144" s="91">
        <v>0</v>
      </c>
      <c r="E144" s="92">
        <v>0</v>
      </c>
      <c r="F144" s="90">
        <v>3000000000</v>
      </c>
      <c r="G144" s="95" t="s">
        <v>179</v>
      </c>
      <c r="H144" s="96">
        <v>43490.440706018519</v>
      </c>
    </row>
    <row r="145" spans="1:22" ht="14">
      <c r="A145" s="97" t="s">
        <v>16</v>
      </c>
      <c r="B145" s="97" t="s">
        <v>180</v>
      </c>
      <c r="C145" s="98">
        <v>168000</v>
      </c>
      <c r="D145" s="98">
        <v>2</v>
      </c>
      <c r="E145" s="99">
        <v>84000</v>
      </c>
      <c r="F145" s="98">
        <v>4000000000</v>
      </c>
      <c r="G145" s="95" t="s">
        <v>121</v>
      </c>
      <c r="H145" s="96">
        <v>43174</v>
      </c>
      <c r="I145" s="100"/>
      <c r="J145" s="100"/>
      <c r="K145" s="100"/>
      <c r="L145" s="100"/>
      <c r="M145" s="100"/>
      <c r="N145" s="87"/>
      <c r="O145" s="101"/>
      <c r="P145" s="100"/>
      <c r="Q145" s="100"/>
      <c r="R145" s="100"/>
      <c r="S145" s="100"/>
      <c r="T145" s="100"/>
      <c r="U145" s="87"/>
      <c r="V145" s="101"/>
    </row>
    <row r="146" spans="1:22" ht="14">
      <c r="A146" s="97" t="s">
        <v>16</v>
      </c>
      <c r="B146" s="97" t="s">
        <v>181</v>
      </c>
      <c r="C146" s="98">
        <v>245700</v>
      </c>
      <c r="D146" s="98">
        <v>2</v>
      </c>
      <c r="E146" s="99">
        <v>122850</v>
      </c>
      <c r="F146" s="98">
        <v>4310400000</v>
      </c>
      <c r="G146" s="95" t="s">
        <v>23</v>
      </c>
      <c r="H146" s="96">
        <v>43305.545266203706</v>
      </c>
      <c r="I146" s="100"/>
      <c r="J146" s="100"/>
      <c r="K146" s="100"/>
      <c r="L146" s="100"/>
      <c r="M146" s="100"/>
      <c r="N146" s="87"/>
      <c r="O146" s="101"/>
      <c r="P146" s="100"/>
      <c r="Q146" s="100"/>
      <c r="R146" s="100"/>
      <c r="S146" s="100"/>
      <c r="T146" s="100"/>
      <c r="U146" s="87"/>
      <c r="V146" s="101"/>
    </row>
    <row r="147" spans="1:22" ht="14">
      <c r="A147" s="89" t="s">
        <v>10</v>
      </c>
      <c r="B147" s="89" t="s">
        <v>182</v>
      </c>
      <c r="C147" s="90">
        <v>7560</v>
      </c>
      <c r="D147" s="91">
        <v>1</v>
      </c>
      <c r="E147" s="92">
        <v>7560</v>
      </c>
      <c r="F147" s="90">
        <v>4800000000</v>
      </c>
      <c r="G147" s="93" t="s">
        <v>104</v>
      </c>
      <c r="H147" s="94">
        <v>43829.598009259258</v>
      </c>
    </row>
    <row r="148" spans="1:22" ht="14">
      <c r="A148" s="89" t="s">
        <v>10</v>
      </c>
      <c r="B148" s="89" t="s">
        <v>184</v>
      </c>
      <c r="C148" s="90">
        <v>7560</v>
      </c>
      <c r="D148" s="91">
        <v>1</v>
      </c>
      <c r="E148" s="92">
        <v>7560</v>
      </c>
      <c r="F148" s="90">
        <v>5000000000</v>
      </c>
      <c r="G148" s="93" t="s">
        <v>12</v>
      </c>
      <c r="H148" s="94">
        <v>43644.766944444447</v>
      </c>
    </row>
    <row r="149" spans="1:22" ht="14">
      <c r="A149" s="89" t="s">
        <v>10</v>
      </c>
      <c r="B149" s="89" t="s">
        <v>185</v>
      </c>
      <c r="C149" s="90">
        <v>7560</v>
      </c>
      <c r="D149" s="91">
        <v>1</v>
      </c>
      <c r="E149" s="92">
        <v>7560</v>
      </c>
      <c r="F149" s="90">
        <v>5000000000</v>
      </c>
      <c r="G149" s="93" t="s">
        <v>104</v>
      </c>
      <c r="H149" s="94">
        <v>43798.458622685182</v>
      </c>
    </row>
    <row r="150" spans="1:22" ht="14">
      <c r="A150" s="97" t="s">
        <v>16</v>
      </c>
      <c r="B150" s="97" t="s">
        <v>186</v>
      </c>
      <c r="C150" s="98">
        <v>665475</v>
      </c>
      <c r="D150" s="98">
        <v>12</v>
      </c>
      <c r="E150" s="99">
        <v>55456</v>
      </c>
      <c r="F150" s="98">
        <v>6000000000</v>
      </c>
      <c r="G150" s="95" t="s">
        <v>135</v>
      </c>
      <c r="H150" s="96">
        <v>43521.640138888892</v>
      </c>
      <c r="I150" s="100"/>
      <c r="J150" s="100"/>
      <c r="K150" s="100"/>
      <c r="L150" s="100"/>
      <c r="M150" s="100"/>
      <c r="N150" s="87"/>
      <c r="O150" s="101"/>
      <c r="P150" s="100"/>
      <c r="Q150" s="100"/>
      <c r="R150" s="100"/>
      <c r="S150" s="100"/>
      <c r="T150" s="100"/>
      <c r="U150" s="87"/>
      <c r="V150" s="101"/>
    </row>
    <row r="151" spans="1:22" ht="14">
      <c r="A151" s="89" t="s">
        <v>13</v>
      </c>
      <c r="B151" s="89" t="s">
        <v>187</v>
      </c>
      <c r="C151" s="92">
        <v>0</v>
      </c>
      <c r="D151" s="91">
        <v>0</v>
      </c>
      <c r="E151" s="92">
        <v>0</v>
      </c>
      <c r="F151" s="90">
        <v>6000000000</v>
      </c>
      <c r="G151" s="95" t="s">
        <v>135</v>
      </c>
      <c r="H151" s="96">
        <v>43669.6172337963</v>
      </c>
    </row>
    <row r="152" spans="1:22" ht="14">
      <c r="A152" s="97" t="s">
        <v>16</v>
      </c>
      <c r="B152" s="97" t="s">
        <v>188</v>
      </c>
      <c r="C152" s="98">
        <v>239400</v>
      </c>
      <c r="D152" s="98">
        <v>3</v>
      </c>
      <c r="E152" s="99">
        <v>79800</v>
      </c>
      <c r="F152" s="98">
        <v>7500000000</v>
      </c>
      <c r="G152" s="95" t="s">
        <v>23</v>
      </c>
      <c r="H152" s="96">
        <v>43307.471956018519</v>
      </c>
      <c r="I152" s="100"/>
      <c r="J152" s="100"/>
      <c r="K152" s="100"/>
      <c r="L152" s="100"/>
      <c r="M152" s="100"/>
      <c r="N152" s="87"/>
      <c r="O152" s="101"/>
      <c r="P152" s="100"/>
      <c r="Q152" s="100"/>
      <c r="R152" s="100"/>
      <c r="S152" s="100"/>
      <c r="T152" s="100"/>
      <c r="U152" s="87"/>
      <c r="V152" s="101"/>
    </row>
    <row r="153" spans="1:22" ht="14">
      <c r="A153" s="97" t="s">
        <v>16</v>
      </c>
      <c r="B153" s="97" t="s">
        <v>189</v>
      </c>
      <c r="C153" s="98">
        <v>84000</v>
      </c>
      <c r="D153" s="98">
        <v>1</v>
      </c>
      <c r="E153" s="99">
        <v>84000</v>
      </c>
      <c r="F153" s="98">
        <v>9500000000</v>
      </c>
      <c r="G153" s="95" t="s">
        <v>135</v>
      </c>
      <c r="H153" s="96">
        <v>43703.653252314813</v>
      </c>
      <c r="I153" s="100"/>
      <c r="J153" s="100"/>
      <c r="K153" s="100"/>
      <c r="L153" s="100"/>
      <c r="M153" s="100"/>
      <c r="N153" s="87"/>
      <c r="O153" s="101"/>
      <c r="P153" s="100"/>
      <c r="Q153" s="100"/>
      <c r="R153" s="100"/>
      <c r="S153" s="100"/>
      <c r="T153" s="100"/>
      <c r="U153" s="87"/>
      <c r="V153" s="101"/>
    </row>
    <row r="154" spans="1:22" ht="14">
      <c r="A154" s="89" t="s">
        <v>10</v>
      </c>
      <c r="B154" s="89" t="s">
        <v>190</v>
      </c>
      <c r="C154" s="90">
        <v>7560</v>
      </c>
      <c r="D154" s="91">
        <v>1</v>
      </c>
      <c r="E154" s="92">
        <v>7560</v>
      </c>
      <c r="F154" s="90">
        <v>10000000000</v>
      </c>
      <c r="G154" s="93" t="s">
        <v>18</v>
      </c>
      <c r="H154" s="94">
        <v>43697.809363425928</v>
      </c>
    </row>
    <row r="155" spans="1:22" ht="14">
      <c r="A155" s="97" t="s">
        <v>16</v>
      </c>
      <c r="B155" s="97" t="s">
        <v>191</v>
      </c>
      <c r="C155" s="98">
        <v>81900</v>
      </c>
      <c r="D155" s="98">
        <v>1</v>
      </c>
      <c r="E155" s="99">
        <v>81900</v>
      </c>
      <c r="F155" s="98">
        <v>10500000000</v>
      </c>
      <c r="G155" s="95" t="s">
        <v>12</v>
      </c>
      <c r="H155" s="96">
        <v>43636.785949074074</v>
      </c>
      <c r="I155" s="100"/>
      <c r="J155" s="100"/>
      <c r="K155" s="100"/>
      <c r="L155" s="100"/>
      <c r="M155" s="100"/>
      <c r="N155" s="87"/>
      <c r="O155" s="101"/>
      <c r="P155" s="100"/>
      <c r="Q155" s="100"/>
      <c r="R155" s="100"/>
      <c r="S155" s="100"/>
      <c r="T155" s="100"/>
      <c r="U155" s="87"/>
      <c r="V155" s="101"/>
    </row>
    <row r="156" spans="1:22" ht="14">
      <c r="A156" s="89" t="s">
        <v>13</v>
      </c>
      <c r="B156" s="89" t="s">
        <v>192</v>
      </c>
      <c r="C156" s="92">
        <v>0</v>
      </c>
      <c r="D156" s="91">
        <v>0</v>
      </c>
      <c r="E156" s="92">
        <v>0</v>
      </c>
      <c r="F156" s="90">
        <v>15000000000</v>
      </c>
      <c r="G156" s="95" t="s">
        <v>121</v>
      </c>
      <c r="H156" s="96">
        <v>43677.703634259262</v>
      </c>
    </row>
    <row r="157" spans="1:22" ht="14">
      <c r="A157" s="89" t="s">
        <v>13</v>
      </c>
      <c r="B157" s="89" t="s">
        <v>193</v>
      </c>
      <c r="C157" s="92">
        <v>0</v>
      </c>
      <c r="D157" s="91">
        <v>0</v>
      </c>
      <c r="E157" s="92">
        <v>0</v>
      </c>
      <c r="F157" s="90">
        <v>16000000000</v>
      </c>
      <c r="G157" s="95" t="s">
        <v>104</v>
      </c>
      <c r="H157" s="96">
        <v>43595.659537037034</v>
      </c>
    </row>
    <row r="158" spans="1:22" ht="14">
      <c r="A158" s="89" t="s">
        <v>13</v>
      </c>
      <c r="B158" s="89" t="s">
        <v>194</v>
      </c>
      <c r="C158" s="92">
        <v>0</v>
      </c>
      <c r="D158" s="91">
        <v>0</v>
      </c>
      <c r="E158" s="92">
        <v>0</v>
      </c>
      <c r="F158" s="90">
        <v>18000000000</v>
      </c>
      <c r="G158" s="95" t="s">
        <v>121</v>
      </c>
      <c r="H158" s="96">
        <v>43580.704861111109</v>
      </c>
    </row>
    <row r="159" spans="1:22" ht="14">
      <c r="A159" s="97" t="s">
        <v>16</v>
      </c>
      <c r="B159" s="97" t="s">
        <v>195</v>
      </c>
      <c r="C159" s="98">
        <v>160000</v>
      </c>
      <c r="D159" s="98">
        <v>2</v>
      </c>
      <c r="E159" s="99">
        <v>80000</v>
      </c>
      <c r="F159" s="98">
        <v>28867000000</v>
      </c>
      <c r="G159" s="95" t="s">
        <v>121</v>
      </c>
      <c r="H159" s="96">
        <v>42951</v>
      </c>
      <c r="I159" s="100"/>
      <c r="J159" s="100"/>
      <c r="K159" s="100"/>
      <c r="L159" s="100"/>
      <c r="M159" s="100"/>
      <c r="N159" s="87"/>
      <c r="O159" s="101"/>
      <c r="P159" s="100"/>
      <c r="Q159" s="100"/>
      <c r="R159" s="100"/>
      <c r="S159" s="100"/>
      <c r="T159" s="100"/>
      <c r="U159" s="87"/>
      <c r="V159" s="101"/>
    </row>
    <row r="160" spans="1:22" ht="14">
      <c r="A160" s="89" t="s">
        <v>10</v>
      </c>
      <c r="B160" s="89" t="s">
        <v>196</v>
      </c>
      <c r="C160" s="90">
        <v>7560</v>
      </c>
      <c r="D160" s="91">
        <v>1</v>
      </c>
      <c r="E160" s="92">
        <v>7560</v>
      </c>
      <c r="F160" s="90">
        <v>30000000000</v>
      </c>
      <c r="G160" s="93" t="s">
        <v>121</v>
      </c>
      <c r="H160" s="94">
        <v>43676.578125</v>
      </c>
    </row>
    <row r="161" spans="1:22" ht="14">
      <c r="A161" s="89" t="s">
        <v>13</v>
      </c>
      <c r="B161" s="89" t="s">
        <v>197</v>
      </c>
      <c r="C161" s="92">
        <v>0</v>
      </c>
      <c r="D161" s="91">
        <v>0</v>
      </c>
      <c r="E161" s="92">
        <v>0</v>
      </c>
      <c r="F161" s="90">
        <v>32414155360</v>
      </c>
      <c r="G161" s="95" t="s">
        <v>78</v>
      </c>
      <c r="H161" s="96">
        <v>43322.659328703703</v>
      </c>
    </row>
    <row r="162" spans="1:22" ht="14">
      <c r="A162" s="97" t="s">
        <v>16</v>
      </c>
      <c r="B162" s="97" t="s">
        <v>198</v>
      </c>
      <c r="C162" s="98">
        <v>151200</v>
      </c>
      <c r="D162" s="98">
        <v>2</v>
      </c>
      <c r="E162" s="99">
        <v>75600</v>
      </c>
      <c r="F162" s="98">
        <v>35000000000</v>
      </c>
      <c r="G162" s="95" t="s">
        <v>121</v>
      </c>
      <c r="H162" s="96">
        <v>43305.525543981479</v>
      </c>
      <c r="I162" s="100"/>
      <c r="J162" s="100"/>
      <c r="K162" s="100"/>
      <c r="L162" s="100"/>
      <c r="M162" s="100"/>
      <c r="N162" s="87"/>
      <c r="O162" s="101"/>
      <c r="P162" s="100"/>
      <c r="Q162" s="100"/>
      <c r="R162" s="100"/>
      <c r="S162" s="100"/>
      <c r="T162" s="100"/>
      <c r="U162" s="87"/>
      <c r="V162" s="101"/>
    </row>
    <row r="163" spans="1:22" ht="14">
      <c r="A163" s="97" t="s">
        <v>16</v>
      </c>
      <c r="B163" s="97" t="s">
        <v>199</v>
      </c>
      <c r="C163" s="98">
        <v>102900</v>
      </c>
      <c r="D163" s="98">
        <v>1</v>
      </c>
      <c r="E163" s="99">
        <v>102900</v>
      </c>
      <c r="F163" s="98">
        <v>40000000000</v>
      </c>
      <c r="G163" s="95" t="s">
        <v>104</v>
      </c>
      <c r="H163" s="96">
        <v>42955</v>
      </c>
      <c r="I163" s="100"/>
      <c r="J163" s="100"/>
      <c r="K163" s="100"/>
      <c r="L163" s="100"/>
      <c r="M163" s="100"/>
      <c r="N163" s="87"/>
      <c r="O163" s="101"/>
      <c r="P163" s="100"/>
      <c r="Q163" s="100"/>
      <c r="R163" s="100"/>
      <c r="S163" s="100"/>
      <c r="T163" s="100"/>
      <c r="U163" s="87"/>
      <c r="V163" s="101"/>
    </row>
    <row r="164" spans="1:22" ht="14">
      <c r="A164" s="97" t="s">
        <v>16</v>
      </c>
      <c r="B164" s="97" t="s">
        <v>200</v>
      </c>
      <c r="C164" s="98">
        <v>235200</v>
      </c>
      <c r="D164" s="98">
        <v>3</v>
      </c>
      <c r="E164" s="99">
        <v>78400</v>
      </c>
      <c r="F164" s="98">
        <v>42000000000</v>
      </c>
      <c r="G164" s="95" t="s">
        <v>201</v>
      </c>
      <c r="H164" s="96">
        <v>43322.624259259261</v>
      </c>
      <c r="I164" s="100"/>
      <c r="J164" s="100"/>
      <c r="K164" s="100"/>
      <c r="L164" s="100"/>
      <c r="M164" s="100"/>
      <c r="N164" s="87"/>
      <c r="O164" s="101"/>
      <c r="P164" s="100"/>
      <c r="Q164" s="100"/>
      <c r="R164" s="100"/>
      <c r="S164" s="100"/>
      <c r="T164" s="100"/>
      <c r="U164" s="87"/>
      <c r="V164" s="101"/>
    </row>
    <row r="165" spans="1:22" ht="14">
      <c r="A165" s="89" t="s">
        <v>10</v>
      </c>
      <c r="B165" s="89" t="s">
        <v>202</v>
      </c>
      <c r="C165" s="90">
        <v>7560</v>
      </c>
      <c r="D165" s="91">
        <v>1</v>
      </c>
      <c r="E165" s="92">
        <v>7560</v>
      </c>
      <c r="F165" s="90">
        <v>52000000000</v>
      </c>
      <c r="G165" s="93" t="s">
        <v>201</v>
      </c>
      <c r="H165" s="94">
        <v>43364.803263888891</v>
      </c>
    </row>
    <row r="166" spans="1:22" ht="14">
      <c r="A166" s="97" t="s">
        <v>16</v>
      </c>
      <c r="B166" s="97" t="s">
        <v>203</v>
      </c>
      <c r="C166" s="98">
        <v>737466</v>
      </c>
      <c r="D166" s="98">
        <v>4</v>
      </c>
      <c r="E166" s="99">
        <v>184367</v>
      </c>
      <c r="F166" s="98">
        <v>65000000000</v>
      </c>
      <c r="G166" s="95" t="s">
        <v>121</v>
      </c>
      <c r="H166" s="96">
        <v>43774.665729166663</v>
      </c>
      <c r="I166" s="100"/>
      <c r="J166" s="100"/>
      <c r="K166" s="100"/>
      <c r="L166" s="100"/>
      <c r="M166" s="100"/>
      <c r="N166" s="87"/>
      <c r="O166" s="101"/>
      <c r="P166" s="100"/>
      <c r="Q166" s="100"/>
      <c r="R166" s="100"/>
      <c r="S166" s="100"/>
      <c r="T166" s="100"/>
      <c r="U166" s="87"/>
      <c r="V166" s="101"/>
    </row>
    <row r="167" spans="1:22" ht="14">
      <c r="A167" s="89" t="s">
        <v>13</v>
      </c>
      <c r="B167" s="89" t="s">
        <v>204</v>
      </c>
      <c r="C167" s="92">
        <v>0</v>
      </c>
      <c r="D167" s="91">
        <v>0</v>
      </c>
      <c r="E167" s="92">
        <v>0</v>
      </c>
      <c r="F167" s="90">
        <v>100000000000</v>
      </c>
      <c r="G167" s="95" t="s">
        <v>104</v>
      </c>
      <c r="H167" s="96">
        <v>43584.801041666666</v>
      </c>
    </row>
    <row r="168" spans="1:22" ht="14">
      <c r="A168" s="97" t="s">
        <v>16</v>
      </c>
      <c r="B168" s="97" t="s">
        <v>205</v>
      </c>
      <c r="C168" s="98">
        <v>500000</v>
      </c>
      <c r="D168" s="98">
        <v>2</v>
      </c>
      <c r="E168" s="99">
        <v>250000</v>
      </c>
      <c r="F168" s="98">
        <v>101658352080</v>
      </c>
      <c r="G168" s="95" t="s">
        <v>121</v>
      </c>
      <c r="H168" s="96">
        <v>43101</v>
      </c>
      <c r="I168" s="100"/>
      <c r="J168" s="100"/>
      <c r="K168" s="100"/>
      <c r="L168" s="100"/>
      <c r="M168" s="100"/>
      <c r="N168" s="87"/>
      <c r="O168" s="101"/>
      <c r="P168" s="100"/>
      <c r="Q168" s="100"/>
      <c r="R168" s="100"/>
      <c r="S168" s="100"/>
      <c r="T168" s="100"/>
      <c r="U168" s="87"/>
      <c r="V168" s="101"/>
    </row>
    <row r="169" spans="1:22" ht="14">
      <c r="A169" s="89" t="s">
        <v>13</v>
      </c>
      <c r="B169" s="89" t="s">
        <v>206</v>
      </c>
      <c r="C169" s="92">
        <v>0</v>
      </c>
      <c r="D169" s="91">
        <v>0</v>
      </c>
      <c r="E169" s="92">
        <v>0</v>
      </c>
      <c r="F169" s="90">
        <v>120000000000</v>
      </c>
      <c r="G169" s="95" t="s">
        <v>201</v>
      </c>
      <c r="H169" s="96">
        <v>43342.013923611114</v>
      </c>
    </row>
    <row r="170" spans="1:22" ht="14">
      <c r="A170" s="97" t="s">
        <v>16</v>
      </c>
      <c r="B170" s="97" t="s">
        <v>207</v>
      </c>
      <c r="C170" s="98">
        <v>342300</v>
      </c>
      <c r="D170" s="98">
        <v>2</v>
      </c>
      <c r="E170" s="99">
        <v>171150</v>
      </c>
      <c r="F170" s="98">
        <v>150000000000</v>
      </c>
      <c r="G170" s="95" t="s">
        <v>121</v>
      </c>
      <c r="H170" s="96">
        <v>43040</v>
      </c>
      <c r="I170" s="100"/>
      <c r="J170" s="100"/>
      <c r="K170" s="100"/>
      <c r="L170" s="100"/>
      <c r="M170" s="100"/>
      <c r="N170" s="87"/>
      <c r="O170" s="101"/>
      <c r="P170" s="100"/>
      <c r="Q170" s="100"/>
      <c r="R170" s="100"/>
      <c r="S170" s="100"/>
      <c r="T170" s="100"/>
      <c r="U170" s="87"/>
      <c r="V170" s="101"/>
    </row>
    <row r="171" spans="1:22" ht="14">
      <c r="A171" s="89" t="s">
        <v>13</v>
      </c>
      <c r="B171" s="89" t="s">
        <v>208</v>
      </c>
      <c r="C171" s="92">
        <v>0</v>
      </c>
      <c r="D171" s="91">
        <v>0</v>
      </c>
      <c r="E171" s="92">
        <v>0</v>
      </c>
      <c r="F171" s="90">
        <v>150000000000</v>
      </c>
      <c r="G171" s="95" t="s">
        <v>121</v>
      </c>
      <c r="H171" s="96">
        <v>43584.526226851849</v>
      </c>
    </row>
    <row r="172" spans="1:22" ht="14">
      <c r="A172" s="89" t="s">
        <v>13</v>
      </c>
      <c r="B172" s="89" t="s">
        <v>209</v>
      </c>
      <c r="C172" s="92">
        <v>0</v>
      </c>
      <c r="D172" s="91">
        <v>0</v>
      </c>
      <c r="E172" s="92">
        <v>0</v>
      </c>
      <c r="F172" s="90">
        <v>200000000000</v>
      </c>
      <c r="G172" s="95" t="s">
        <v>121</v>
      </c>
      <c r="H172" s="96">
        <v>43619.428726851853</v>
      </c>
    </row>
    <row r="173" spans="1:22" ht="14">
      <c r="A173" s="97" t="s">
        <v>16</v>
      </c>
      <c r="B173" s="97" t="s">
        <v>210</v>
      </c>
      <c r="C173" s="98">
        <v>300000</v>
      </c>
      <c r="D173" s="92">
        <v>1</v>
      </c>
      <c r="E173" s="99">
        <v>300000</v>
      </c>
      <c r="F173" s="92" t="s">
        <v>211</v>
      </c>
      <c r="G173" s="95" t="s">
        <v>9</v>
      </c>
      <c r="H173" s="96">
        <v>42944</v>
      </c>
      <c r="I173" s="100"/>
      <c r="J173" s="100"/>
      <c r="K173" s="100"/>
      <c r="L173" s="87"/>
      <c r="N173" s="87"/>
      <c r="O173" s="101"/>
      <c r="P173" s="100"/>
      <c r="Q173" s="100"/>
      <c r="R173" s="100"/>
      <c r="S173" s="87"/>
      <c r="U173" s="87"/>
      <c r="V173" s="101"/>
    </row>
    <row r="174" spans="1:22" ht="14">
      <c r="A174" s="97" t="s">
        <v>16</v>
      </c>
      <c r="B174" s="97" t="s">
        <v>212</v>
      </c>
      <c r="C174" s="98">
        <v>183750</v>
      </c>
      <c r="D174" s="92">
        <v>3</v>
      </c>
      <c r="E174" s="99">
        <v>61250</v>
      </c>
      <c r="F174" s="92" t="s">
        <v>211</v>
      </c>
      <c r="G174" s="95" t="s">
        <v>25</v>
      </c>
      <c r="H174" s="96">
        <v>43356.822488425925</v>
      </c>
      <c r="I174" s="100"/>
      <c r="J174" s="100"/>
      <c r="K174" s="100"/>
      <c r="L174" s="87"/>
      <c r="N174" s="87"/>
      <c r="O174" s="101"/>
      <c r="P174" s="100"/>
      <c r="Q174" s="100"/>
      <c r="R174" s="100"/>
      <c r="S174" s="87"/>
      <c r="U174" s="87"/>
      <c r="V174" s="101"/>
    </row>
    <row r="175" spans="1:22" ht="14">
      <c r="A175" s="97" t="s">
        <v>16</v>
      </c>
      <c r="B175" s="97" t="s">
        <v>213</v>
      </c>
      <c r="C175" s="98">
        <v>214200</v>
      </c>
      <c r="D175" s="98">
        <v>2</v>
      </c>
      <c r="E175" s="99">
        <v>107100</v>
      </c>
      <c r="F175" s="99" t="s">
        <v>211</v>
      </c>
      <c r="G175" s="95" t="s">
        <v>12</v>
      </c>
      <c r="H175" s="96">
        <v>43329.514837962961</v>
      </c>
      <c r="I175" s="100"/>
      <c r="J175" s="100"/>
      <c r="K175" s="100"/>
      <c r="L175" s="100"/>
      <c r="M175" s="87"/>
      <c r="N175" s="87"/>
      <c r="O175" s="101"/>
      <c r="P175" s="100"/>
      <c r="Q175" s="100"/>
      <c r="R175" s="100"/>
      <c r="S175" s="100"/>
      <c r="T175" s="87"/>
      <c r="U175" s="87"/>
      <c r="V175" s="101"/>
    </row>
    <row r="176" spans="1:22" ht="14">
      <c r="A176" s="97" t="s">
        <v>16</v>
      </c>
      <c r="B176" s="97" t="s">
        <v>214</v>
      </c>
      <c r="C176" s="98">
        <v>84000</v>
      </c>
      <c r="D176" s="98">
        <v>1</v>
      </c>
      <c r="E176" s="99">
        <v>84000</v>
      </c>
      <c r="F176" s="99" t="s">
        <v>211</v>
      </c>
      <c r="G176" s="95" t="s">
        <v>18</v>
      </c>
      <c r="H176" s="96">
        <v>43350.593425925923</v>
      </c>
      <c r="I176" s="100"/>
      <c r="J176" s="100"/>
      <c r="K176" s="100"/>
      <c r="L176" s="100"/>
      <c r="M176" s="87"/>
      <c r="N176" s="87"/>
      <c r="O176" s="101"/>
      <c r="P176" s="100"/>
      <c r="Q176" s="100"/>
      <c r="R176" s="100"/>
      <c r="S176" s="100"/>
      <c r="T176" s="87"/>
      <c r="U176" s="87"/>
      <c r="V176" s="101"/>
    </row>
    <row r="177" spans="1:22" ht="14">
      <c r="A177" s="97" t="s">
        <v>16</v>
      </c>
      <c r="B177" s="97" t="s">
        <v>215</v>
      </c>
      <c r="C177" s="98">
        <v>90000</v>
      </c>
      <c r="D177" s="98">
        <v>1</v>
      </c>
      <c r="E177" s="99">
        <v>90000</v>
      </c>
      <c r="F177" s="99" t="s">
        <v>211</v>
      </c>
      <c r="G177" s="95" t="s">
        <v>18</v>
      </c>
      <c r="H177" s="96">
        <v>43601.395694444444</v>
      </c>
      <c r="I177" s="100"/>
      <c r="J177" s="100"/>
      <c r="K177" s="100"/>
      <c r="L177" s="100"/>
      <c r="M177" s="87"/>
      <c r="N177" s="87"/>
      <c r="O177" s="101"/>
      <c r="P177" s="100"/>
      <c r="Q177" s="100"/>
      <c r="R177" s="100"/>
      <c r="S177" s="100"/>
      <c r="T177" s="87"/>
      <c r="U177" s="87"/>
      <c r="V177" s="101"/>
    </row>
    <row r="178" spans="1:22" ht="14">
      <c r="A178" s="97" t="s">
        <v>16</v>
      </c>
      <c r="B178" s="97" t="s">
        <v>216</v>
      </c>
      <c r="C178" s="98">
        <v>477750</v>
      </c>
      <c r="D178" s="98">
        <v>1</v>
      </c>
      <c r="E178" s="99">
        <v>477750</v>
      </c>
      <c r="F178" s="99" t="s">
        <v>211</v>
      </c>
      <c r="G178" s="95" t="s">
        <v>18</v>
      </c>
      <c r="H178" s="96">
        <v>42804</v>
      </c>
      <c r="I178" s="100"/>
      <c r="J178" s="100"/>
      <c r="K178" s="100"/>
      <c r="L178" s="100"/>
      <c r="M178" s="87"/>
      <c r="N178" s="87"/>
      <c r="O178" s="101"/>
      <c r="P178" s="100"/>
      <c r="Q178" s="100"/>
      <c r="R178" s="100"/>
      <c r="S178" s="100"/>
      <c r="T178" s="87"/>
      <c r="U178" s="87"/>
      <c r="V178" s="101"/>
    </row>
    <row r="179" spans="1:22" ht="14">
      <c r="A179" s="97" t="s">
        <v>16</v>
      </c>
      <c r="B179" s="97" t="s">
        <v>217</v>
      </c>
      <c r="C179" s="98">
        <v>75000</v>
      </c>
      <c r="D179" s="92">
        <v>1</v>
      </c>
      <c r="E179" s="99">
        <v>75000</v>
      </c>
      <c r="F179" s="92" t="s">
        <v>211</v>
      </c>
      <c r="G179" s="95" t="s">
        <v>183</v>
      </c>
      <c r="H179" s="96">
        <v>43670.472187500003</v>
      </c>
      <c r="I179" s="100"/>
      <c r="J179" s="100"/>
      <c r="K179" s="100"/>
      <c r="L179" s="87"/>
      <c r="N179" s="87"/>
      <c r="O179" s="101"/>
      <c r="P179" s="100"/>
      <c r="Q179" s="100"/>
      <c r="R179" s="100"/>
      <c r="S179" s="87"/>
      <c r="U179" s="87"/>
      <c r="V179" s="101"/>
    </row>
    <row r="180" spans="1:22" ht="14">
      <c r="A180" s="97" t="s">
        <v>16</v>
      </c>
      <c r="B180" s="97" t="s">
        <v>218</v>
      </c>
      <c r="C180" s="98">
        <v>84000</v>
      </c>
      <c r="D180" s="92">
        <v>1</v>
      </c>
      <c r="E180" s="99">
        <v>84000</v>
      </c>
      <c r="F180" s="92" t="s">
        <v>211</v>
      </c>
      <c r="G180" s="95" t="s">
        <v>183</v>
      </c>
      <c r="H180" s="96">
        <v>43397.649270833332</v>
      </c>
      <c r="I180" s="100"/>
      <c r="J180" s="100"/>
      <c r="K180" s="100"/>
      <c r="L180" s="87"/>
      <c r="N180" s="87"/>
      <c r="O180" s="101"/>
      <c r="P180" s="100"/>
      <c r="Q180" s="100"/>
      <c r="R180" s="100"/>
      <c r="S180" s="87"/>
      <c r="U180" s="87"/>
      <c r="V180" s="101"/>
    </row>
    <row r="181" spans="1:22" ht="14">
      <c r="A181" s="97" t="s">
        <v>16</v>
      </c>
      <c r="B181" s="97" t="s">
        <v>219</v>
      </c>
      <c r="C181" s="98">
        <v>178500</v>
      </c>
      <c r="D181" s="98">
        <v>2</v>
      </c>
      <c r="E181" s="99">
        <v>89250</v>
      </c>
      <c r="F181" s="99" t="s">
        <v>211</v>
      </c>
      <c r="G181" s="95" t="s">
        <v>183</v>
      </c>
      <c r="H181" s="96">
        <v>43341.457974537036</v>
      </c>
      <c r="I181" s="100"/>
      <c r="J181" s="100"/>
      <c r="K181" s="100"/>
      <c r="L181" s="100"/>
      <c r="M181" s="87"/>
      <c r="N181" s="87"/>
      <c r="O181" s="101"/>
      <c r="P181" s="100"/>
      <c r="Q181" s="100"/>
      <c r="R181" s="100"/>
      <c r="S181" s="100"/>
      <c r="T181" s="87"/>
      <c r="U181" s="87"/>
      <c r="V181" s="101"/>
    </row>
    <row r="182" spans="1:22" ht="14">
      <c r="A182" s="97" t="s">
        <v>16</v>
      </c>
      <c r="B182" s="97" t="s">
        <v>220</v>
      </c>
      <c r="C182" s="98">
        <v>170500</v>
      </c>
      <c r="D182" s="98">
        <v>2</v>
      </c>
      <c r="E182" s="99">
        <v>85250</v>
      </c>
      <c r="F182" s="99" t="s">
        <v>211</v>
      </c>
      <c r="G182" s="95" t="s">
        <v>183</v>
      </c>
      <c r="H182" s="96">
        <v>43305.544108796297</v>
      </c>
      <c r="I182" s="100"/>
      <c r="J182" s="100"/>
      <c r="K182" s="100"/>
      <c r="L182" s="100"/>
      <c r="M182" s="87"/>
      <c r="N182" s="87"/>
      <c r="O182" s="101"/>
      <c r="P182" s="100"/>
      <c r="Q182" s="100"/>
      <c r="R182" s="100"/>
      <c r="S182" s="100"/>
      <c r="T182" s="87"/>
      <c r="U182" s="87"/>
      <c r="V182" s="101"/>
    </row>
    <row r="183" spans="1:22" ht="14">
      <c r="A183" s="97" t="s">
        <v>16</v>
      </c>
      <c r="B183" s="97" t="s">
        <v>221</v>
      </c>
      <c r="C183" s="98">
        <v>490940</v>
      </c>
      <c r="D183" s="98">
        <v>5</v>
      </c>
      <c r="E183" s="99">
        <v>98188</v>
      </c>
      <c r="F183" s="99" t="s">
        <v>211</v>
      </c>
      <c r="G183" s="95" t="s">
        <v>183</v>
      </c>
      <c r="H183" s="96">
        <v>43425.478414351855</v>
      </c>
      <c r="I183" s="100"/>
      <c r="J183" s="100"/>
      <c r="K183" s="100"/>
      <c r="L183" s="100"/>
      <c r="M183" s="87"/>
      <c r="N183" s="87"/>
      <c r="O183" s="101"/>
      <c r="P183" s="100"/>
      <c r="Q183" s="100"/>
      <c r="R183" s="100"/>
      <c r="S183" s="100"/>
      <c r="T183" s="87"/>
      <c r="U183" s="87"/>
      <c r="V183" s="101"/>
    </row>
    <row r="184" spans="1:22" ht="14">
      <c r="A184" s="97" t="s">
        <v>16</v>
      </c>
      <c r="B184" s="97" t="s">
        <v>222</v>
      </c>
      <c r="C184" s="98">
        <v>178000</v>
      </c>
      <c r="D184" s="98">
        <v>2</v>
      </c>
      <c r="E184" s="99">
        <v>89000</v>
      </c>
      <c r="F184" s="99" t="s">
        <v>211</v>
      </c>
      <c r="G184" s="95" t="s">
        <v>183</v>
      </c>
      <c r="H184" s="96">
        <v>43469.668680555558</v>
      </c>
      <c r="I184" s="100"/>
      <c r="J184" s="100"/>
      <c r="K184" s="100"/>
      <c r="L184" s="100"/>
      <c r="M184" s="87"/>
      <c r="N184" s="87"/>
      <c r="O184" s="101"/>
      <c r="P184" s="100"/>
      <c r="Q184" s="100"/>
      <c r="R184" s="100"/>
      <c r="S184" s="100"/>
      <c r="T184" s="87"/>
      <c r="U184" s="87"/>
      <c r="V184" s="101"/>
    </row>
    <row r="185" spans="1:22" ht="14">
      <c r="A185" s="97" t="s">
        <v>16</v>
      </c>
      <c r="B185" s="97" t="s">
        <v>223</v>
      </c>
      <c r="C185" s="98">
        <v>178500</v>
      </c>
      <c r="D185" s="98">
        <v>2</v>
      </c>
      <c r="E185" s="99">
        <v>89250</v>
      </c>
      <c r="F185" s="99" t="s">
        <v>211</v>
      </c>
      <c r="G185" s="95" t="s">
        <v>183</v>
      </c>
      <c r="H185" s="96">
        <v>43321.713078703702</v>
      </c>
      <c r="I185" s="100"/>
      <c r="J185" s="100"/>
      <c r="K185" s="100"/>
      <c r="L185" s="100"/>
      <c r="M185" s="87"/>
      <c r="N185" s="87"/>
      <c r="O185" s="101"/>
      <c r="P185" s="100"/>
      <c r="Q185" s="100"/>
      <c r="R185" s="100"/>
      <c r="S185" s="100"/>
      <c r="T185" s="87"/>
      <c r="U185" s="87"/>
      <c r="V185" s="101"/>
    </row>
    <row r="186" spans="1:22" ht="14">
      <c r="A186" s="97" t="s">
        <v>16</v>
      </c>
      <c r="B186" s="97" t="s">
        <v>224</v>
      </c>
      <c r="C186" s="98">
        <v>170100</v>
      </c>
      <c r="D186" s="98">
        <v>2</v>
      </c>
      <c r="E186" s="99">
        <v>85050</v>
      </c>
      <c r="F186" s="99" t="s">
        <v>211</v>
      </c>
      <c r="G186" s="95" t="s">
        <v>48</v>
      </c>
      <c r="H186" s="96">
        <v>43305.525567129633</v>
      </c>
      <c r="I186" s="100"/>
      <c r="J186" s="100"/>
      <c r="K186" s="100"/>
      <c r="L186" s="100"/>
      <c r="M186" s="87"/>
      <c r="N186" s="87"/>
      <c r="O186" s="101"/>
      <c r="P186" s="100"/>
      <c r="Q186" s="100"/>
      <c r="R186" s="100"/>
      <c r="S186" s="100"/>
      <c r="T186" s="87"/>
      <c r="U186" s="87"/>
      <c r="V186" s="101"/>
    </row>
    <row r="187" spans="1:22" ht="14">
      <c r="A187" s="89" t="s">
        <v>13</v>
      </c>
      <c r="B187" s="89" t="s">
        <v>225</v>
      </c>
      <c r="C187" s="92">
        <v>0</v>
      </c>
      <c r="D187" s="91">
        <v>0</v>
      </c>
      <c r="E187" s="92">
        <v>0</v>
      </c>
      <c r="F187" s="90" t="s">
        <v>211</v>
      </c>
      <c r="G187" s="95" t="s">
        <v>29</v>
      </c>
      <c r="H187" s="96">
        <v>43754.431840277779</v>
      </c>
    </row>
    <row r="188" spans="1:22" ht="14">
      <c r="A188" s="89" t="s">
        <v>13</v>
      </c>
      <c r="B188" s="89" t="s">
        <v>226</v>
      </c>
      <c r="C188" s="92">
        <v>0</v>
      </c>
      <c r="D188" s="91">
        <v>0</v>
      </c>
      <c r="E188" s="92">
        <v>0</v>
      </c>
      <c r="F188" s="90" t="s">
        <v>211</v>
      </c>
      <c r="G188" s="95" t="s">
        <v>18</v>
      </c>
      <c r="H188" s="96">
        <v>43305.546111111114</v>
      </c>
    </row>
    <row r="189" spans="1:22" ht="14">
      <c r="A189" s="89" t="s">
        <v>13</v>
      </c>
      <c r="B189" s="89" t="s">
        <v>227</v>
      </c>
      <c r="C189" s="92">
        <v>0</v>
      </c>
      <c r="D189" s="91">
        <v>0</v>
      </c>
      <c r="E189" s="92">
        <v>0</v>
      </c>
      <c r="F189" s="90" t="s">
        <v>211</v>
      </c>
      <c r="G189" s="95" t="s">
        <v>18</v>
      </c>
      <c r="H189" s="96">
        <v>43624.602442129632</v>
      </c>
    </row>
    <row r="190" spans="1:22" ht="14">
      <c r="A190" s="89" t="s">
        <v>13</v>
      </c>
      <c r="B190" s="89" t="s">
        <v>228</v>
      </c>
      <c r="C190" s="92">
        <v>0</v>
      </c>
      <c r="D190" s="91">
        <v>0</v>
      </c>
      <c r="E190" s="92">
        <v>0</v>
      </c>
      <c r="F190" s="90" t="s">
        <v>211</v>
      </c>
      <c r="G190" s="95" t="s">
        <v>18</v>
      </c>
      <c r="H190" s="96">
        <v>43627.657152777778</v>
      </c>
    </row>
    <row r="191" spans="1:22" ht="14">
      <c r="A191" s="89" t="s">
        <v>13</v>
      </c>
      <c r="B191" s="89" t="s">
        <v>229</v>
      </c>
      <c r="C191" s="92">
        <v>0</v>
      </c>
      <c r="D191" s="91">
        <v>0</v>
      </c>
      <c r="E191" s="92">
        <v>0</v>
      </c>
      <c r="F191" s="90" t="s">
        <v>211</v>
      </c>
      <c r="G191" s="95" t="s">
        <v>18</v>
      </c>
      <c r="H191" s="96">
        <v>43696.664803240739</v>
      </c>
    </row>
    <row r="192" spans="1:22" ht="14">
      <c r="A192" s="89" t="s">
        <v>13</v>
      </c>
      <c r="B192" s="89" t="s">
        <v>230</v>
      </c>
      <c r="C192" s="92">
        <v>0</v>
      </c>
      <c r="D192" s="91">
        <v>0</v>
      </c>
      <c r="E192" s="92">
        <v>0</v>
      </c>
      <c r="F192" s="90" t="s">
        <v>211</v>
      </c>
      <c r="G192" s="95" t="s">
        <v>18</v>
      </c>
      <c r="H192" s="96">
        <v>43731.391400462962</v>
      </c>
    </row>
    <row r="193" spans="1:8" ht="14">
      <c r="A193" s="89" t="s">
        <v>13</v>
      </c>
      <c r="B193" s="89" t="s">
        <v>231</v>
      </c>
      <c r="C193" s="92">
        <v>0</v>
      </c>
      <c r="D193" s="91">
        <v>0</v>
      </c>
      <c r="E193" s="92">
        <v>0</v>
      </c>
      <c r="F193" s="90" t="s">
        <v>211</v>
      </c>
      <c r="G193" s="95" t="s">
        <v>18</v>
      </c>
      <c r="H193" s="96">
        <v>43734.97855324074</v>
      </c>
    </row>
    <row r="194" spans="1:8" ht="14">
      <c r="A194" s="89" t="s">
        <v>13</v>
      </c>
      <c r="B194" s="89" t="s">
        <v>232</v>
      </c>
      <c r="C194" s="92">
        <v>0</v>
      </c>
      <c r="D194" s="91">
        <v>0</v>
      </c>
      <c r="E194" s="92">
        <v>0</v>
      </c>
      <c r="F194" s="90" t="s">
        <v>211</v>
      </c>
      <c r="G194" s="95" t="s">
        <v>18</v>
      </c>
      <c r="H194" s="96">
        <v>43753.979756944442</v>
      </c>
    </row>
    <row r="195" spans="1:8" ht="14">
      <c r="A195" s="89" t="s">
        <v>13</v>
      </c>
      <c r="B195" s="89" t="s">
        <v>233</v>
      </c>
      <c r="C195" s="92">
        <v>0</v>
      </c>
      <c r="D195" s="91">
        <v>0</v>
      </c>
      <c r="E195" s="92">
        <v>0</v>
      </c>
      <c r="F195" s="90" t="s">
        <v>211</v>
      </c>
      <c r="G195" s="95" t="s">
        <v>18</v>
      </c>
      <c r="H195" s="96">
        <v>43784.669942129629</v>
      </c>
    </row>
    <row r="196" spans="1:8" ht="14">
      <c r="A196" s="89" t="s">
        <v>13</v>
      </c>
      <c r="B196" s="89" t="s">
        <v>234</v>
      </c>
      <c r="C196" s="92">
        <v>0</v>
      </c>
      <c r="D196" s="91">
        <v>0</v>
      </c>
      <c r="E196" s="92">
        <v>0</v>
      </c>
      <c r="F196" s="90" t="s">
        <v>211</v>
      </c>
      <c r="G196" s="95" t="s">
        <v>18</v>
      </c>
      <c r="H196" s="96">
        <v>43796.492719907408</v>
      </c>
    </row>
    <row r="197" spans="1:8" ht="14">
      <c r="A197" s="89" t="s">
        <v>13</v>
      </c>
      <c r="B197" s="89" t="s">
        <v>235</v>
      </c>
      <c r="C197" s="92">
        <v>0</v>
      </c>
      <c r="D197" s="91">
        <v>0</v>
      </c>
      <c r="E197" s="92">
        <v>0</v>
      </c>
      <c r="F197" s="90" t="s">
        <v>211</v>
      </c>
      <c r="G197" s="95" t="s">
        <v>183</v>
      </c>
      <c r="H197" s="96">
        <v>43441.571608796294</v>
      </c>
    </row>
    <row r="198" spans="1:8" ht="14">
      <c r="A198" s="89" t="s">
        <v>13</v>
      </c>
      <c r="B198" s="89" t="s">
        <v>236</v>
      </c>
      <c r="C198" s="92">
        <v>0</v>
      </c>
      <c r="D198" s="91">
        <v>0</v>
      </c>
      <c r="E198" s="92">
        <v>0</v>
      </c>
      <c r="F198" s="90" t="s">
        <v>211</v>
      </c>
      <c r="G198" s="95" t="s">
        <v>183</v>
      </c>
      <c r="H198" s="96">
        <v>43615.463263888887</v>
      </c>
    </row>
    <row r="199" spans="1:8" ht="14">
      <c r="A199" s="89" t="s">
        <v>13</v>
      </c>
      <c r="B199" s="89" t="s">
        <v>237</v>
      </c>
      <c r="C199" s="92">
        <v>0</v>
      </c>
      <c r="D199" s="91">
        <v>0</v>
      </c>
      <c r="E199" s="92">
        <v>0</v>
      </c>
      <c r="F199" s="90" t="s">
        <v>211</v>
      </c>
      <c r="G199" s="95" t="s">
        <v>183</v>
      </c>
      <c r="H199" s="96">
        <v>43616.582083333335</v>
      </c>
    </row>
    <row r="200" spans="1:8" ht="14">
      <c r="A200" s="89" t="s">
        <v>13</v>
      </c>
      <c r="B200" s="89" t="s">
        <v>238</v>
      </c>
      <c r="C200" s="92">
        <v>0</v>
      </c>
      <c r="D200" s="91">
        <v>0</v>
      </c>
      <c r="E200" s="92">
        <v>0</v>
      </c>
      <c r="F200" s="90" t="s">
        <v>211</v>
      </c>
      <c r="G200" s="95" t="s">
        <v>183</v>
      </c>
      <c r="H200" s="96">
        <v>43628.414247685185</v>
      </c>
    </row>
    <row r="201" spans="1:8" ht="14">
      <c r="A201" s="89" t="s">
        <v>13</v>
      </c>
      <c r="B201" s="89" t="s">
        <v>239</v>
      </c>
      <c r="C201" s="92">
        <v>0</v>
      </c>
      <c r="D201" s="91">
        <v>0</v>
      </c>
      <c r="E201" s="92">
        <v>0</v>
      </c>
      <c r="F201" s="90" t="s">
        <v>211</v>
      </c>
      <c r="G201" s="95" t="s">
        <v>183</v>
      </c>
      <c r="H201" s="96">
        <v>43641.689074074071</v>
      </c>
    </row>
    <row r="202" spans="1:8" ht="14">
      <c r="A202" s="89" t="s">
        <v>13</v>
      </c>
      <c r="B202" s="89" t="s">
        <v>240</v>
      </c>
      <c r="C202" s="92">
        <v>0</v>
      </c>
      <c r="D202" s="91">
        <v>0</v>
      </c>
      <c r="E202" s="92">
        <v>0</v>
      </c>
      <c r="F202" s="90" t="s">
        <v>211</v>
      </c>
      <c r="G202" s="95" t="s">
        <v>183</v>
      </c>
      <c r="H202" s="96">
        <v>43692.773009259261</v>
      </c>
    </row>
    <row r="203" spans="1:8" ht="14">
      <c r="A203" s="89" t="s">
        <v>13</v>
      </c>
      <c r="B203" s="89" t="s">
        <v>241</v>
      </c>
      <c r="C203" s="92">
        <v>0</v>
      </c>
      <c r="D203" s="91">
        <v>0</v>
      </c>
      <c r="E203" s="92">
        <v>0</v>
      </c>
      <c r="F203" s="90" t="s">
        <v>211</v>
      </c>
      <c r="G203" s="95" t="s">
        <v>183</v>
      </c>
      <c r="H203" s="96">
        <v>43483.669861111113</v>
      </c>
    </row>
    <row r="204" spans="1:8" ht="14">
      <c r="A204" s="89" t="s">
        <v>13</v>
      </c>
      <c r="B204" s="89" t="s">
        <v>242</v>
      </c>
      <c r="C204" s="92">
        <v>0</v>
      </c>
      <c r="D204" s="91">
        <v>0</v>
      </c>
      <c r="E204" s="92">
        <v>0</v>
      </c>
      <c r="F204" s="90" t="s">
        <v>211</v>
      </c>
      <c r="G204" s="95" t="s">
        <v>48</v>
      </c>
      <c r="H204" s="96">
        <v>43817.956087962964</v>
      </c>
    </row>
    <row r="205" spans="1:8" ht="14">
      <c r="A205" s="89" t="s">
        <v>13</v>
      </c>
      <c r="B205" s="89" t="s">
        <v>243</v>
      </c>
      <c r="C205" s="92">
        <v>0</v>
      </c>
      <c r="D205" s="91">
        <v>0</v>
      </c>
      <c r="E205" s="92">
        <v>0</v>
      </c>
      <c r="F205" s="90" t="s">
        <v>211</v>
      </c>
      <c r="G205" s="95" t="s">
        <v>48</v>
      </c>
      <c r="H205" s="96">
        <v>43469.555219907408</v>
      </c>
    </row>
    <row r="206" spans="1:8" ht="14">
      <c r="A206" s="89" t="s">
        <v>13</v>
      </c>
      <c r="B206" s="89" t="s">
        <v>244</v>
      </c>
      <c r="C206" s="92">
        <v>0</v>
      </c>
      <c r="D206" s="91">
        <v>0</v>
      </c>
      <c r="E206" s="92">
        <v>0</v>
      </c>
      <c r="F206" s="90" t="s">
        <v>211</v>
      </c>
      <c r="G206" s="95" t="s">
        <v>48</v>
      </c>
      <c r="H206" s="96">
        <v>43518.47252314815</v>
      </c>
    </row>
    <row r="207" spans="1:8" ht="14">
      <c r="A207" s="89" t="s">
        <v>13</v>
      </c>
      <c r="B207" s="89" t="s">
        <v>245</v>
      </c>
      <c r="C207" s="92">
        <v>0</v>
      </c>
      <c r="D207" s="91">
        <v>0</v>
      </c>
      <c r="E207" s="92">
        <v>0</v>
      </c>
      <c r="F207" s="90" t="s">
        <v>211</v>
      </c>
      <c r="G207" s="95" t="s">
        <v>48</v>
      </c>
      <c r="H207" s="96">
        <v>43606.436493055553</v>
      </c>
    </row>
    <row r="208" spans="1:8" ht="14">
      <c r="A208" s="89" t="s">
        <v>13</v>
      </c>
      <c r="B208" s="89" t="s">
        <v>246</v>
      </c>
      <c r="C208" s="92">
        <v>0</v>
      </c>
      <c r="D208" s="91">
        <v>0</v>
      </c>
      <c r="E208" s="92">
        <v>0</v>
      </c>
      <c r="F208" s="90" t="s">
        <v>211</v>
      </c>
      <c r="G208" s="95" t="s">
        <v>48</v>
      </c>
      <c r="H208" s="96">
        <v>43621.60769675926</v>
      </c>
    </row>
    <row r="209" spans="1:8" ht="14">
      <c r="A209" s="89" t="s">
        <v>13</v>
      </c>
      <c r="B209" s="89" t="s">
        <v>247</v>
      </c>
      <c r="C209" s="92">
        <v>0</v>
      </c>
      <c r="D209" s="91">
        <v>0</v>
      </c>
      <c r="E209" s="92">
        <v>0</v>
      </c>
      <c r="F209" s="90" t="s">
        <v>211</v>
      </c>
      <c r="G209" s="95" t="s">
        <v>48</v>
      </c>
      <c r="H209" s="96">
        <v>43622.580416666664</v>
      </c>
    </row>
    <row r="210" spans="1:8" ht="14">
      <c r="A210" s="89" t="s">
        <v>13</v>
      </c>
      <c r="B210" s="89" t="s">
        <v>248</v>
      </c>
      <c r="C210" s="92">
        <v>0</v>
      </c>
      <c r="D210" s="91">
        <v>0</v>
      </c>
      <c r="E210" s="92">
        <v>0</v>
      </c>
      <c r="F210" s="90" t="s">
        <v>211</v>
      </c>
      <c r="G210" s="95" t="s">
        <v>48</v>
      </c>
      <c r="H210" s="96">
        <v>43641.75099537037</v>
      </c>
    </row>
    <row r="211" spans="1:8" ht="14">
      <c r="A211" s="89" t="s">
        <v>13</v>
      </c>
      <c r="B211" s="89" t="s">
        <v>249</v>
      </c>
      <c r="C211" s="92">
        <v>0</v>
      </c>
      <c r="D211" s="91">
        <v>0</v>
      </c>
      <c r="E211" s="92">
        <v>0</v>
      </c>
      <c r="F211" s="90" t="s">
        <v>211</v>
      </c>
      <c r="G211" s="95" t="s">
        <v>48</v>
      </c>
      <c r="H211" s="96">
        <v>43647.4924537037</v>
      </c>
    </row>
    <row r="212" spans="1:8" ht="14">
      <c r="A212" s="89" t="s">
        <v>13</v>
      </c>
      <c r="B212" s="89" t="s">
        <v>250</v>
      </c>
      <c r="C212" s="92">
        <v>0</v>
      </c>
      <c r="D212" s="91">
        <v>0</v>
      </c>
      <c r="E212" s="92">
        <v>0</v>
      </c>
      <c r="F212" s="90" t="s">
        <v>211</v>
      </c>
      <c r="G212" s="95" t="s">
        <v>48</v>
      </c>
      <c r="H212" s="96">
        <v>43648.441261574073</v>
      </c>
    </row>
    <row r="213" spans="1:8" ht="14">
      <c r="A213" s="89" t="s">
        <v>13</v>
      </c>
      <c r="B213" s="89" t="s">
        <v>251</v>
      </c>
      <c r="C213" s="92">
        <v>0</v>
      </c>
      <c r="D213" s="91">
        <v>0</v>
      </c>
      <c r="E213" s="92">
        <v>0</v>
      </c>
      <c r="F213" s="90" t="s">
        <v>211</v>
      </c>
      <c r="G213" s="95" t="s">
        <v>48</v>
      </c>
      <c r="H213" s="96">
        <v>43655.427453703705</v>
      </c>
    </row>
    <row r="214" spans="1:8" ht="14">
      <c r="A214" s="89" t="s">
        <v>13</v>
      </c>
      <c r="B214" s="89" t="s">
        <v>252</v>
      </c>
      <c r="C214" s="92">
        <v>0</v>
      </c>
      <c r="D214" s="91">
        <v>0</v>
      </c>
      <c r="E214" s="92">
        <v>0</v>
      </c>
      <c r="F214" s="90" t="s">
        <v>211</v>
      </c>
      <c r="G214" s="95" t="s">
        <v>21</v>
      </c>
      <c r="H214" s="96">
        <v>43756.597094907411</v>
      </c>
    </row>
    <row r="215" spans="1:8" ht="14">
      <c r="A215" s="89" t="s">
        <v>13</v>
      </c>
      <c r="B215" s="89" t="s">
        <v>253</v>
      </c>
      <c r="C215" s="92">
        <v>0</v>
      </c>
      <c r="D215" s="91">
        <v>0</v>
      </c>
      <c r="E215" s="92">
        <v>0</v>
      </c>
      <c r="F215" s="90" t="s">
        <v>211</v>
      </c>
      <c r="G215" s="95" t="s">
        <v>59</v>
      </c>
      <c r="H215" s="96">
        <v>43672.641030092593</v>
      </c>
    </row>
    <row r="216" spans="1:8" ht="14">
      <c r="A216" s="89" t="s">
        <v>13</v>
      </c>
      <c r="B216" s="89" t="s">
        <v>254</v>
      </c>
      <c r="C216" s="92">
        <v>0</v>
      </c>
      <c r="D216" s="91">
        <v>0</v>
      </c>
      <c r="E216" s="92">
        <v>0</v>
      </c>
      <c r="F216" s="90" t="s">
        <v>211</v>
      </c>
      <c r="G216" s="95" t="s">
        <v>59</v>
      </c>
      <c r="H216" s="96">
        <v>43539.795752314814</v>
      </c>
    </row>
    <row r="217" spans="1:8" ht="14">
      <c r="A217" s="89" t="s">
        <v>13</v>
      </c>
      <c r="B217" s="89" t="s">
        <v>255</v>
      </c>
      <c r="C217" s="92">
        <v>0</v>
      </c>
      <c r="D217" s="91">
        <v>0</v>
      </c>
      <c r="E217" s="92">
        <v>0</v>
      </c>
      <c r="F217" s="90" t="s">
        <v>211</v>
      </c>
      <c r="G217" s="95" t="s">
        <v>59</v>
      </c>
      <c r="H217" s="96">
        <v>43577.864062499997</v>
      </c>
    </row>
    <row r="218" spans="1:8" ht="14">
      <c r="A218" s="89" t="s">
        <v>10</v>
      </c>
      <c r="B218" s="89" t="s">
        <v>256</v>
      </c>
      <c r="C218" s="90">
        <v>7560</v>
      </c>
      <c r="D218" s="91">
        <v>1</v>
      </c>
      <c r="E218" s="92">
        <v>7560</v>
      </c>
      <c r="F218" s="90" t="s">
        <v>211</v>
      </c>
      <c r="G218" s="93" t="s">
        <v>18</v>
      </c>
      <c r="H218" s="94">
        <v>43410.578009259261</v>
      </c>
    </row>
    <row r="219" spans="1:8" ht="14">
      <c r="A219" s="89" t="s">
        <v>10</v>
      </c>
      <c r="B219" s="89" t="s">
        <v>257</v>
      </c>
      <c r="C219" s="90">
        <v>7560</v>
      </c>
      <c r="D219" s="91">
        <v>1</v>
      </c>
      <c r="E219" s="92">
        <v>7560</v>
      </c>
      <c r="F219" s="90" t="s">
        <v>211</v>
      </c>
      <c r="G219" s="93" t="s">
        <v>18</v>
      </c>
      <c r="H219" s="94">
        <v>43327.514178240737</v>
      </c>
    </row>
    <row r="220" spans="1:8" ht="14">
      <c r="A220" s="89" t="s">
        <v>10</v>
      </c>
      <c r="B220" s="89" t="s">
        <v>258</v>
      </c>
      <c r="C220" s="90">
        <v>7560</v>
      </c>
      <c r="D220" s="91">
        <v>1</v>
      </c>
      <c r="E220" s="92">
        <v>7560</v>
      </c>
      <c r="F220" s="90" t="s">
        <v>211</v>
      </c>
      <c r="G220" s="93" t="s">
        <v>18</v>
      </c>
      <c r="H220" s="94">
        <v>43305.525567129633</v>
      </c>
    </row>
    <row r="221" spans="1:8" ht="14">
      <c r="A221" s="89" t="s">
        <v>10</v>
      </c>
      <c r="B221" s="89" t="s">
        <v>259</v>
      </c>
      <c r="C221" s="90">
        <v>7560</v>
      </c>
      <c r="D221" s="91">
        <v>1</v>
      </c>
      <c r="E221" s="92">
        <v>7560</v>
      </c>
      <c r="F221" s="90" t="s">
        <v>211</v>
      </c>
      <c r="G221" s="93" t="s">
        <v>18</v>
      </c>
      <c r="H221" s="94">
        <v>43609.676562499997</v>
      </c>
    </row>
    <row r="222" spans="1:8" ht="14">
      <c r="A222" s="89" t="s">
        <v>10</v>
      </c>
      <c r="B222" s="89" t="s">
        <v>260</v>
      </c>
      <c r="C222" s="90">
        <v>7560</v>
      </c>
      <c r="D222" s="91">
        <v>1</v>
      </c>
      <c r="E222" s="92">
        <v>7560</v>
      </c>
      <c r="F222" s="90" t="s">
        <v>211</v>
      </c>
      <c r="G222" s="93" t="s">
        <v>183</v>
      </c>
      <c r="H222" s="94">
        <v>43416.616331018522</v>
      </c>
    </row>
    <row r="223" spans="1:8" ht="14">
      <c r="A223" s="89" t="s">
        <v>10</v>
      </c>
      <c r="B223" s="89" t="s">
        <v>253</v>
      </c>
      <c r="C223" s="90">
        <v>15120</v>
      </c>
      <c r="D223" s="91">
        <v>1</v>
      </c>
      <c r="E223" s="92">
        <v>15120</v>
      </c>
      <c r="F223" s="90" t="s">
        <v>211</v>
      </c>
      <c r="G223" s="93" t="s">
        <v>183</v>
      </c>
      <c r="H223" s="94">
        <v>43305.525567129633</v>
      </c>
    </row>
    <row r="224" spans="1:8" ht="14">
      <c r="A224" s="89" t="s">
        <v>10</v>
      </c>
      <c r="B224" s="89" t="s">
        <v>261</v>
      </c>
      <c r="C224" s="90">
        <v>7560</v>
      </c>
      <c r="D224" s="91">
        <v>1</v>
      </c>
      <c r="E224" s="92">
        <v>7560</v>
      </c>
      <c r="F224" s="90" t="s">
        <v>211</v>
      </c>
      <c r="G224" s="93" t="s">
        <v>183</v>
      </c>
      <c r="H224" s="94">
        <v>43577.433310185188</v>
      </c>
    </row>
    <row r="225" spans="1:8" ht="14">
      <c r="A225" s="89" t="s">
        <v>10</v>
      </c>
      <c r="B225" s="89" t="s">
        <v>262</v>
      </c>
      <c r="C225" s="90">
        <v>7560</v>
      </c>
      <c r="D225" s="91">
        <v>1</v>
      </c>
      <c r="E225" s="92">
        <v>7560</v>
      </c>
      <c r="F225" s="90" t="s">
        <v>211</v>
      </c>
      <c r="G225" s="93" t="s">
        <v>48</v>
      </c>
      <c r="H225" s="94">
        <v>43836.662164351852</v>
      </c>
    </row>
    <row r="226" spans="1:8" ht="14">
      <c r="A226" s="89" t="s">
        <v>10</v>
      </c>
      <c r="B226" s="89" t="s">
        <v>263</v>
      </c>
      <c r="C226" s="90">
        <v>7560</v>
      </c>
      <c r="D226" s="91">
        <v>1</v>
      </c>
      <c r="E226" s="92">
        <v>7560</v>
      </c>
      <c r="F226" s="90" t="s">
        <v>211</v>
      </c>
      <c r="G226" s="93" t="s">
        <v>48</v>
      </c>
      <c r="H226" s="94">
        <v>43696.414421296293</v>
      </c>
    </row>
    <row r="227" spans="1:8" ht="14">
      <c r="A227" s="89" t="s">
        <v>10</v>
      </c>
      <c r="B227" s="89" t="s">
        <v>264</v>
      </c>
      <c r="C227" s="90">
        <v>7560</v>
      </c>
      <c r="D227" s="91">
        <v>1</v>
      </c>
      <c r="E227" s="92">
        <v>7560</v>
      </c>
      <c r="F227" s="90" t="s">
        <v>211</v>
      </c>
      <c r="G227" s="93" t="s">
        <v>48</v>
      </c>
      <c r="H227" s="94">
        <v>43707.619849537034</v>
      </c>
    </row>
    <row r="228" spans="1:8" ht="14">
      <c r="A228" s="89" t="s">
        <v>10</v>
      </c>
      <c r="B228" s="89" t="s">
        <v>265</v>
      </c>
      <c r="C228" s="90">
        <v>7560</v>
      </c>
      <c r="D228" s="91">
        <v>1</v>
      </c>
      <c r="E228" s="92">
        <v>7560</v>
      </c>
      <c r="F228" s="90" t="s">
        <v>211</v>
      </c>
      <c r="G228" s="93" t="s">
        <v>48</v>
      </c>
      <c r="H228" s="94">
        <v>43322.662997685184</v>
      </c>
    </row>
    <row r="229" spans="1:8" ht="14">
      <c r="A229" s="89" t="s">
        <v>10</v>
      </c>
      <c r="B229" s="89" t="s">
        <v>266</v>
      </c>
      <c r="C229" s="90">
        <v>22680</v>
      </c>
      <c r="D229" s="91">
        <v>1</v>
      </c>
      <c r="E229" s="92">
        <v>22680</v>
      </c>
      <c r="F229" s="90" t="s">
        <v>211</v>
      </c>
      <c r="G229" s="93" t="s">
        <v>48</v>
      </c>
      <c r="H229" s="94">
        <v>43809.474791666667</v>
      </c>
    </row>
    <row r="230" spans="1:8" ht="14">
      <c r="A230" s="89" t="s">
        <v>10</v>
      </c>
      <c r="B230" s="89" t="s">
        <v>267</v>
      </c>
      <c r="C230" s="90">
        <v>15120</v>
      </c>
      <c r="D230" s="91">
        <v>1</v>
      </c>
      <c r="E230" s="92">
        <v>15120</v>
      </c>
      <c r="F230" s="90" t="s">
        <v>211</v>
      </c>
      <c r="G230" s="93" t="s">
        <v>48</v>
      </c>
      <c r="H230" s="94">
        <v>43650.75744212963</v>
      </c>
    </row>
    <row r="231" spans="1:8" ht="14">
      <c r="A231" s="89" t="s">
        <v>10</v>
      </c>
      <c r="B231" s="89" t="s">
        <v>268</v>
      </c>
      <c r="C231" s="90">
        <v>9450</v>
      </c>
      <c r="D231" s="91">
        <v>1</v>
      </c>
      <c r="E231" s="92">
        <v>9450</v>
      </c>
      <c r="F231" s="90" t="s">
        <v>211</v>
      </c>
      <c r="G231" s="93" t="s">
        <v>48</v>
      </c>
      <c r="H231" s="94">
        <v>43305.525567129633</v>
      </c>
    </row>
    <row r="232" spans="1:8" ht="14">
      <c r="A232" s="89" t="s">
        <v>10</v>
      </c>
      <c r="B232" s="89" t="s">
        <v>269</v>
      </c>
      <c r="C232" s="90">
        <v>7560</v>
      </c>
      <c r="D232" s="91">
        <v>1</v>
      </c>
      <c r="E232" s="92">
        <v>7560</v>
      </c>
      <c r="F232" s="90" t="s">
        <v>211</v>
      </c>
      <c r="G232" s="93" t="s">
        <v>48</v>
      </c>
      <c r="H232" s="94">
        <v>43305.52553240741</v>
      </c>
    </row>
    <row r="233" spans="1:8" ht="14">
      <c r="A233" s="89" t="s">
        <v>10</v>
      </c>
      <c r="B233" s="89" t="s">
        <v>270</v>
      </c>
      <c r="C233" s="90">
        <v>7560</v>
      </c>
      <c r="D233" s="91">
        <v>1</v>
      </c>
      <c r="E233" s="92">
        <v>7560</v>
      </c>
      <c r="F233" s="90" t="s">
        <v>211</v>
      </c>
      <c r="G233" s="93" t="s">
        <v>48</v>
      </c>
      <c r="H233" s="94">
        <v>43472.571747685186</v>
      </c>
    </row>
    <row r="234" spans="1:8" ht="14">
      <c r="A234" s="89" t="s">
        <v>10</v>
      </c>
      <c r="B234" s="89" t="s">
        <v>271</v>
      </c>
      <c r="C234" s="90">
        <v>7200</v>
      </c>
      <c r="D234" s="91">
        <v>1</v>
      </c>
      <c r="E234" s="92">
        <v>7200</v>
      </c>
      <c r="F234" s="90" t="s">
        <v>211</v>
      </c>
      <c r="G234" s="93" t="s">
        <v>59</v>
      </c>
      <c r="H234" s="94">
        <v>43578.579826388886</v>
      </c>
    </row>
    <row r="235" spans="1:8" ht="14">
      <c r="A235" s="89"/>
      <c r="B235" s="89"/>
      <c r="C235" s="90"/>
      <c r="D235" s="93"/>
      <c r="E235" s="90"/>
      <c r="F235" s="90"/>
      <c r="G235" s="93"/>
      <c r="H235" s="93"/>
    </row>
    <row r="236" spans="1:8" ht="14">
      <c r="A236" s="89"/>
      <c r="B236" s="89"/>
      <c r="C236" s="90"/>
      <c r="D236" s="93"/>
      <c r="E236" s="90"/>
      <c r="F236" s="90"/>
      <c r="G236" s="93"/>
      <c r="H236" s="93"/>
    </row>
    <row r="237" spans="1:8" ht="14">
      <c r="A237" s="89"/>
      <c r="B237" s="89"/>
      <c r="C237" s="90"/>
      <c r="D237" s="93"/>
      <c r="E237" s="90"/>
      <c r="F237" s="90"/>
      <c r="G237" s="93"/>
      <c r="H237" s="93"/>
    </row>
    <row r="238" spans="1:8" ht="14">
      <c r="A238" s="89"/>
      <c r="B238" s="89"/>
      <c r="C238" s="90"/>
      <c r="D238" s="93"/>
      <c r="E238" s="90"/>
      <c r="F238" s="90"/>
      <c r="G238" s="93"/>
      <c r="H238" s="93"/>
    </row>
    <row r="239" spans="1:8" ht="14">
      <c r="A239" s="89"/>
      <c r="B239" s="89"/>
      <c r="C239" s="90"/>
      <c r="D239" s="93"/>
      <c r="E239" s="90"/>
      <c r="F239" s="90"/>
      <c r="G239" s="93"/>
      <c r="H239" s="93"/>
    </row>
    <row r="240" spans="1:8" ht="14">
      <c r="A240" s="89"/>
      <c r="B240" s="89"/>
      <c r="C240" s="90"/>
      <c r="D240" s="93"/>
      <c r="E240" s="90"/>
      <c r="F240" s="90"/>
      <c r="G240" s="93"/>
      <c r="H240" s="93"/>
    </row>
    <row r="241" spans="1:8" ht="14">
      <c r="A241" s="89"/>
      <c r="B241" s="89"/>
      <c r="C241" s="90"/>
      <c r="D241" s="93"/>
      <c r="E241" s="90"/>
      <c r="F241" s="90"/>
      <c r="G241" s="93"/>
      <c r="H241" s="93"/>
    </row>
    <row r="242" spans="1:8" ht="14">
      <c r="A242" s="89"/>
      <c r="B242" s="89"/>
      <c r="C242" s="90"/>
      <c r="D242" s="93"/>
      <c r="E242" s="90"/>
      <c r="F242" s="90"/>
      <c r="G242" s="93"/>
      <c r="H242" s="93"/>
    </row>
    <row r="243" spans="1:8" ht="14">
      <c r="A243" s="89"/>
      <c r="B243" s="89"/>
      <c r="C243" s="90"/>
      <c r="D243" s="93"/>
      <c r="E243" s="90"/>
      <c r="F243" s="90"/>
      <c r="G243" s="93"/>
      <c r="H243" s="93"/>
    </row>
    <row r="244" spans="1:8" ht="14">
      <c r="A244" s="89"/>
      <c r="B244" s="89"/>
      <c r="C244" s="90"/>
      <c r="D244" s="93"/>
      <c r="E244" s="90"/>
      <c r="F244" s="90"/>
      <c r="G244" s="93"/>
      <c r="H244" s="93"/>
    </row>
    <row r="245" spans="1:8" ht="14">
      <c r="A245" s="89"/>
      <c r="B245" s="89"/>
      <c r="C245" s="90"/>
      <c r="D245" s="93"/>
      <c r="E245" s="90"/>
      <c r="F245" s="90"/>
      <c r="G245" s="93"/>
      <c r="H245" s="93"/>
    </row>
    <row r="246" spans="1:8" ht="14">
      <c r="A246" s="89"/>
      <c r="B246" s="89"/>
      <c r="C246" s="90"/>
      <c r="D246" s="93"/>
      <c r="E246" s="90"/>
      <c r="F246" s="90"/>
      <c r="G246" s="93"/>
      <c r="H246" s="93"/>
    </row>
    <row r="247" spans="1:8" ht="14">
      <c r="A247" s="89"/>
      <c r="B247" s="89"/>
      <c r="C247" s="90"/>
      <c r="D247" s="93"/>
      <c r="E247" s="90"/>
      <c r="F247" s="90"/>
      <c r="G247" s="93"/>
      <c r="H247" s="93"/>
    </row>
    <row r="248" spans="1:8" ht="14">
      <c r="A248" s="89"/>
      <c r="B248" s="89"/>
      <c r="C248" s="90"/>
      <c r="D248" s="93"/>
      <c r="E248" s="90"/>
      <c r="F248" s="90"/>
      <c r="G248" s="93"/>
      <c r="H248" s="93"/>
    </row>
    <row r="249" spans="1:8" ht="14">
      <c r="A249" s="89"/>
      <c r="B249" s="89"/>
      <c r="C249" s="90"/>
      <c r="D249" s="93"/>
      <c r="E249" s="90"/>
      <c r="F249" s="90"/>
      <c r="G249" s="93"/>
      <c r="H249" s="93"/>
    </row>
    <row r="250" spans="1:8" ht="14">
      <c r="A250" s="89"/>
      <c r="B250" s="89"/>
      <c r="C250" s="90"/>
      <c r="D250" s="93"/>
      <c r="E250" s="90"/>
      <c r="F250" s="90"/>
      <c r="G250" s="93"/>
      <c r="H250" s="93"/>
    </row>
    <row r="251" spans="1:8" ht="14">
      <c r="A251" s="89"/>
      <c r="B251" s="89"/>
      <c r="C251" s="90"/>
      <c r="D251" s="93"/>
      <c r="E251" s="90"/>
      <c r="F251" s="90"/>
      <c r="G251" s="93"/>
      <c r="H251" s="93"/>
    </row>
    <row r="252" spans="1:8" ht="14">
      <c r="A252" s="89"/>
      <c r="B252" s="89"/>
      <c r="C252" s="90"/>
      <c r="D252" s="93"/>
      <c r="E252" s="90"/>
      <c r="F252" s="90"/>
      <c r="G252" s="93"/>
      <c r="H252" s="93"/>
    </row>
    <row r="253" spans="1:8" ht="14">
      <c r="A253" s="89"/>
      <c r="B253" s="89"/>
      <c r="C253" s="90"/>
      <c r="D253" s="93"/>
      <c r="E253" s="90"/>
      <c r="F253" s="90"/>
      <c r="G253" s="93"/>
      <c r="H253" s="93"/>
    </row>
    <row r="254" spans="1:8" ht="14">
      <c r="A254" s="89"/>
      <c r="B254" s="89"/>
      <c r="C254" s="90"/>
      <c r="D254" s="93"/>
      <c r="E254" s="90"/>
      <c r="F254" s="90"/>
      <c r="G254" s="93"/>
      <c r="H254" s="93"/>
    </row>
    <row r="255" spans="1:8" ht="14">
      <c r="A255" s="89"/>
      <c r="B255" s="89"/>
      <c r="C255" s="90"/>
      <c r="D255" s="93"/>
      <c r="E255" s="90"/>
      <c r="F255" s="90"/>
      <c r="G255" s="93"/>
      <c r="H255" s="93"/>
    </row>
    <row r="256" spans="1:8" ht="14">
      <c r="A256" s="89"/>
      <c r="B256" s="89"/>
      <c r="C256" s="90"/>
      <c r="D256" s="93"/>
      <c r="E256" s="90"/>
      <c r="F256" s="90"/>
      <c r="G256" s="93"/>
      <c r="H256" s="93"/>
    </row>
    <row r="257" spans="1:8" ht="14">
      <c r="A257" s="89"/>
      <c r="B257" s="89"/>
      <c r="C257" s="90"/>
      <c r="D257" s="93"/>
      <c r="E257" s="90"/>
      <c r="F257" s="90"/>
      <c r="G257" s="93"/>
      <c r="H257" s="93"/>
    </row>
    <row r="258" spans="1:8" ht="14">
      <c r="A258" s="89"/>
      <c r="B258" s="89"/>
      <c r="C258" s="90"/>
      <c r="D258" s="93"/>
      <c r="E258" s="90"/>
      <c r="F258" s="90"/>
      <c r="G258" s="93"/>
      <c r="H258" s="93"/>
    </row>
    <row r="259" spans="1:8" ht="14">
      <c r="A259" s="89"/>
      <c r="B259" s="89"/>
      <c r="C259" s="90"/>
      <c r="D259" s="93"/>
      <c r="E259" s="90"/>
      <c r="F259" s="90"/>
      <c r="G259" s="93"/>
      <c r="H259" s="93"/>
    </row>
    <row r="260" spans="1:8" ht="14">
      <c r="A260" s="89"/>
      <c r="B260" s="89"/>
      <c r="C260" s="90"/>
      <c r="D260" s="93"/>
      <c r="E260" s="90"/>
      <c r="F260" s="90"/>
      <c r="G260" s="93"/>
      <c r="H260" s="93"/>
    </row>
    <row r="261" spans="1:8" ht="14">
      <c r="A261" s="89"/>
      <c r="B261" s="89"/>
      <c r="C261" s="90"/>
      <c r="D261" s="93"/>
      <c r="E261" s="90"/>
      <c r="F261" s="90"/>
      <c r="G261" s="93"/>
      <c r="H261" s="93"/>
    </row>
    <row r="262" spans="1:8" ht="14">
      <c r="A262" s="89"/>
      <c r="B262" s="89"/>
      <c r="C262" s="90"/>
      <c r="D262" s="93"/>
      <c r="E262" s="90"/>
      <c r="F262" s="90"/>
      <c r="G262" s="93"/>
      <c r="H262" s="93"/>
    </row>
    <row r="263" spans="1:8" ht="14">
      <c r="A263" s="89"/>
      <c r="B263" s="89"/>
      <c r="C263" s="90"/>
      <c r="D263" s="93"/>
      <c r="E263" s="90"/>
      <c r="F263" s="90"/>
      <c r="G263" s="93"/>
      <c r="H263" s="93"/>
    </row>
    <row r="264" spans="1:8" ht="14">
      <c r="A264" s="89"/>
      <c r="B264" s="89"/>
      <c r="C264" s="90"/>
      <c r="D264" s="93"/>
      <c r="E264" s="90"/>
      <c r="F264" s="90"/>
      <c r="G264" s="93"/>
      <c r="H264" s="93"/>
    </row>
    <row r="265" spans="1:8" ht="14">
      <c r="A265" s="89"/>
      <c r="B265" s="89"/>
      <c r="C265" s="90"/>
      <c r="D265" s="93"/>
      <c r="E265" s="90"/>
      <c r="F265" s="90"/>
      <c r="G265" s="93"/>
      <c r="H265" s="93"/>
    </row>
    <row r="266" spans="1:8" ht="14">
      <c r="A266" s="89"/>
      <c r="B266" s="89"/>
      <c r="C266" s="90"/>
      <c r="D266" s="93"/>
      <c r="E266" s="90"/>
      <c r="F266" s="90"/>
      <c r="G266" s="93"/>
      <c r="H266" s="93"/>
    </row>
    <row r="267" spans="1:8" ht="14">
      <c r="A267" s="89"/>
      <c r="B267" s="89"/>
      <c r="C267" s="90"/>
      <c r="D267" s="93"/>
      <c r="E267" s="90"/>
      <c r="F267" s="90"/>
      <c r="G267" s="93"/>
      <c r="H267" s="93"/>
    </row>
    <row r="268" spans="1:8" ht="14">
      <c r="A268" s="89"/>
      <c r="B268" s="89"/>
      <c r="C268" s="90"/>
      <c r="D268" s="93"/>
      <c r="E268" s="90"/>
      <c r="F268" s="90"/>
      <c r="G268" s="93"/>
      <c r="H268" s="93"/>
    </row>
    <row r="269" spans="1:8" ht="14">
      <c r="A269" s="89"/>
      <c r="B269" s="89"/>
      <c r="C269" s="90"/>
      <c r="D269" s="93"/>
      <c r="E269" s="90"/>
      <c r="F269" s="90"/>
      <c r="G269" s="93"/>
      <c r="H269" s="93"/>
    </row>
    <row r="270" spans="1:8" ht="14">
      <c r="A270" s="89"/>
      <c r="B270" s="89"/>
      <c r="C270" s="90"/>
      <c r="D270" s="93"/>
      <c r="E270" s="90"/>
      <c r="F270" s="90"/>
      <c r="G270" s="93"/>
      <c r="H270" s="93"/>
    </row>
    <row r="271" spans="1:8" ht="14">
      <c r="A271" s="89"/>
      <c r="B271" s="89"/>
      <c r="C271" s="90"/>
      <c r="D271" s="93"/>
      <c r="E271" s="90"/>
      <c r="F271" s="90"/>
      <c r="G271" s="93"/>
      <c r="H271" s="93"/>
    </row>
    <row r="272" spans="1:8" ht="14">
      <c r="A272" s="89"/>
      <c r="B272" s="89"/>
      <c r="C272" s="90"/>
      <c r="D272" s="93"/>
      <c r="E272" s="90"/>
      <c r="F272" s="90"/>
      <c r="G272" s="93"/>
      <c r="H272" s="93"/>
    </row>
    <row r="273" spans="1:8" ht="14">
      <c r="A273" s="89"/>
      <c r="B273" s="89"/>
      <c r="C273" s="90"/>
      <c r="D273" s="93"/>
      <c r="E273" s="90"/>
      <c r="F273" s="90"/>
      <c r="G273" s="93"/>
      <c r="H273" s="93"/>
    </row>
    <row r="274" spans="1:8" ht="14">
      <c r="A274" s="89"/>
      <c r="B274" s="89"/>
      <c r="C274" s="90"/>
      <c r="D274" s="93"/>
      <c r="E274" s="90"/>
      <c r="F274" s="90"/>
      <c r="G274" s="93"/>
      <c r="H274" s="93"/>
    </row>
    <row r="275" spans="1:8" ht="14">
      <c r="A275" s="89"/>
      <c r="B275" s="89"/>
      <c r="C275" s="90"/>
      <c r="D275" s="93"/>
      <c r="E275" s="90"/>
      <c r="F275" s="90"/>
      <c r="G275" s="93"/>
      <c r="H275" s="93"/>
    </row>
    <row r="276" spans="1:8" ht="14">
      <c r="A276" s="89"/>
      <c r="B276" s="89"/>
      <c r="C276" s="90"/>
      <c r="D276" s="93"/>
      <c r="E276" s="90"/>
      <c r="F276" s="90"/>
      <c r="G276" s="93"/>
      <c r="H276" s="93"/>
    </row>
    <row r="277" spans="1:8" ht="14">
      <c r="A277" s="89"/>
      <c r="B277" s="89"/>
      <c r="C277" s="90"/>
      <c r="D277" s="93"/>
      <c r="E277" s="90"/>
      <c r="F277" s="90"/>
      <c r="G277" s="93"/>
      <c r="H277" s="93"/>
    </row>
    <row r="278" spans="1:8" ht="14">
      <c r="A278" s="89"/>
      <c r="B278" s="89"/>
      <c r="C278" s="90"/>
      <c r="D278" s="93"/>
      <c r="E278" s="90"/>
      <c r="F278" s="90"/>
      <c r="G278" s="93"/>
      <c r="H278" s="93"/>
    </row>
    <row r="279" spans="1:8" ht="14">
      <c r="A279" s="89"/>
      <c r="B279" s="89"/>
      <c r="C279" s="90"/>
      <c r="D279" s="93"/>
      <c r="E279" s="90"/>
      <c r="F279" s="90"/>
      <c r="G279" s="93"/>
      <c r="H279" s="93"/>
    </row>
    <row r="280" spans="1:8" ht="14">
      <c r="A280" s="89"/>
      <c r="B280" s="89"/>
      <c r="C280" s="90"/>
      <c r="D280" s="93"/>
      <c r="E280" s="90"/>
      <c r="F280" s="90"/>
      <c r="G280" s="93"/>
      <c r="H280" s="93"/>
    </row>
    <row r="281" spans="1:8" ht="14">
      <c r="A281" s="89"/>
      <c r="B281" s="89"/>
      <c r="C281" s="90"/>
      <c r="D281" s="93"/>
      <c r="E281" s="90"/>
      <c r="F281" s="90"/>
      <c r="G281" s="93"/>
      <c r="H281" s="93"/>
    </row>
    <row r="282" spans="1:8" ht="14">
      <c r="A282" s="89"/>
      <c r="B282" s="89"/>
      <c r="C282" s="90"/>
      <c r="D282" s="93"/>
      <c r="E282" s="90"/>
      <c r="F282" s="90"/>
      <c r="G282" s="93"/>
      <c r="H282" s="93"/>
    </row>
    <row r="283" spans="1:8" ht="14">
      <c r="A283" s="89"/>
      <c r="B283" s="89"/>
      <c r="C283" s="90"/>
      <c r="D283" s="93"/>
      <c r="E283" s="90"/>
      <c r="F283" s="90"/>
      <c r="G283" s="93"/>
      <c r="H283" s="93"/>
    </row>
    <row r="284" spans="1:8" ht="14">
      <c r="A284" s="89"/>
      <c r="B284" s="89"/>
      <c r="C284" s="90"/>
      <c r="D284" s="93"/>
      <c r="E284" s="90"/>
      <c r="F284" s="90"/>
      <c r="G284" s="93"/>
      <c r="H284" s="93"/>
    </row>
    <row r="285" spans="1:8" ht="14">
      <c r="A285" s="89"/>
      <c r="B285" s="89"/>
      <c r="C285" s="90"/>
      <c r="D285" s="93"/>
      <c r="E285" s="90"/>
      <c r="F285" s="90"/>
      <c r="G285" s="93"/>
      <c r="H285" s="93"/>
    </row>
    <row r="286" spans="1:8" ht="14">
      <c r="A286" s="89"/>
      <c r="B286" s="89"/>
      <c r="C286" s="90"/>
      <c r="D286" s="93"/>
      <c r="E286" s="90"/>
      <c r="F286" s="90"/>
      <c r="G286" s="93"/>
      <c r="H286" s="93"/>
    </row>
    <row r="287" spans="1:8" ht="14">
      <c r="A287" s="89"/>
      <c r="B287" s="89"/>
      <c r="C287" s="90"/>
      <c r="D287" s="93"/>
      <c r="E287" s="90"/>
      <c r="F287" s="90"/>
      <c r="G287" s="93"/>
      <c r="H287" s="93"/>
    </row>
    <row r="288" spans="1:8" ht="14">
      <c r="A288" s="89"/>
      <c r="B288" s="89"/>
      <c r="C288" s="90"/>
      <c r="D288" s="93"/>
      <c r="E288" s="90"/>
      <c r="F288" s="90"/>
      <c r="G288" s="93"/>
      <c r="H288" s="93"/>
    </row>
    <row r="289" spans="1:8" ht="14">
      <c r="A289" s="89"/>
      <c r="B289" s="89"/>
      <c r="C289" s="90"/>
      <c r="D289" s="93"/>
      <c r="E289" s="90"/>
      <c r="F289" s="90"/>
      <c r="G289" s="93"/>
      <c r="H289" s="93"/>
    </row>
    <row r="290" spans="1:8" ht="14">
      <c r="A290" s="89"/>
      <c r="B290" s="89"/>
      <c r="C290" s="90"/>
      <c r="D290" s="93"/>
      <c r="E290" s="90"/>
      <c r="F290" s="90"/>
      <c r="G290" s="93"/>
      <c r="H290" s="93"/>
    </row>
    <row r="291" spans="1:8" ht="14">
      <c r="A291" s="89"/>
      <c r="B291" s="89"/>
      <c r="C291" s="90"/>
      <c r="D291" s="93"/>
      <c r="E291" s="90"/>
      <c r="F291" s="90"/>
      <c r="G291" s="93"/>
      <c r="H291" s="93"/>
    </row>
    <row r="292" spans="1:8" ht="14">
      <c r="A292" s="89"/>
      <c r="B292" s="89"/>
      <c r="C292" s="90"/>
      <c r="D292" s="93"/>
      <c r="E292" s="90"/>
      <c r="F292" s="90"/>
      <c r="G292" s="93"/>
      <c r="H292" s="93"/>
    </row>
    <row r="293" spans="1:8" ht="14">
      <c r="A293" s="89"/>
      <c r="B293" s="89"/>
      <c r="C293" s="90"/>
      <c r="D293" s="93"/>
      <c r="E293" s="90"/>
      <c r="F293" s="90"/>
      <c r="G293" s="93"/>
      <c r="H293" s="93"/>
    </row>
    <row r="294" spans="1:8" ht="14">
      <c r="A294" s="89"/>
      <c r="B294" s="89"/>
      <c r="C294" s="90"/>
      <c r="D294" s="93"/>
      <c r="E294" s="90"/>
      <c r="F294" s="90"/>
      <c r="G294" s="93"/>
      <c r="H294" s="93"/>
    </row>
    <row r="295" spans="1:8" ht="14">
      <c r="A295" s="89"/>
      <c r="B295" s="89"/>
      <c r="C295" s="90"/>
      <c r="D295" s="93"/>
      <c r="E295" s="90"/>
      <c r="F295" s="90"/>
      <c r="G295" s="93"/>
      <c r="H295" s="93"/>
    </row>
    <row r="296" spans="1:8" ht="14">
      <c r="A296" s="89"/>
      <c r="B296" s="89"/>
      <c r="C296" s="90"/>
      <c r="D296" s="93"/>
      <c r="E296" s="90"/>
      <c r="F296" s="90"/>
      <c r="G296" s="93"/>
      <c r="H296" s="93"/>
    </row>
    <row r="297" spans="1:8" ht="14">
      <c r="A297" s="89"/>
      <c r="B297" s="89"/>
      <c r="C297" s="90"/>
      <c r="D297" s="93"/>
      <c r="E297" s="90"/>
      <c r="F297" s="90"/>
      <c r="G297" s="93"/>
      <c r="H297" s="93"/>
    </row>
    <row r="298" spans="1:8" ht="14">
      <c r="A298" s="89"/>
      <c r="B298" s="89"/>
      <c r="C298" s="90"/>
      <c r="D298" s="93"/>
      <c r="E298" s="90"/>
      <c r="F298" s="90"/>
      <c r="G298" s="93"/>
      <c r="H298" s="93"/>
    </row>
    <row r="299" spans="1:8" ht="14">
      <c r="A299" s="89"/>
      <c r="B299" s="89"/>
      <c r="C299" s="90"/>
      <c r="D299" s="93"/>
      <c r="E299" s="90"/>
      <c r="F299" s="90"/>
      <c r="G299" s="93"/>
      <c r="H299" s="93"/>
    </row>
    <row r="300" spans="1:8" ht="14">
      <c r="A300" s="89"/>
      <c r="B300" s="89"/>
      <c r="C300" s="90"/>
      <c r="D300" s="93"/>
      <c r="E300" s="90"/>
      <c r="F300" s="90"/>
      <c r="G300" s="93"/>
      <c r="H300" s="93"/>
    </row>
    <row r="301" spans="1:8" ht="14">
      <c r="A301" s="89"/>
      <c r="B301" s="89"/>
      <c r="C301" s="90"/>
      <c r="D301" s="93"/>
      <c r="E301" s="90"/>
      <c r="F301" s="90"/>
      <c r="G301" s="93"/>
      <c r="H301" s="93"/>
    </row>
    <row r="302" spans="1:8" ht="14">
      <c r="A302" s="89"/>
      <c r="B302" s="89"/>
      <c r="C302" s="90"/>
      <c r="D302" s="93"/>
      <c r="E302" s="90"/>
      <c r="F302" s="90"/>
      <c r="G302" s="93"/>
      <c r="H302" s="93"/>
    </row>
    <row r="303" spans="1:8" ht="14">
      <c r="A303" s="89"/>
      <c r="B303" s="89"/>
      <c r="C303" s="90"/>
      <c r="D303" s="93"/>
      <c r="E303" s="90"/>
      <c r="F303" s="90"/>
      <c r="G303" s="93"/>
      <c r="H303" s="93"/>
    </row>
    <row r="304" spans="1:8" ht="14">
      <c r="A304" s="89"/>
      <c r="B304" s="89"/>
      <c r="C304" s="90"/>
      <c r="D304" s="93"/>
      <c r="E304" s="90"/>
      <c r="F304" s="90"/>
      <c r="G304" s="93"/>
      <c r="H304" s="93"/>
    </row>
    <row r="305" spans="1:8" ht="14">
      <c r="A305" s="89"/>
      <c r="B305" s="89"/>
      <c r="C305" s="90"/>
      <c r="D305" s="93"/>
      <c r="E305" s="90"/>
      <c r="F305" s="90"/>
      <c r="G305" s="93"/>
      <c r="H305" s="93"/>
    </row>
    <row r="306" spans="1:8" ht="14">
      <c r="A306" s="89"/>
      <c r="B306" s="89"/>
      <c r="C306" s="90"/>
      <c r="D306" s="93"/>
      <c r="E306" s="90"/>
      <c r="F306" s="90"/>
      <c r="G306" s="93"/>
      <c r="H306" s="93"/>
    </row>
    <row r="307" spans="1:8" ht="14">
      <c r="A307" s="89"/>
      <c r="B307" s="89"/>
      <c r="C307" s="90"/>
      <c r="D307" s="93"/>
      <c r="E307" s="90"/>
      <c r="F307" s="90"/>
      <c r="G307" s="93"/>
      <c r="H307" s="93"/>
    </row>
    <row r="308" spans="1:8" ht="14">
      <c r="A308" s="89"/>
      <c r="B308" s="89"/>
      <c r="C308" s="90"/>
      <c r="D308" s="93"/>
      <c r="E308" s="90"/>
      <c r="F308" s="90"/>
      <c r="G308" s="93"/>
      <c r="H308" s="93"/>
    </row>
    <row r="309" spans="1:8" ht="14">
      <c r="A309" s="89"/>
      <c r="B309" s="89"/>
      <c r="C309" s="90"/>
      <c r="D309" s="93"/>
      <c r="E309" s="90"/>
      <c r="F309" s="90"/>
      <c r="G309" s="93"/>
      <c r="H309" s="93"/>
    </row>
    <row r="310" spans="1:8" ht="14">
      <c r="A310" s="89"/>
      <c r="B310" s="89"/>
      <c r="C310" s="90"/>
      <c r="D310" s="93"/>
      <c r="E310" s="90"/>
      <c r="F310" s="90"/>
      <c r="G310" s="93"/>
      <c r="H310" s="93"/>
    </row>
    <row r="311" spans="1:8" ht="14">
      <c r="A311" s="89"/>
      <c r="B311" s="89"/>
      <c r="C311" s="90"/>
      <c r="D311" s="93"/>
      <c r="E311" s="90"/>
      <c r="F311" s="90"/>
      <c r="G311" s="93"/>
      <c r="H311" s="93"/>
    </row>
    <row r="312" spans="1:8" ht="14">
      <c r="A312" s="89"/>
      <c r="B312" s="89"/>
      <c r="C312" s="90"/>
      <c r="D312" s="93"/>
      <c r="E312" s="90"/>
      <c r="F312" s="90"/>
      <c r="G312" s="93"/>
      <c r="H312" s="93"/>
    </row>
    <row r="313" spans="1:8" ht="14">
      <c r="A313" s="89"/>
      <c r="B313" s="89"/>
      <c r="C313" s="90"/>
      <c r="D313" s="93"/>
      <c r="E313" s="90"/>
      <c r="F313" s="90"/>
      <c r="G313" s="93"/>
      <c r="H313" s="93"/>
    </row>
    <row r="314" spans="1:8" ht="14">
      <c r="A314" s="89"/>
      <c r="B314" s="89"/>
      <c r="C314" s="90"/>
      <c r="D314" s="93"/>
      <c r="E314" s="90"/>
      <c r="F314" s="90"/>
      <c r="G314" s="93"/>
      <c r="H314" s="93"/>
    </row>
    <row r="315" spans="1:8" ht="14">
      <c r="A315" s="89"/>
      <c r="B315" s="89"/>
      <c r="C315" s="90"/>
      <c r="D315" s="93"/>
      <c r="E315" s="90"/>
      <c r="F315" s="90"/>
      <c r="G315" s="93"/>
      <c r="H315" s="93"/>
    </row>
    <row r="316" spans="1:8" ht="14">
      <c r="A316" s="89"/>
      <c r="B316" s="89"/>
      <c r="C316" s="90"/>
      <c r="D316" s="93"/>
      <c r="E316" s="90"/>
      <c r="F316" s="90"/>
      <c r="G316" s="93"/>
      <c r="H316" s="93"/>
    </row>
    <row r="317" spans="1:8" ht="14">
      <c r="A317" s="89"/>
      <c r="B317" s="89"/>
      <c r="C317" s="90"/>
      <c r="D317" s="93"/>
      <c r="E317" s="90"/>
      <c r="F317" s="90"/>
      <c r="G317" s="93"/>
      <c r="H317" s="93"/>
    </row>
    <row r="318" spans="1:8" ht="14">
      <c r="A318" s="89"/>
      <c r="B318" s="89"/>
      <c r="C318" s="90"/>
      <c r="D318" s="93"/>
      <c r="E318" s="90"/>
      <c r="F318" s="90"/>
      <c r="G318" s="93"/>
      <c r="H318" s="93"/>
    </row>
    <row r="319" spans="1:8" ht="14">
      <c r="A319" s="89"/>
      <c r="B319" s="89"/>
      <c r="C319" s="90"/>
      <c r="D319" s="93"/>
      <c r="E319" s="90"/>
      <c r="F319" s="90"/>
      <c r="G319" s="93"/>
      <c r="H319" s="93"/>
    </row>
    <row r="320" spans="1:8" ht="14">
      <c r="A320" s="89"/>
      <c r="B320" s="89"/>
      <c r="C320" s="90"/>
      <c r="D320" s="93"/>
      <c r="E320" s="90"/>
      <c r="F320" s="90"/>
      <c r="G320" s="93"/>
      <c r="H320" s="93"/>
    </row>
    <row r="321" spans="1:8" ht="14">
      <c r="A321" s="89"/>
      <c r="B321" s="89"/>
      <c r="C321" s="90"/>
      <c r="D321" s="93"/>
      <c r="E321" s="90"/>
      <c r="F321" s="90"/>
      <c r="G321" s="93"/>
      <c r="H321" s="93"/>
    </row>
    <row r="322" spans="1:8" ht="14">
      <c r="A322" s="89"/>
      <c r="B322" s="89"/>
      <c r="C322" s="90"/>
      <c r="D322" s="93"/>
      <c r="E322" s="90"/>
      <c r="F322" s="90"/>
      <c r="G322" s="93"/>
      <c r="H322" s="93"/>
    </row>
    <row r="323" spans="1:8" ht="14">
      <c r="A323" s="89"/>
      <c r="B323" s="89"/>
      <c r="C323" s="90"/>
      <c r="D323" s="93"/>
      <c r="E323" s="90"/>
      <c r="F323" s="90"/>
      <c r="G323" s="93"/>
      <c r="H323" s="93"/>
    </row>
    <row r="324" spans="1:8" ht="14">
      <c r="A324" s="89"/>
      <c r="B324" s="89"/>
      <c r="C324" s="90"/>
      <c r="D324" s="93"/>
      <c r="E324" s="90"/>
      <c r="F324" s="90"/>
      <c r="G324" s="93"/>
      <c r="H324" s="93"/>
    </row>
    <row r="325" spans="1:8" ht="14">
      <c r="A325" s="89"/>
      <c r="B325" s="89"/>
      <c r="C325" s="90"/>
      <c r="D325" s="93"/>
      <c r="E325" s="90"/>
      <c r="F325" s="90"/>
      <c r="G325" s="93"/>
      <c r="H325" s="93"/>
    </row>
    <row r="326" spans="1:8" ht="14">
      <c r="A326" s="89"/>
      <c r="B326" s="89"/>
      <c r="C326" s="90"/>
      <c r="D326" s="93"/>
      <c r="E326" s="90"/>
      <c r="F326" s="90"/>
      <c r="G326" s="93"/>
      <c r="H326" s="93"/>
    </row>
    <row r="327" spans="1:8" ht="14">
      <c r="A327" s="89"/>
      <c r="B327" s="89"/>
      <c r="C327" s="90"/>
      <c r="D327" s="93"/>
      <c r="E327" s="90"/>
      <c r="F327" s="90"/>
      <c r="G327" s="93"/>
      <c r="H327" s="93"/>
    </row>
    <row r="328" spans="1:8" ht="14">
      <c r="A328" s="89"/>
      <c r="B328" s="89"/>
      <c r="C328" s="90"/>
      <c r="D328" s="93"/>
      <c r="E328" s="90"/>
      <c r="F328" s="90"/>
      <c r="G328" s="93"/>
      <c r="H328" s="93"/>
    </row>
    <row r="329" spans="1:8" ht="14">
      <c r="A329" s="89"/>
      <c r="B329" s="89"/>
      <c r="C329" s="90"/>
      <c r="D329" s="93"/>
      <c r="E329" s="90"/>
      <c r="F329" s="90"/>
      <c r="G329" s="93"/>
      <c r="H329" s="93"/>
    </row>
    <row r="330" spans="1:8" ht="14">
      <c r="A330" s="89"/>
      <c r="B330" s="89"/>
      <c r="C330" s="90"/>
      <c r="D330" s="93"/>
      <c r="E330" s="90"/>
      <c r="F330" s="90"/>
      <c r="G330" s="93"/>
      <c r="H330" s="93"/>
    </row>
    <row r="331" spans="1:8" ht="14">
      <c r="A331" s="89"/>
      <c r="B331" s="89"/>
      <c r="C331" s="90"/>
      <c r="D331" s="93"/>
      <c r="E331" s="90"/>
      <c r="F331" s="90"/>
      <c r="G331" s="93"/>
      <c r="H331" s="93"/>
    </row>
    <row r="332" spans="1:8" ht="14">
      <c r="A332" s="89"/>
      <c r="B332" s="89"/>
      <c r="C332" s="90"/>
      <c r="D332" s="93"/>
      <c r="E332" s="90"/>
      <c r="F332" s="90"/>
      <c r="G332" s="93"/>
      <c r="H332" s="93"/>
    </row>
    <row r="333" spans="1:8" ht="14">
      <c r="A333" s="89"/>
      <c r="B333" s="89"/>
      <c r="C333" s="90"/>
      <c r="D333" s="93"/>
      <c r="E333" s="90"/>
      <c r="F333" s="90"/>
      <c r="G333" s="93"/>
      <c r="H333" s="93"/>
    </row>
    <row r="334" spans="1:8" ht="14">
      <c r="A334" s="89"/>
      <c r="B334" s="89"/>
      <c r="C334" s="90"/>
      <c r="D334" s="93"/>
      <c r="E334" s="90"/>
      <c r="F334" s="90"/>
      <c r="G334" s="93"/>
      <c r="H334" s="93"/>
    </row>
    <row r="335" spans="1:8" ht="14">
      <c r="A335" s="89"/>
      <c r="B335" s="89"/>
      <c r="C335" s="90"/>
      <c r="D335" s="93"/>
      <c r="E335" s="90"/>
      <c r="F335" s="90"/>
      <c r="G335" s="93"/>
      <c r="H335" s="93"/>
    </row>
    <row r="336" spans="1:8" ht="14">
      <c r="A336" s="89"/>
      <c r="B336" s="89"/>
      <c r="C336" s="90"/>
      <c r="D336" s="93"/>
      <c r="E336" s="90"/>
      <c r="F336" s="90"/>
      <c r="G336" s="93"/>
      <c r="H336" s="93"/>
    </row>
    <row r="337" spans="1:8" ht="14">
      <c r="A337" s="89"/>
      <c r="B337" s="89"/>
      <c r="C337" s="90"/>
      <c r="D337" s="93"/>
      <c r="E337" s="90"/>
      <c r="F337" s="90"/>
      <c r="G337" s="93"/>
      <c r="H337" s="93"/>
    </row>
    <row r="338" spans="1:8" ht="14">
      <c r="A338" s="89"/>
      <c r="B338" s="89"/>
      <c r="C338" s="90"/>
      <c r="D338" s="93"/>
      <c r="E338" s="90"/>
      <c r="F338" s="90"/>
      <c r="G338" s="93"/>
      <c r="H338" s="93"/>
    </row>
    <row r="339" spans="1:8" ht="14">
      <c r="A339" s="89"/>
      <c r="B339" s="89"/>
      <c r="C339" s="90"/>
      <c r="D339" s="93"/>
      <c r="E339" s="90"/>
      <c r="F339" s="90"/>
      <c r="G339" s="93"/>
      <c r="H339" s="93"/>
    </row>
    <row r="340" spans="1:8" ht="14">
      <c r="A340" s="89"/>
      <c r="B340" s="89"/>
      <c r="C340" s="90"/>
      <c r="D340" s="93"/>
      <c r="E340" s="90"/>
      <c r="F340" s="90"/>
      <c r="G340" s="93"/>
      <c r="H340" s="93"/>
    </row>
    <row r="341" spans="1:8" ht="14">
      <c r="A341" s="89"/>
      <c r="B341" s="89"/>
      <c r="C341" s="90"/>
      <c r="D341" s="93"/>
      <c r="E341" s="90"/>
      <c r="F341" s="90"/>
      <c r="G341" s="93"/>
      <c r="H341" s="93"/>
    </row>
    <row r="342" spans="1:8" ht="14">
      <c r="A342" s="89"/>
      <c r="B342" s="89"/>
      <c r="C342" s="90"/>
      <c r="D342" s="93"/>
      <c r="E342" s="90"/>
      <c r="F342" s="90"/>
      <c r="G342" s="93"/>
      <c r="H342" s="93"/>
    </row>
    <row r="343" spans="1:8" ht="14">
      <c r="A343" s="89"/>
      <c r="B343" s="89"/>
      <c r="C343" s="90"/>
      <c r="D343" s="93"/>
      <c r="E343" s="90"/>
      <c r="F343" s="90"/>
      <c r="G343" s="93"/>
      <c r="H343" s="93"/>
    </row>
    <row r="344" spans="1:8" ht="14">
      <c r="A344" s="89"/>
      <c r="B344" s="89"/>
      <c r="C344" s="90"/>
      <c r="D344" s="93"/>
      <c r="E344" s="90"/>
      <c r="F344" s="90"/>
      <c r="G344" s="93"/>
      <c r="H344" s="93"/>
    </row>
    <row r="345" spans="1:8" ht="14">
      <c r="A345" s="89"/>
      <c r="B345" s="89"/>
      <c r="C345" s="90"/>
      <c r="D345" s="93"/>
      <c r="E345" s="90"/>
      <c r="F345" s="90"/>
      <c r="G345" s="93"/>
      <c r="H345" s="93"/>
    </row>
    <row r="346" spans="1:8" ht="14">
      <c r="A346" s="89"/>
      <c r="B346" s="89"/>
      <c r="C346" s="90"/>
      <c r="D346" s="93"/>
      <c r="E346" s="90"/>
      <c r="F346" s="90"/>
      <c r="G346" s="93"/>
      <c r="H346" s="93"/>
    </row>
    <row r="347" spans="1:8" ht="14">
      <c r="A347" s="89"/>
      <c r="B347" s="89"/>
      <c r="C347" s="90"/>
      <c r="D347" s="93"/>
      <c r="E347" s="90"/>
      <c r="F347" s="90"/>
      <c r="G347" s="93"/>
      <c r="H347" s="93"/>
    </row>
    <row r="348" spans="1:8" ht="14">
      <c r="A348" s="89"/>
      <c r="B348" s="89"/>
      <c r="C348" s="90"/>
      <c r="D348" s="93"/>
      <c r="E348" s="90"/>
      <c r="F348" s="90"/>
      <c r="G348" s="93"/>
      <c r="H348" s="93"/>
    </row>
    <row r="349" spans="1:8" ht="14">
      <c r="A349" s="89"/>
      <c r="B349" s="89"/>
      <c r="C349" s="90"/>
      <c r="D349" s="93"/>
      <c r="E349" s="90"/>
      <c r="F349" s="90"/>
      <c r="G349" s="93"/>
      <c r="H349" s="93"/>
    </row>
    <row r="350" spans="1:8" ht="14">
      <c r="A350" s="89"/>
      <c r="B350" s="89"/>
      <c r="C350" s="90"/>
      <c r="D350" s="93"/>
      <c r="E350" s="90"/>
      <c r="F350" s="90"/>
      <c r="G350" s="93"/>
      <c r="H350" s="93"/>
    </row>
    <row r="351" spans="1:8" ht="14">
      <c r="A351" s="89"/>
      <c r="B351" s="89"/>
      <c r="C351" s="90"/>
      <c r="D351" s="93"/>
      <c r="E351" s="90"/>
      <c r="F351" s="90"/>
      <c r="G351" s="93"/>
      <c r="H351" s="93"/>
    </row>
    <row r="352" spans="1:8" ht="14">
      <c r="A352" s="89"/>
      <c r="B352" s="89"/>
      <c r="C352" s="90"/>
      <c r="D352" s="93"/>
      <c r="E352" s="90"/>
      <c r="F352" s="90"/>
      <c r="G352" s="93"/>
      <c r="H352" s="93"/>
    </row>
    <row r="353" spans="1:8" ht="14">
      <c r="A353" s="89"/>
      <c r="B353" s="89"/>
      <c r="C353" s="90"/>
      <c r="D353" s="93"/>
      <c r="E353" s="90"/>
      <c r="F353" s="90"/>
      <c r="G353" s="93"/>
      <c r="H353" s="93"/>
    </row>
    <row r="354" spans="1:8" ht="14">
      <c r="A354" s="89"/>
      <c r="B354" s="89"/>
      <c r="C354" s="90"/>
      <c r="D354" s="93"/>
      <c r="E354" s="90"/>
      <c r="F354" s="90"/>
      <c r="G354" s="93"/>
      <c r="H354" s="93"/>
    </row>
    <row r="355" spans="1:8" ht="14">
      <c r="A355" s="89"/>
      <c r="B355" s="89"/>
      <c r="C355" s="90"/>
      <c r="D355" s="93"/>
      <c r="E355" s="90"/>
      <c r="F355" s="90"/>
      <c r="G355" s="93"/>
      <c r="H355" s="93"/>
    </row>
    <row r="356" spans="1:8" ht="14">
      <c r="A356" s="89"/>
      <c r="B356" s="89"/>
      <c r="C356" s="90"/>
      <c r="D356" s="93"/>
      <c r="E356" s="90"/>
      <c r="F356" s="90"/>
      <c r="G356" s="93"/>
      <c r="H356" s="93"/>
    </row>
    <row r="357" spans="1:8" ht="14">
      <c r="A357" s="89"/>
      <c r="B357" s="89"/>
      <c r="C357" s="90"/>
      <c r="D357" s="93"/>
      <c r="E357" s="90"/>
      <c r="F357" s="90"/>
      <c r="G357" s="93"/>
      <c r="H357" s="93"/>
    </row>
    <row r="358" spans="1:8" ht="14">
      <c r="A358" s="89"/>
      <c r="B358" s="89"/>
      <c r="C358" s="90"/>
      <c r="D358" s="93"/>
      <c r="E358" s="90"/>
      <c r="F358" s="90"/>
      <c r="G358" s="93"/>
      <c r="H358" s="93"/>
    </row>
    <row r="359" spans="1:8" ht="14">
      <c r="A359" s="89"/>
      <c r="B359" s="89"/>
      <c r="C359" s="90"/>
      <c r="D359" s="93"/>
      <c r="E359" s="90"/>
      <c r="F359" s="90"/>
      <c r="G359" s="93"/>
      <c r="H359" s="93"/>
    </row>
    <row r="360" spans="1:8" ht="14">
      <c r="A360" s="89"/>
      <c r="B360" s="89"/>
      <c r="C360" s="90"/>
      <c r="D360" s="93"/>
      <c r="E360" s="90"/>
      <c r="F360" s="90"/>
      <c r="G360" s="93"/>
      <c r="H360" s="93"/>
    </row>
    <row r="361" spans="1:8" ht="14">
      <c r="A361" s="89"/>
      <c r="B361" s="89"/>
      <c r="C361" s="90"/>
      <c r="D361" s="93"/>
      <c r="E361" s="90"/>
      <c r="F361" s="90"/>
      <c r="G361" s="93"/>
      <c r="H361" s="93"/>
    </row>
    <row r="362" spans="1:8" ht="14">
      <c r="A362" s="89"/>
      <c r="B362" s="89"/>
      <c r="C362" s="90"/>
      <c r="D362" s="93"/>
      <c r="E362" s="90"/>
      <c r="F362" s="90"/>
      <c r="G362" s="93"/>
      <c r="H362" s="93"/>
    </row>
    <row r="363" spans="1:8" ht="14">
      <c r="A363" s="89"/>
      <c r="B363" s="89"/>
      <c r="C363" s="90"/>
      <c r="D363" s="93"/>
      <c r="E363" s="90"/>
      <c r="F363" s="90"/>
      <c r="G363" s="93"/>
      <c r="H363" s="93"/>
    </row>
    <row r="364" spans="1:8" ht="14">
      <c r="A364" s="89"/>
      <c r="B364" s="89"/>
      <c r="C364" s="90"/>
      <c r="D364" s="93"/>
      <c r="E364" s="90"/>
      <c r="F364" s="90"/>
      <c r="G364" s="93"/>
      <c r="H364" s="93"/>
    </row>
    <row r="365" spans="1:8" ht="14">
      <c r="A365" s="89"/>
      <c r="B365" s="89"/>
      <c r="C365" s="90"/>
      <c r="D365" s="93"/>
      <c r="E365" s="90"/>
      <c r="F365" s="90"/>
      <c r="G365" s="93"/>
      <c r="H365" s="93"/>
    </row>
    <row r="366" spans="1:8" ht="14">
      <c r="A366" s="89"/>
      <c r="B366" s="89"/>
      <c r="C366" s="90"/>
      <c r="D366" s="93"/>
      <c r="E366" s="90"/>
      <c r="F366" s="90"/>
      <c r="G366" s="93"/>
      <c r="H366" s="93"/>
    </row>
    <row r="367" spans="1:8" ht="14">
      <c r="A367" s="89"/>
      <c r="B367" s="89"/>
      <c r="C367" s="90"/>
      <c r="D367" s="93"/>
      <c r="E367" s="90"/>
      <c r="F367" s="90"/>
      <c r="G367" s="93"/>
      <c r="H367" s="93"/>
    </row>
    <row r="368" spans="1:8" ht="14">
      <c r="A368" s="89"/>
      <c r="B368" s="89"/>
      <c r="C368" s="90"/>
      <c r="D368" s="93"/>
      <c r="E368" s="90"/>
      <c r="F368" s="90"/>
      <c r="G368" s="93"/>
      <c r="H368" s="93"/>
    </row>
    <row r="369" spans="1:8" ht="14">
      <c r="A369" s="89"/>
      <c r="B369" s="89"/>
      <c r="C369" s="90"/>
      <c r="D369" s="93"/>
      <c r="E369" s="90"/>
      <c r="F369" s="90"/>
      <c r="G369" s="93"/>
      <c r="H369" s="93"/>
    </row>
    <row r="370" spans="1:8" ht="14">
      <c r="A370" s="89"/>
      <c r="B370" s="89"/>
      <c r="C370" s="90"/>
      <c r="D370" s="93"/>
      <c r="E370" s="90"/>
      <c r="F370" s="90"/>
      <c r="G370" s="93"/>
      <c r="H370" s="93"/>
    </row>
    <row r="371" spans="1:8" ht="14">
      <c r="A371" s="89"/>
      <c r="B371" s="89"/>
      <c r="C371" s="90"/>
      <c r="D371" s="93"/>
      <c r="E371" s="90"/>
      <c r="F371" s="90"/>
      <c r="G371" s="93"/>
      <c r="H371" s="93"/>
    </row>
    <row r="372" spans="1:8" ht="14">
      <c r="A372" s="89"/>
      <c r="B372" s="89"/>
      <c r="C372" s="90"/>
      <c r="D372" s="93"/>
      <c r="E372" s="90"/>
      <c r="F372" s="90"/>
      <c r="G372" s="93"/>
      <c r="H372" s="93"/>
    </row>
    <row r="373" spans="1:8" ht="14">
      <c r="A373" s="89"/>
      <c r="B373" s="89"/>
      <c r="C373" s="90"/>
      <c r="D373" s="93"/>
      <c r="E373" s="90"/>
      <c r="F373" s="90"/>
      <c r="G373" s="93"/>
      <c r="H373" s="93"/>
    </row>
    <row r="374" spans="1:8" ht="14">
      <c r="A374" s="89"/>
      <c r="B374" s="89"/>
      <c r="C374" s="90"/>
      <c r="D374" s="93"/>
      <c r="E374" s="90"/>
      <c r="F374" s="90"/>
      <c r="G374" s="93"/>
      <c r="H374" s="93"/>
    </row>
    <row r="375" spans="1:8" ht="14">
      <c r="A375" s="89"/>
      <c r="B375" s="89"/>
      <c r="C375" s="90"/>
      <c r="D375" s="93"/>
      <c r="E375" s="90"/>
      <c r="F375" s="90"/>
      <c r="G375" s="93"/>
      <c r="H375" s="93"/>
    </row>
    <row r="376" spans="1:8" ht="14">
      <c r="A376" s="89"/>
      <c r="B376" s="89"/>
      <c r="C376" s="90"/>
      <c r="D376" s="93"/>
      <c r="E376" s="90"/>
      <c r="F376" s="90"/>
      <c r="G376" s="93"/>
      <c r="H376" s="93"/>
    </row>
    <row r="377" spans="1:8" ht="14">
      <c r="A377" s="89"/>
      <c r="B377" s="89"/>
      <c r="C377" s="90"/>
      <c r="D377" s="93"/>
      <c r="E377" s="90"/>
      <c r="F377" s="90"/>
      <c r="G377" s="93"/>
      <c r="H377" s="93"/>
    </row>
    <row r="378" spans="1:8" ht="14">
      <c r="A378" s="89"/>
      <c r="B378" s="89"/>
      <c r="C378" s="90"/>
      <c r="D378" s="93"/>
      <c r="E378" s="90"/>
      <c r="F378" s="90"/>
      <c r="G378" s="93"/>
      <c r="H378" s="93"/>
    </row>
    <row r="379" spans="1:8" ht="14">
      <c r="A379" s="89"/>
      <c r="B379" s="89"/>
      <c r="C379" s="90"/>
      <c r="D379" s="93"/>
      <c r="E379" s="90"/>
      <c r="F379" s="90"/>
      <c r="G379" s="93"/>
      <c r="H379" s="93"/>
    </row>
    <row r="380" spans="1:8" ht="14">
      <c r="A380" s="89"/>
      <c r="B380" s="89"/>
      <c r="C380" s="90"/>
      <c r="D380" s="93"/>
      <c r="E380" s="90"/>
      <c r="F380" s="90"/>
      <c r="G380" s="93"/>
      <c r="H380" s="93"/>
    </row>
    <row r="381" spans="1:8" ht="14">
      <c r="A381" s="89"/>
      <c r="B381" s="89"/>
      <c r="C381" s="90"/>
      <c r="D381" s="93"/>
      <c r="E381" s="90"/>
      <c r="F381" s="90"/>
      <c r="G381" s="93"/>
      <c r="H381" s="93"/>
    </row>
    <row r="382" spans="1:8" ht="14">
      <c r="A382" s="89"/>
      <c r="B382" s="89"/>
      <c r="C382" s="90"/>
      <c r="D382" s="93"/>
      <c r="E382" s="90"/>
      <c r="F382" s="90"/>
      <c r="G382" s="93"/>
      <c r="H382" s="93"/>
    </row>
    <row r="383" spans="1:8" ht="14">
      <c r="A383" s="89"/>
      <c r="B383" s="89"/>
      <c r="C383" s="90"/>
      <c r="D383" s="93"/>
      <c r="E383" s="90"/>
      <c r="F383" s="90"/>
      <c r="G383" s="93"/>
      <c r="H383" s="93"/>
    </row>
    <row r="384" spans="1:8" ht="14">
      <c r="A384" s="89"/>
      <c r="B384" s="89"/>
      <c r="C384" s="90"/>
      <c r="D384" s="93"/>
      <c r="E384" s="90"/>
      <c r="F384" s="90"/>
      <c r="G384" s="93"/>
      <c r="H384" s="93"/>
    </row>
    <row r="385" spans="1:8" ht="14">
      <c r="A385" s="89"/>
      <c r="B385" s="89"/>
      <c r="C385" s="90"/>
      <c r="D385" s="93"/>
      <c r="E385" s="90"/>
      <c r="F385" s="90"/>
      <c r="G385" s="93"/>
      <c r="H385" s="93"/>
    </row>
    <row r="386" spans="1:8" ht="14">
      <c r="A386" s="89"/>
      <c r="B386" s="89"/>
      <c r="C386" s="90"/>
      <c r="D386" s="93"/>
      <c r="E386" s="90"/>
      <c r="F386" s="90"/>
      <c r="G386" s="93"/>
      <c r="H386" s="93"/>
    </row>
    <row r="387" spans="1:8" ht="14">
      <c r="A387" s="89"/>
      <c r="B387" s="89"/>
      <c r="C387" s="90"/>
      <c r="D387" s="93"/>
      <c r="E387" s="90"/>
      <c r="F387" s="90"/>
      <c r="G387" s="93"/>
      <c r="H387" s="93"/>
    </row>
    <row r="388" spans="1:8" ht="14">
      <c r="A388" s="89"/>
      <c r="B388" s="89"/>
      <c r="C388" s="90"/>
      <c r="D388" s="93"/>
      <c r="E388" s="90"/>
      <c r="F388" s="90"/>
      <c r="G388" s="93"/>
      <c r="H388" s="93"/>
    </row>
    <row r="389" spans="1:8" ht="14">
      <c r="A389" s="89"/>
      <c r="B389" s="89"/>
      <c r="C389" s="90"/>
      <c r="D389" s="93"/>
      <c r="E389" s="90"/>
      <c r="F389" s="90"/>
      <c r="G389" s="93"/>
      <c r="H389" s="93"/>
    </row>
    <row r="390" spans="1:8" ht="14">
      <c r="A390" s="89"/>
      <c r="B390" s="89"/>
      <c r="C390" s="90"/>
      <c r="D390" s="93"/>
      <c r="E390" s="90"/>
      <c r="F390" s="90"/>
      <c r="G390" s="93"/>
      <c r="H390" s="93"/>
    </row>
    <row r="391" spans="1:8" ht="14">
      <c r="A391" s="89"/>
      <c r="B391" s="89"/>
      <c r="C391" s="90"/>
      <c r="D391" s="93"/>
      <c r="E391" s="90"/>
      <c r="F391" s="90"/>
      <c r="G391" s="93"/>
      <c r="H391" s="93"/>
    </row>
    <row r="392" spans="1:8" ht="14">
      <c r="A392" s="89"/>
      <c r="B392" s="89"/>
      <c r="C392" s="90"/>
      <c r="D392" s="93"/>
      <c r="E392" s="90"/>
      <c r="F392" s="90"/>
      <c r="G392" s="93"/>
      <c r="H392" s="93"/>
    </row>
    <row r="393" spans="1:8" ht="14">
      <c r="A393" s="89"/>
      <c r="B393" s="89"/>
      <c r="C393" s="90"/>
      <c r="D393" s="93"/>
      <c r="E393" s="90"/>
      <c r="F393" s="90"/>
      <c r="G393" s="93"/>
      <c r="H393" s="93"/>
    </row>
    <row r="394" spans="1:8" ht="14">
      <c r="A394" s="89"/>
      <c r="B394" s="89"/>
      <c r="C394" s="90"/>
      <c r="D394" s="93"/>
      <c r="E394" s="90"/>
      <c r="F394" s="90"/>
      <c r="G394" s="93"/>
      <c r="H394" s="93"/>
    </row>
    <row r="395" spans="1:8" ht="14">
      <c r="A395" s="89"/>
      <c r="B395" s="89"/>
      <c r="C395" s="90"/>
      <c r="D395" s="93"/>
      <c r="E395" s="90"/>
      <c r="F395" s="90"/>
      <c r="G395" s="93"/>
      <c r="H395" s="93"/>
    </row>
    <row r="396" spans="1:8" ht="14">
      <c r="A396" s="89"/>
      <c r="B396" s="89"/>
      <c r="C396" s="90"/>
      <c r="D396" s="93"/>
      <c r="E396" s="90"/>
      <c r="F396" s="90"/>
      <c r="G396" s="93"/>
      <c r="H396" s="93"/>
    </row>
    <row r="397" spans="1:8" ht="14">
      <c r="A397" s="89"/>
      <c r="B397" s="89"/>
      <c r="C397" s="90"/>
      <c r="D397" s="93"/>
      <c r="E397" s="90"/>
      <c r="F397" s="90"/>
      <c r="G397" s="93"/>
      <c r="H397" s="93"/>
    </row>
    <row r="398" spans="1:8" ht="14">
      <c r="A398" s="89"/>
      <c r="B398" s="89"/>
      <c r="C398" s="90"/>
      <c r="D398" s="93"/>
      <c r="E398" s="90"/>
      <c r="F398" s="90"/>
      <c r="G398" s="93"/>
      <c r="H398" s="93"/>
    </row>
    <row r="399" spans="1:8" ht="14">
      <c r="A399" s="89"/>
      <c r="B399" s="89"/>
      <c r="C399" s="90"/>
      <c r="D399" s="93"/>
      <c r="E399" s="90"/>
      <c r="F399" s="90"/>
      <c r="G399" s="93"/>
      <c r="H399" s="93"/>
    </row>
    <row r="400" spans="1:8" ht="14">
      <c r="A400" s="89"/>
      <c r="B400" s="89"/>
      <c r="C400" s="90"/>
      <c r="D400" s="93"/>
      <c r="E400" s="90"/>
      <c r="F400" s="90"/>
      <c r="G400" s="93"/>
      <c r="H400" s="93"/>
    </row>
    <row r="401" spans="1:8" ht="14">
      <c r="A401" s="89"/>
      <c r="B401" s="89"/>
      <c r="C401" s="90"/>
      <c r="D401" s="93"/>
      <c r="E401" s="90"/>
      <c r="F401" s="90"/>
      <c r="G401" s="93"/>
      <c r="H401" s="93"/>
    </row>
    <row r="402" spans="1:8" ht="14">
      <c r="A402" s="89"/>
      <c r="B402" s="89"/>
      <c r="C402" s="90"/>
      <c r="D402" s="93"/>
      <c r="E402" s="90"/>
      <c r="F402" s="90"/>
      <c r="G402" s="93"/>
      <c r="H402" s="93"/>
    </row>
    <row r="403" spans="1:8" ht="14">
      <c r="A403" s="89"/>
      <c r="B403" s="89"/>
      <c r="C403" s="90"/>
      <c r="D403" s="93"/>
      <c r="E403" s="90"/>
      <c r="F403" s="90"/>
      <c r="G403" s="93"/>
      <c r="H403" s="93"/>
    </row>
    <row r="404" spans="1:8" ht="14">
      <c r="A404" s="89"/>
      <c r="B404" s="89"/>
      <c r="C404" s="90"/>
      <c r="D404" s="93"/>
      <c r="E404" s="90"/>
      <c r="F404" s="90"/>
      <c r="G404" s="93"/>
      <c r="H404" s="93"/>
    </row>
    <row r="405" spans="1:8" ht="14">
      <c r="A405" s="89"/>
      <c r="B405" s="89"/>
      <c r="C405" s="90"/>
      <c r="D405" s="93"/>
      <c r="E405" s="90"/>
      <c r="F405" s="90"/>
      <c r="G405" s="93"/>
      <c r="H405" s="93"/>
    </row>
    <row r="406" spans="1:8" ht="14">
      <c r="A406" s="89"/>
      <c r="B406" s="89"/>
      <c r="C406" s="90"/>
      <c r="D406" s="93"/>
      <c r="E406" s="90"/>
      <c r="F406" s="90"/>
      <c r="G406" s="93"/>
      <c r="H406" s="93"/>
    </row>
    <row r="407" spans="1:8" ht="14">
      <c r="A407" s="89"/>
      <c r="B407" s="89"/>
      <c r="C407" s="90"/>
      <c r="D407" s="93"/>
      <c r="E407" s="90"/>
      <c r="F407" s="90"/>
      <c r="G407" s="93"/>
      <c r="H407" s="93"/>
    </row>
    <row r="408" spans="1:8" ht="14">
      <c r="A408" s="89"/>
      <c r="B408" s="89"/>
      <c r="C408" s="90"/>
      <c r="D408" s="93"/>
      <c r="E408" s="90"/>
      <c r="F408" s="90"/>
      <c r="G408" s="93"/>
      <c r="H408" s="93"/>
    </row>
    <row r="409" spans="1:8" ht="14">
      <c r="A409" s="89"/>
      <c r="B409" s="89"/>
      <c r="C409" s="90"/>
      <c r="D409" s="93"/>
      <c r="E409" s="90"/>
      <c r="F409" s="90"/>
      <c r="G409" s="93"/>
      <c r="H409" s="93"/>
    </row>
    <row r="410" spans="1:8" ht="14">
      <c r="A410" s="89"/>
      <c r="B410" s="89"/>
      <c r="C410" s="90"/>
      <c r="D410" s="93"/>
      <c r="E410" s="90"/>
      <c r="F410" s="90"/>
      <c r="G410" s="93"/>
      <c r="H410" s="93"/>
    </row>
    <row r="411" spans="1:8" ht="14">
      <c r="A411" s="89"/>
      <c r="B411" s="89"/>
      <c r="C411" s="90"/>
      <c r="D411" s="93"/>
      <c r="E411" s="90"/>
      <c r="F411" s="90"/>
      <c r="G411" s="93"/>
      <c r="H411" s="93"/>
    </row>
    <row r="412" spans="1:8" ht="14">
      <c r="A412" s="89"/>
      <c r="B412" s="89"/>
      <c r="C412" s="90"/>
      <c r="D412" s="93"/>
      <c r="E412" s="90"/>
      <c r="F412" s="90"/>
      <c r="G412" s="93"/>
      <c r="H412" s="93"/>
    </row>
    <row r="413" spans="1:8" ht="14">
      <c r="A413" s="89"/>
      <c r="B413" s="89"/>
      <c r="C413" s="90"/>
      <c r="D413" s="93"/>
      <c r="E413" s="90"/>
      <c r="F413" s="90"/>
      <c r="G413" s="93"/>
      <c r="H413" s="93"/>
    </row>
    <row r="414" spans="1:8" ht="14">
      <c r="A414" s="89"/>
      <c r="B414" s="89"/>
      <c r="C414" s="90"/>
      <c r="D414" s="93"/>
      <c r="E414" s="90"/>
      <c r="F414" s="90"/>
      <c r="G414" s="93"/>
      <c r="H414" s="93"/>
    </row>
    <row r="415" spans="1:8" ht="14">
      <c r="A415" s="89"/>
      <c r="B415" s="89"/>
      <c r="C415" s="90"/>
      <c r="D415" s="93"/>
      <c r="E415" s="90"/>
      <c r="F415" s="90"/>
      <c r="G415" s="93"/>
      <c r="H415" s="93"/>
    </row>
    <row r="416" spans="1:8" ht="14">
      <c r="A416" s="89"/>
      <c r="B416" s="89"/>
      <c r="C416" s="90"/>
      <c r="D416" s="93"/>
      <c r="E416" s="90"/>
      <c r="F416" s="90"/>
      <c r="G416" s="93"/>
      <c r="H416" s="93"/>
    </row>
    <row r="417" spans="1:8" ht="14">
      <c r="A417" s="89"/>
      <c r="B417" s="89"/>
      <c r="C417" s="90"/>
      <c r="D417" s="93"/>
      <c r="E417" s="90"/>
      <c r="F417" s="90"/>
      <c r="G417" s="93"/>
      <c r="H417" s="93"/>
    </row>
    <row r="418" spans="1:8" ht="14">
      <c r="A418" s="89"/>
      <c r="B418" s="89"/>
      <c r="C418" s="90"/>
      <c r="D418" s="93"/>
      <c r="E418" s="90"/>
      <c r="F418" s="90"/>
      <c r="G418" s="93"/>
      <c r="H418" s="93"/>
    </row>
    <row r="419" spans="1:8" ht="14">
      <c r="A419" s="89"/>
      <c r="B419" s="89"/>
      <c r="C419" s="90"/>
      <c r="D419" s="93"/>
      <c r="E419" s="90"/>
      <c r="F419" s="90"/>
      <c r="G419" s="93"/>
      <c r="H419" s="93"/>
    </row>
    <row r="420" spans="1:8" ht="14">
      <c r="A420" s="89"/>
      <c r="B420" s="89"/>
      <c r="C420" s="90"/>
      <c r="D420" s="93"/>
      <c r="E420" s="90"/>
      <c r="F420" s="90"/>
      <c r="G420" s="93"/>
      <c r="H420" s="93"/>
    </row>
    <row r="421" spans="1:8" ht="14">
      <c r="A421" s="89"/>
      <c r="B421" s="89"/>
      <c r="C421" s="90"/>
      <c r="D421" s="93"/>
      <c r="E421" s="90"/>
      <c r="F421" s="90"/>
      <c r="G421" s="93"/>
      <c r="H421" s="93"/>
    </row>
    <row r="422" spans="1:8" ht="14">
      <c r="A422" s="89"/>
      <c r="B422" s="89"/>
      <c r="C422" s="90"/>
      <c r="D422" s="93"/>
      <c r="E422" s="90"/>
      <c r="F422" s="90"/>
      <c r="G422" s="93"/>
      <c r="H422" s="93"/>
    </row>
    <row r="423" spans="1:8" ht="14">
      <c r="A423" s="89"/>
      <c r="B423" s="89"/>
      <c r="C423" s="90"/>
      <c r="D423" s="93"/>
      <c r="E423" s="90"/>
      <c r="F423" s="90"/>
      <c r="G423" s="93"/>
      <c r="H423" s="93"/>
    </row>
    <row r="424" spans="1:8" ht="14">
      <c r="A424" s="89"/>
      <c r="B424" s="89"/>
      <c r="C424" s="90"/>
      <c r="D424" s="93"/>
      <c r="E424" s="90"/>
      <c r="F424" s="90"/>
      <c r="G424" s="93"/>
      <c r="H424" s="93"/>
    </row>
    <row r="425" spans="1:8" ht="14">
      <c r="A425" s="89"/>
      <c r="B425" s="89"/>
      <c r="C425" s="90"/>
      <c r="D425" s="93"/>
      <c r="E425" s="90"/>
      <c r="F425" s="90"/>
      <c r="G425" s="93"/>
      <c r="H425" s="93"/>
    </row>
    <row r="426" spans="1:8" ht="14">
      <c r="A426" s="89"/>
      <c r="B426" s="89"/>
      <c r="C426" s="90"/>
      <c r="D426" s="93"/>
      <c r="E426" s="90"/>
      <c r="F426" s="90"/>
      <c r="G426" s="93"/>
      <c r="H426" s="93"/>
    </row>
    <row r="427" spans="1:8" ht="14">
      <c r="A427" s="89"/>
      <c r="B427" s="89"/>
      <c r="C427" s="90"/>
      <c r="D427" s="93"/>
      <c r="E427" s="90"/>
      <c r="F427" s="90"/>
      <c r="G427" s="93"/>
      <c r="H427" s="93"/>
    </row>
    <row r="428" spans="1:8" ht="14">
      <c r="A428" s="89"/>
      <c r="B428" s="89"/>
      <c r="C428" s="90"/>
      <c r="D428" s="93"/>
      <c r="E428" s="90"/>
      <c r="F428" s="90"/>
      <c r="G428" s="93"/>
      <c r="H428" s="93"/>
    </row>
    <row r="429" spans="1:8" ht="14">
      <c r="A429" s="89"/>
      <c r="B429" s="89"/>
      <c r="C429" s="90"/>
      <c r="D429" s="93"/>
      <c r="E429" s="90"/>
      <c r="F429" s="90"/>
      <c r="G429" s="93"/>
      <c r="H429" s="93"/>
    </row>
    <row r="430" spans="1:8" ht="14">
      <c r="A430" s="89"/>
      <c r="B430" s="89"/>
      <c r="C430" s="90"/>
      <c r="D430" s="93"/>
      <c r="E430" s="90"/>
      <c r="F430" s="90"/>
      <c r="G430" s="93"/>
      <c r="H430" s="93"/>
    </row>
    <row r="431" spans="1:8" ht="14">
      <c r="A431" s="89"/>
      <c r="B431" s="89"/>
      <c r="C431" s="90"/>
      <c r="D431" s="93"/>
      <c r="E431" s="90"/>
      <c r="F431" s="90"/>
      <c r="G431" s="93"/>
      <c r="H431" s="93"/>
    </row>
    <row r="432" spans="1:8" ht="14">
      <c r="A432" s="89"/>
      <c r="B432" s="89"/>
      <c r="C432" s="90"/>
      <c r="D432" s="93"/>
      <c r="E432" s="90"/>
      <c r="F432" s="90"/>
      <c r="G432" s="93"/>
      <c r="H432" s="93"/>
    </row>
    <row r="433" spans="1:8" ht="14">
      <c r="A433" s="89"/>
      <c r="B433" s="89"/>
      <c r="C433" s="90"/>
      <c r="D433" s="93"/>
      <c r="E433" s="90"/>
      <c r="F433" s="90"/>
      <c r="G433" s="93"/>
      <c r="H433" s="93"/>
    </row>
    <row r="434" spans="1:8" ht="14">
      <c r="A434" s="89"/>
      <c r="B434" s="89"/>
      <c r="C434" s="90"/>
      <c r="D434" s="93"/>
      <c r="E434" s="90"/>
      <c r="F434" s="90"/>
      <c r="G434" s="93"/>
      <c r="H434" s="93"/>
    </row>
    <row r="435" spans="1:8" ht="14">
      <c r="A435" s="89"/>
      <c r="B435" s="89"/>
      <c r="C435" s="90"/>
      <c r="D435" s="93"/>
      <c r="E435" s="90"/>
      <c r="F435" s="90"/>
      <c r="G435" s="93"/>
      <c r="H435" s="93"/>
    </row>
    <row r="436" spans="1:8" ht="14">
      <c r="A436" s="89"/>
      <c r="B436" s="89"/>
      <c r="C436" s="90"/>
      <c r="D436" s="93"/>
      <c r="E436" s="90"/>
      <c r="F436" s="90"/>
      <c r="G436" s="93"/>
      <c r="H436" s="93"/>
    </row>
    <row r="437" spans="1:8" ht="14">
      <c r="A437" s="89"/>
      <c r="B437" s="89"/>
      <c r="C437" s="90"/>
      <c r="D437" s="93"/>
      <c r="E437" s="90"/>
      <c r="F437" s="90"/>
      <c r="G437" s="93"/>
      <c r="H437" s="93"/>
    </row>
    <row r="438" spans="1:8" ht="14">
      <c r="A438" s="89"/>
      <c r="B438" s="89"/>
      <c r="C438" s="90"/>
      <c r="D438" s="93"/>
      <c r="E438" s="90"/>
      <c r="F438" s="90"/>
      <c r="G438" s="93"/>
      <c r="H438" s="93"/>
    </row>
    <row r="439" spans="1:8" ht="14">
      <c r="A439" s="89"/>
      <c r="B439" s="89"/>
      <c r="C439" s="90"/>
      <c r="D439" s="93"/>
      <c r="E439" s="90"/>
      <c r="F439" s="90"/>
      <c r="G439" s="93"/>
      <c r="H439" s="93"/>
    </row>
    <row r="440" spans="1:8" ht="14">
      <c r="A440" s="89"/>
      <c r="B440" s="89"/>
      <c r="C440" s="90"/>
      <c r="D440" s="93"/>
      <c r="E440" s="90"/>
      <c r="F440" s="90"/>
      <c r="G440" s="93"/>
      <c r="H440" s="93"/>
    </row>
    <row r="441" spans="1:8" ht="14">
      <c r="A441" s="89"/>
      <c r="B441" s="89"/>
      <c r="C441" s="90"/>
      <c r="D441" s="93"/>
      <c r="E441" s="90"/>
      <c r="F441" s="90"/>
      <c r="G441" s="93"/>
      <c r="H441" s="93"/>
    </row>
    <row r="442" spans="1:8" ht="14">
      <c r="A442" s="89"/>
      <c r="B442" s="89"/>
      <c r="C442" s="90"/>
      <c r="D442" s="93"/>
      <c r="E442" s="90"/>
      <c r="F442" s="90"/>
      <c r="G442" s="93"/>
      <c r="H442" s="93"/>
    </row>
    <row r="443" spans="1:8" ht="14">
      <c r="A443" s="89"/>
      <c r="B443" s="89"/>
      <c r="C443" s="90"/>
      <c r="D443" s="93"/>
      <c r="E443" s="90"/>
      <c r="F443" s="90"/>
      <c r="G443" s="93"/>
      <c r="H443" s="93"/>
    </row>
    <row r="444" spans="1:8" ht="14">
      <c r="A444" s="89"/>
      <c r="B444" s="89"/>
      <c r="C444" s="90"/>
      <c r="D444" s="93"/>
      <c r="E444" s="90"/>
      <c r="F444" s="90"/>
      <c r="G444" s="93"/>
      <c r="H444" s="93"/>
    </row>
    <row r="445" spans="1:8" ht="14">
      <c r="A445" s="89"/>
      <c r="B445" s="89"/>
      <c r="C445" s="90"/>
      <c r="D445" s="93"/>
      <c r="E445" s="90"/>
      <c r="F445" s="90"/>
      <c r="G445" s="93"/>
      <c r="H445" s="93"/>
    </row>
    <row r="446" spans="1:8" ht="14">
      <c r="A446" s="89"/>
      <c r="B446" s="89"/>
      <c r="C446" s="90"/>
      <c r="D446" s="93"/>
      <c r="E446" s="90"/>
      <c r="F446" s="90"/>
      <c r="G446" s="93"/>
      <c r="H446" s="93"/>
    </row>
    <row r="447" spans="1:8" ht="14">
      <c r="A447" s="89"/>
      <c r="B447" s="89"/>
      <c r="C447" s="90"/>
      <c r="D447" s="93"/>
      <c r="E447" s="90"/>
      <c r="F447" s="90"/>
      <c r="G447" s="93"/>
      <c r="H447" s="93"/>
    </row>
    <row r="448" spans="1:8" ht="14">
      <c r="A448" s="89"/>
      <c r="B448" s="89"/>
      <c r="C448" s="90"/>
      <c r="D448" s="93"/>
      <c r="E448" s="90"/>
      <c r="F448" s="90"/>
      <c r="G448" s="93"/>
      <c r="H448" s="93"/>
    </row>
    <row r="449" spans="1:8" ht="14">
      <c r="A449" s="89"/>
      <c r="B449" s="89"/>
      <c r="C449" s="90"/>
      <c r="D449" s="93"/>
      <c r="E449" s="90"/>
      <c r="F449" s="90"/>
      <c r="G449" s="93"/>
      <c r="H449" s="93"/>
    </row>
    <row r="450" spans="1:8" ht="14">
      <c r="A450" s="89"/>
      <c r="B450" s="89"/>
      <c r="C450" s="90"/>
      <c r="D450" s="93"/>
      <c r="E450" s="90"/>
      <c r="F450" s="90"/>
      <c r="G450" s="93"/>
      <c r="H450" s="93"/>
    </row>
    <row r="451" spans="1:8" ht="14">
      <c r="A451" s="89"/>
      <c r="B451" s="89"/>
      <c r="C451" s="90"/>
      <c r="D451" s="93"/>
      <c r="E451" s="90"/>
      <c r="F451" s="90"/>
      <c r="G451" s="93"/>
      <c r="H451" s="93"/>
    </row>
    <row r="452" spans="1:8" ht="14">
      <c r="A452" s="89"/>
      <c r="B452" s="89"/>
      <c r="C452" s="90"/>
      <c r="D452" s="93"/>
      <c r="E452" s="90"/>
      <c r="F452" s="90"/>
      <c r="G452" s="93"/>
      <c r="H452" s="93"/>
    </row>
    <row r="453" spans="1:8" ht="14">
      <c r="A453" s="89"/>
      <c r="B453" s="89"/>
      <c r="C453" s="90"/>
      <c r="D453" s="93"/>
      <c r="E453" s="90"/>
      <c r="F453" s="90"/>
      <c r="G453" s="93"/>
      <c r="H453" s="93"/>
    </row>
    <row r="454" spans="1:8" ht="14">
      <c r="A454" s="89"/>
      <c r="B454" s="89"/>
      <c r="C454" s="90"/>
      <c r="D454" s="93"/>
      <c r="E454" s="90"/>
      <c r="F454" s="90"/>
      <c r="G454" s="93"/>
      <c r="H454" s="93"/>
    </row>
    <row r="455" spans="1:8" ht="14">
      <c r="A455" s="89"/>
      <c r="B455" s="89"/>
      <c r="C455" s="90"/>
      <c r="D455" s="93"/>
      <c r="E455" s="90"/>
      <c r="F455" s="90"/>
      <c r="G455" s="93"/>
      <c r="H455" s="93"/>
    </row>
    <row r="456" spans="1:8" ht="14">
      <c r="A456" s="89"/>
      <c r="B456" s="89"/>
      <c r="C456" s="90"/>
      <c r="D456" s="93"/>
      <c r="E456" s="90"/>
      <c r="F456" s="90"/>
      <c r="G456" s="93"/>
      <c r="H456" s="93"/>
    </row>
    <row r="457" spans="1:8" ht="14">
      <c r="A457" s="89"/>
      <c r="B457" s="89"/>
      <c r="C457" s="90"/>
      <c r="D457" s="93"/>
      <c r="E457" s="90"/>
      <c r="F457" s="90"/>
      <c r="G457" s="93"/>
      <c r="H457" s="93"/>
    </row>
    <row r="458" spans="1:8" ht="14">
      <c r="A458" s="89"/>
      <c r="B458" s="89"/>
      <c r="C458" s="90"/>
      <c r="D458" s="93"/>
      <c r="E458" s="90"/>
      <c r="F458" s="90"/>
      <c r="G458" s="93"/>
      <c r="H458" s="93"/>
    </row>
    <row r="459" spans="1:8" ht="14">
      <c r="A459" s="89"/>
      <c r="B459" s="89"/>
      <c r="C459" s="90"/>
      <c r="D459" s="93"/>
      <c r="E459" s="90"/>
      <c r="F459" s="90"/>
      <c r="G459" s="93"/>
      <c r="H459" s="93"/>
    </row>
    <row r="460" spans="1:8" ht="14">
      <c r="A460" s="89"/>
      <c r="B460" s="89"/>
      <c r="C460" s="90"/>
      <c r="D460" s="93"/>
      <c r="E460" s="90"/>
      <c r="F460" s="90"/>
      <c r="G460" s="93"/>
      <c r="H460" s="93"/>
    </row>
    <row r="461" spans="1:8" ht="14">
      <c r="A461" s="89"/>
      <c r="B461" s="89"/>
      <c r="C461" s="90"/>
      <c r="D461" s="93"/>
      <c r="E461" s="90"/>
      <c r="F461" s="90"/>
      <c r="G461" s="93"/>
      <c r="H461" s="93"/>
    </row>
    <row r="462" spans="1:8" ht="14">
      <c r="A462" s="89"/>
      <c r="B462" s="89"/>
      <c r="C462" s="90"/>
      <c r="D462" s="93"/>
      <c r="E462" s="90"/>
      <c r="F462" s="90"/>
      <c r="G462" s="93"/>
      <c r="H462" s="93"/>
    </row>
    <row r="463" spans="1:8" ht="14">
      <c r="A463" s="89"/>
      <c r="B463" s="89"/>
      <c r="C463" s="90"/>
      <c r="D463" s="93"/>
      <c r="E463" s="90"/>
      <c r="F463" s="90"/>
      <c r="G463" s="93"/>
      <c r="H463" s="93"/>
    </row>
    <row r="464" spans="1:8" ht="14">
      <c r="A464" s="89"/>
      <c r="B464" s="89"/>
      <c r="C464" s="90"/>
      <c r="D464" s="93"/>
      <c r="E464" s="90"/>
      <c r="F464" s="90"/>
      <c r="G464" s="93"/>
      <c r="H464" s="93"/>
    </row>
    <row r="465" spans="1:8" ht="14">
      <c r="A465" s="89"/>
      <c r="B465" s="89"/>
      <c r="C465" s="90"/>
      <c r="D465" s="93"/>
      <c r="E465" s="90"/>
      <c r="F465" s="90"/>
      <c r="G465" s="93"/>
      <c r="H465" s="93"/>
    </row>
    <row r="466" spans="1:8" ht="14">
      <c r="A466" s="89"/>
      <c r="B466" s="89"/>
      <c r="C466" s="90"/>
      <c r="D466" s="93"/>
      <c r="E466" s="90"/>
      <c r="F466" s="90"/>
      <c r="G466" s="93"/>
      <c r="H466" s="93"/>
    </row>
    <row r="467" spans="1:8" ht="14">
      <c r="A467" s="89"/>
      <c r="B467" s="89"/>
      <c r="C467" s="90"/>
      <c r="D467" s="93"/>
      <c r="E467" s="90"/>
      <c r="F467" s="90"/>
      <c r="G467" s="93"/>
      <c r="H467" s="93"/>
    </row>
    <row r="468" spans="1:8" ht="14">
      <c r="A468" s="89"/>
      <c r="B468" s="89"/>
      <c r="C468" s="90"/>
      <c r="D468" s="93"/>
      <c r="E468" s="90"/>
      <c r="F468" s="90"/>
      <c r="G468" s="93"/>
      <c r="H468" s="93"/>
    </row>
    <row r="469" spans="1:8" ht="14">
      <c r="A469" s="89"/>
      <c r="B469" s="89"/>
      <c r="C469" s="90"/>
      <c r="D469" s="93"/>
      <c r="E469" s="90"/>
      <c r="F469" s="90"/>
      <c r="G469" s="93"/>
      <c r="H469" s="93"/>
    </row>
    <row r="470" spans="1:8" ht="14">
      <c r="A470" s="89"/>
      <c r="B470" s="89"/>
      <c r="C470" s="90"/>
      <c r="D470" s="93"/>
      <c r="E470" s="90"/>
      <c r="F470" s="90"/>
      <c r="G470" s="93"/>
      <c r="H470" s="93"/>
    </row>
    <row r="471" spans="1:8" ht="14">
      <c r="A471" s="89"/>
      <c r="B471" s="89"/>
      <c r="C471" s="90"/>
      <c r="D471" s="93"/>
      <c r="E471" s="90"/>
      <c r="F471" s="90"/>
      <c r="G471" s="93"/>
      <c r="H471" s="93"/>
    </row>
    <row r="472" spans="1:8" ht="14">
      <c r="A472" s="89"/>
      <c r="B472" s="89"/>
      <c r="C472" s="90"/>
      <c r="D472" s="93"/>
      <c r="E472" s="90"/>
      <c r="F472" s="90"/>
      <c r="G472" s="93"/>
      <c r="H472" s="93"/>
    </row>
    <row r="473" spans="1:8" ht="14">
      <c r="A473" s="89"/>
      <c r="B473" s="89"/>
      <c r="C473" s="90"/>
      <c r="D473" s="93"/>
      <c r="E473" s="90"/>
      <c r="F473" s="90"/>
      <c r="G473" s="93"/>
      <c r="H473" s="93"/>
    </row>
    <row r="474" spans="1:8" ht="14">
      <c r="A474" s="89"/>
      <c r="B474" s="89"/>
      <c r="C474" s="90"/>
      <c r="D474" s="93"/>
      <c r="E474" s="90"/>
      <c r="F474" s="90"/>
      <c r="G474" s="93"/>
      <c r="H474" s="93"/>
    </row>
    <row r="475" spans="1:8" ht="14">
      <c r="A475" s="89"/>
      <c r="B475" s="89"/>
      <c r="C475" s="90"/>
      <c r="D475" s="93"/>
      <c r="E475" s="90"/>
      <c r="F475" s="90"/>
      <c r="G475" s="93"/>
      <c r="H475" s="93"/>
    </row>
    <row r="476" spans="1:8" ht="14">
      <c r="A476" s="89"/>
      <c r="B476" s="89"/>
      <c r="C476" s="90"/>
      <c r="D476" s="93"/>
      <c r="E476" s="90"/>
      <c r="F476" s="90"/>
      <c r="G476" s="93"/>
      <c r="H476" s="93"/>
    </row>
    <row r="477" spans="1:8" ht="14">
      <c r="A477" s="89"/>
      <c r="B477" s="89"/>
      <c r="C477" s="90"/>
      <c r="D477" s="93"/>
      <c r="E477" s="90"/>
      <c r="F477" s="90"/>
      <c r="G477" s="93"/>
      <c r="H477" s="93"/>
    </row>
    <row r="478" spans="1:8" ht="14">
      <c r="A478" s="89"/>
      <c r="B478" s="89"/>
      <c r="C478" s="90"/>
      <c r="D478" s="93"/>
      <c r="E478" s="90"/>
      <c r="F478" s="90"/>
      <c r="G478" s="93"/>
      <c r="H478" s="93"/>
    </row>
    <row r="479" spans="1:8" ht="14">
      <c r="A479" s="89"/>
      <c r="B479" s="89"/>
      <c r="C479" s="90"/>
      <c r="D479" s="93"/>
      <c r="E479" s="90"/>
      <c r="F479" s="90"/>
      <c r="G479" s="93"/>
      <c r="H479" s="93"/>
    </row>
    <row r="480" spans="1:8" ht="14">
      <c r="A480" s="89"/>
      <c r="B480" s="89"/>
      <c r="C480" s="90"/>
      <c r="D480" s="93"/>
      <c r="E480" s="90"/>
      <c r="F480" s="90"/>
      <c r="G480" s="93"/>
      <c r="H480" s="93"/>
    </row>
    <row r="481" spans="1:8" ht="14">
      <c r="A481" s="89"/>
      <c r="B481" s="89"/>
      <c r="C481" s="90"/>
      <c r="D481" s="93"/>
      <c r="E481" s="90"/>
      <c r="F481" s="90"/>
      <c r="G481" s="93"/>
      <c r="H481" s="93"/>
    </row>
    <row r="482" spans="1:8" ht="14">
      <c r="A482" s="89"/>
      <c r="B482" s="89"/>
      <c r="C482" s="90"/>
      <c r="D482" s="93"/>
      <c r="E482" s="90"/>
      <c r="F482" s="90"/>
      <c r="G482" s="93"/>
      <c r="H482" s="93"/>
    </row>
    <row r="483" spans="1:8" ht="14">
      <c r="A483" s="89"/>
      <c r="B483" s="89"/>
      <c r="C483" s="90"/>
      <c r="D483" s="93"/>
      <c r="E483" s="90"/>
      <c r="F483" s="90"/>
      <c r="G483" s="93"/>
      <c r="H483" s="93"/>
    </row>
    <row r="484" spans="1:8" ht="14">
      <c r="A484" s="89"/>
      <c r="B484" s="89"/>
      <c r="C484" s="90"/>
      <c r="D484" s="93"/>
      <c r="E484" s="90"/>
      <c r="F484" s="90"/>
      <c r="G484" s="93"/>
      <c r="H484" s="93"/>
    </row>
    <row r="485" spans="1:8" ht="14">
      <c r="A485" s="89"/>
      <c r="B485" s="89"/>
      <c r="C485" s="90"/>
      <c r="D485" s="93"/>
      <c r="E485" s="90"/>
      <c r="F485" s="90"/>
      <c r="G485" s="93"/>
      <c r="H485" s="93"/>
    </row>
    <row r="486" spans="1:8" ht="14">
      <c r="A486" s="89"/>
      <c r="B486" s="89"/>
      <c r="C486" s="90"/>
      <c r="D486" s="93"/>
      <c r="E486" s="90"/>
      <c r="F486" s="90"/>
      <c r="G486" s="93"/>
      <c r="H486" s="93"/>
    </row>
    <row r="487" spans="1:8" ht="14">
      <c r="A487" s="89"/>
      <c r="B487" s="89"/>
      <c r="C487" s="90"/>
      <c r="D487" s="93"/>
      <c r="E487" s="90"/>
      <c r="F487" s="90"/>
      <c r="G487" s="93"/>
      <c r="H487" s="93"/>
    </row>
    <row r="488" spans="1:8" ht="14">
      <c r="A488" s="89"/>
      <c r="B488" s="89"/>
      <c r="C488" s="90"/>
      <c r="D488" s="93"/>
      <c r="E488" s="90"/>
      <c r="F488" s="90"/>
      <c r="G488" s="93"/>
      <c r="H488" s="93"/>
    </row>
    <row r="489" spans="1:8" ht="14">
      <c r="A489" s="89"/>
      <c r="B489" s="89"/>
      <c r="C489" s="90"/>
      <c r="D489" s="93"/>
      <c r="E489" s="90"/>
      <c r="F489" s="90"/>
      <c r="G489" s="93"/>
      <c r="H489" s="93"/>
    </row>
    <row r="490" spans="1:8" ht="14">
      <c r="A490" s="89"/>
      <c r="B490" s="89"/>
      <c r="C490" s="90"/>
      <c r="D490" s="93"/>
      <c r="E490" s="90"/>
      <c r="F490" s="90"/>
      <c r="G490" s="93"/>
      <c r="H490" s="93"/>
    </row>
    <row r="491" spans="1:8" ht="14">
      <c r="A491" s="89"/>
      <c r="B491" s="89"/>
      <c r="C491" s="90"/>
      <c r="D491" s="93"/>
      <c r="E491" s="90"/>
      <c r="F491" s="90"/>
      <c r="G491" s="93"/>
      <c r="H491" s="93"/>
    </row>
    <row r="492" spans="1:8" ht="14">
      <c r="A492" s="89"/>
      <c r="B492" s="89"/>
      <c r="C492" s="90"/>
      <c r="D492" s="93"/>
      <c r="E492" s="90"/>
      <c r="F492" s="90"/>
      <c r="G492" s="93"/>
      <c r="H492" s="93"/>
    </row>
    <row r="493" spans="1:8" ht="14">
      <c r="A493" s="89"/>
      <c r="B493" s="89"/>
      <c r="C493" s="90"/>
      <c r="D493" s="93"/>
      <c r="E493" s="90"/>
      <c r="F493" s="90"/>
      <c r="G493" s="93"/>
      <c r="H493" s="93"/>
    </row>
    <row r="494" spans="1:8" ht="14">
      <c r="A494" s="89"/>
      <c r="B494" s="89"/>
      <c r="C494" s="90"/>
      <c r="D494" s="93"/>
      <c r="E494" s="90"/>
      <c r="F494" s="90"/>
      <c r="G494" s="93"/>
      <c r="H494" s="93"/>
    </row>
    <row r="495" spans="1:8" ht="14">
      <c r="A495" s="89"/>
      <c r="B495" s="89"/>
      <c r="C495" s="90"/>
      <c r="D495" s="93"/>
      <c r="E495" s="90"/>
      <c r="F495" s="90"/>
      <c r="G495" s="93"/>
      <c r="H495" s="93"/>
    </row>
    <row r="496" spans="1:8" ht="14">
      <c r="A496" s="89"/>
      <c r="B496" s="89"/>
      <c r="C496" s="90"/>
      <c r="D496" s="93"/>
      <c r="E496" s="90"/>
      <c r="F496" s="90"/>
      <c r="G496" s="93"/>
      <c r="H496" s="93"/>
    </row>
    <row r="497" spans="1:8" ht="14">
      <c r="A497" s="89"/>
      <c r="B497" s="89"/>
      <c r="C497" s="90"/>
      <c r="D497" s="93"/>
      <c r="E497" s="90"/>
      <c r="F497" s="90"/>
      <c r="G497" s="93"/>
      <c r="H497" s="93"/>
    </row>
    <row r="498" spans="1:8" ht="14">
      <c r="A498" s="89"/>
      <c r="B498" s="89"/>
      <c r="C498" s="90"/>
      <c r="D498" s="93"/>
      <c r="E498" s="90"/>
      <c r="F498" s="90"/>
      <c r="G498" s="93"/>
      <c r="H498" s="93"/>
    </row>
    <row r="499" spans="1:8" ht="14">
      <c r="A499" s="89"/>
      <c r="B499" s="89"/>
      <c r="C499" s="90"/>
      <c r="D499" s="93"/>
      <c r="E499" s="90"/>
      <c r="F499" s="90"/>
      <c r="G499" s="93"/>
      <c r="H499" s="93"/>
    </row>
    <row r="500" spans="1:8" ht="14">
      <c r="A500" s="89"/>
      <c r="B500" s="89"/>
      <c r="C500" s="90"/>
      <c r="D500" s="93"/>
      <c r="E500" s="90"/>
      <c r="F500" s="90"/>
      <c r="G500" s="93"/>
      <c r="H500" s="93"/>
    </row>
    <row r="501" spans="1:8" ht="14">
      <c r="A501" s="89"/>
      <c r="B501" s="89"/>
      <c r="C501" s="90"/>
      <c r="D501" s="93"/>
      <c r="E501" s="90"/>
      <c r="F501" s="90"/>
      <c r="G501" s="93"/>
      <c r="H501" s="93"/>
    </row>
    <row r="502" spans="1:8" ht="14">
      <c r="A502" s="89"/>
      <c r="B502" s="89"/>
      <c r="C502" s="90"/>
      <c r="D502" s="93"/>
      <c r="E502" s="90"/>
      <c r="F502" s="90"/>
      <c r="G502" s="93"/>
      <c r="H502" s="93"/>
    </row>
    <row r="503" spans="1:8" ht="14">
      <c r="A503" s="89"/>
      <c r="B503" s="89"/>
      <c r="C503" s="90"/>
      <c r="D503" s="93"/>
      <c r="E503" s="90"/>
      <c r="F503" s="90"/>
      <c r="G503" s="93"/>
      <c r="H503" s="93"/>
    </row>
    <row r="504" spans="1:8" ht="14">
      <c r="A504" s="89"/>
      <c r="B504" s="89"/>
      <c r="C504" s="90"/>
      <c r="D504" s="93"/>
      <c r="E504" s="90"/>
      <c r="F504" s="90"/>
      <c r="G504" s="93"/>
      <c r="H504" s="93"/>
    </row>
    <row r="505" spans="1:8" ht="14">
      <c r="A505" s="89"/>
      <c r="B505" s="89"/>
      <c r="C505" s="90"/>
      <c r="D505" s="93"/>
      <c r="E505" s="90"/>
      <c r="F505" s="90"/>
      <c r="G505" s="93"/>
      <c r="H505" s="93"/>
    </row>
    <row r="506" spans="1:8" ht="14">
      <c r="A506" s="89"/>
      <c r="B506" s="89"/>
      <c r="C506" s="90"/>
      <c r="D506" s="93"/>
      <c r="E506" s="90"/>
      <c r="F506" s="90"/>
      <c r="G506" s="93"/>
      <c r="H506" s="93"/>
    </row>
    <row r="507" spans="1:8" ht="14">
      <c r="A507" s="89"/>
      <c r="B507" s="89"/>
      <c r="C507" s="90"/>
      <c r="D507" s="93"/>
      <c r="E507" s="90"/>
      <c r="F507" s="90"/>
      <c r="G507" s="93"/>
      <c r="H507" s="93"/>
    </row>
    <row r="508" spans="1:8" ht="14">
      <c r="A508" s="89"/>
      <c r="B508" s="89"/>
      <c r="C508" s="90"/>
      <c r="D508" s="93"/>
      <c r="E508" s="90"/>
      <c r="F508" s="90"/>
      <c r="G508" s="93"/>
      <c r="H508" s="93"/>
    </row>
    <row r="509" spans="1:8" ht="14">
      <c r="A509" s="89"/>
      <c r="B509" s="89"/>
      <c r="C509" s="90"/>
      <c r="D509" s="93"/>
      <c r="E509" s="90"/>
      <c r="F509" s="90"/>
      <c r="G509" s="93"/>
      <c r="H509" s="93"/>
    </row>
    <row r="510" spans="1:8" ht="14">
      <c r="A510" s="89"/>
      <c r="B510" s="89"/>
      <c r="C510" s="90"/>
      <c r="D510" s="93"/>
      <c r="E510" s="90"/>
      <c r="F510" s="90"/>
      <c r="G510" s="93"/>
      <c r="H510" s="93"/>
    </row>
    <row r="511" spans="1:8" ht="14">
      <c r="A511" s="89"/>
      <c r="B511" s="89"/>
      <c r="C511" s="90"/>
      <c r="D511" s="93"/>
      <c r="E511" s="90"/>
      <c r="F511" s="90"/>
      <c r="G511" s="93"/>
      <c r="H511" s="93"/>
    </row>
    <row r="512" spans="1:8" ht="14">
      <c r="A512" s="89"/>
      <c r="B512" s="89"/>
      <c r="C512" s="90"/>
      <c r="D512" s="93"/>
      <c r="E512" s="90"/>
      <c r="F512" s="90"/>
      <c r="G512" s="93"/>
      <c r="H512" s="93"/>
    </row>
    <row r="513" spans="1:8" ht="14">
      <c r="A513" s="89"/>
      <c r="B513" s="89"/>
      <c r="C513" s="90"/>
      <c r="D513" s="93"/>
      <c r="E513" s="90"/>
      <c r="F513" s="90"/>
      <c r="G513" s="93"/>
      <c r="H513" s="93"/>
    </row>
    <row r="514" spans="1:8" ht="14">
      <c r="A514" s="89"/>
      <c r="B514" s="89"/>
      <c r="C514" s="90"/>
      <c r="D514" s="93"/>
      <c r="E514" s="90"/>
      <c r="F514" s="90"/>
      <c r="G514" s="93"/>
      <c r="H514" s="93"/>
    </row>
    <row r="515" spans="1:8" ht="14">
      <c r="A515" s="89"/>
      <c r="B515" s="89"/>
      <c r="C515" s="90"/>
      <c r="D515" s="93"/>
      <c r="E515" s="90"/>
      <c r="F515" s="90"/>
      <c r="G515" s="93"/>
      <c r="H515" s="93"/>
    </row>
    <row r="516" spans="1:8" ht="14">
      <c r="A516" s="89"/>
      <c r="B516" s="89"/>
      <c r="C516" s="90"/>
      <c r="D516" s="93"/>
      <c r="E516" s="90"/>
      <c r="F516" s="90"/>
      <c r="G516" s="93"/>
      <c r="H516" s="93"/>
    </row>
    <row r="517" spans="1:8" ht="14">
      <c r="A517" s="89"/>
      <c r="B517" s="89"/>
      <c r="C517" s="90"/>
      <c r="D517" s="93"/>
      <c r="E517" s="90"/>
      <c r="F517" s="90"/>
      <c r="G517" s="93"/>
      <c r="H517" s="93"/>
    </row>
    <row r="518" spans="1:8" ht="14">
      <c r="A518" s="89"/>
      <c r="B518" s="89"/>
      <c r="C518" s="90"/>
      <c r="D518" s="93"/>
      <c r="E518" s="90"/>
      <c r="F518" s="90"/>
      <c r="G518" s="93"/>
      <c r="H518" s="93"/>
    </row>
    <row r="519" spans="1:8" ht="14">
      <c r="A519" s="89"/>
      <c r="B519" s="89"/>
      <c r="C519" s="90"/>
      <c r="D519" s="93"/>
      <c r="E519" s="90"/>
      <c r="F519" s="90"/>
      <c r="G519" s="93"/>
      <c r="H519" s="93"/>
    </row>
    <row r="520" spans="1:8" ht="14">
      <c r="A520" s="89"/>
      <c r="B520" s="89"/>
      <c r="C520" s="90"/>
      <c r="D520" s="93"/>
      <c r="E520" s="90"/>
      <c r="F520" s="90"/>
      <c r="G520" s="93"/>
      <c r="H520" s="93"/>
    </row>
    <row r="521" spans="1:8" ht="14">
      <c r="A521" s="89"/>
      <c r="B521" s="89"/>
      <c r="C521" s="90"/>
      <c r="D521" s="93"/>
      <c r="E521" s="90"/>
      <c r="F521" s="90"/>
      <c r="G521" s="93"/>
      <c r="H521" s="93"/>
    </row>
    <row r="522" spans="1:8" ht="14">
      <c r="A522" s="89"/>
      <c r="B522" s="89"/>
      <c r="C522" s="90"/>
      <c r="D522" s="93"/>
      <c r="E522" s="90"/>
      <c r="F522" s="90"/>
      <c r="G522" s="93"/>
      <c r="H522" s="93"/>
    </row>
    <row r="523" spans="1:8" ht="14">
      <c r="A523" s="89"/>
      <c r="B523" s="89"/>
      <c r="C523" s="90"/>
      <c r="D523" s="93"/>
      <c r="E523" s="90"/>
      <c r="F523" s="90"/>
      <c r="G523" s="93"/>
      <c r="H523" s="93"/>
    </row>
    <row r="524" spans="1:8" ht="14">
      <c r="A524" s="89"/>
      <c r="B524" s="89"/>
      <c r="C524" s="90"/>
      <c r="D524" s="93"/>
      <c r="E524" s="90"/>
      <c r="F524" s="90"/>
      <c r="G524" s="93"/>
      <c r="H524" s="93"/>
    </row>
    <row r="525" spans="1:8" ht="14">
      <c r="A525" s="89"/>
      <c r="B525" s="89"/>
      <c r="C525" s="90"/>
      <c r="D525" s="93"/>
      <c r="E525" s="90"/>
      <c r="F525" s="90"/>
      <c r="G525" s="93"/>
      <c r="H525" s="93"/>
    </row>
    <row r="526" spans="1:8" ht="14">
      <c r="A526" s="89"/>
      <c r="B526" s="89"/>
      <c r="C526" s="90"/>
      <c r="D526" s="93"/>
      <c r="E526" s="90"/>
      <c r="F526" s="90"/>
      <c r="G526" s="93"/>
      <c r="H526" s="93"/>
    </row>
    <row r="527" spans="1:8" ht="14">
      <c r="A527" s="89"/>
      <c r="B527" s="89"/>
      <c r="C527" s="90"/>
      <c r="D527" s="93"/>
      <c r="E527" s="90"/>
      <c r="F527" s="90"/>
      <c r="G527" s="93"/>
      <c r="H527" s="93"/>
    </row>
    <row r="528" spans="1:8" ht="14">
      <c r="A528" s="89"/>
      <c r="B528" s="89"/>
      <c r="C528" s="90"/>
      <c r="D528" s="93"/>
      <c r="E528" s="90"/>
      <c r="F528" s="90"/>
      <c r="G528" s="93"/>
      <c r="H528" s="93"/>
    </row>
    <row r="529" spans="1:8" ht="14">
      <c r="A529" s="89"/>
      <c r="B529" s="89"/>
      <c r="C529" s="90"/>
      <c r="D529" s="93"/>
      <c r="E529" s="90"/>
      <c r="F529" s="90"/>
      <c r="G529" s="93"/>
      <c r="H529" s="93"/>
    </row>
    <row r="530" spans="1:8" ht="14">
      <c r="A530" s="89"/>
      <c r="B530" s="89"/>
      <c r="C530" s="90"/>
      <c r="D530" s="93"/>
      <c r="E530" s="90"/>
      <c r="F530" s="90"/>
      <c r="G530" s="93"/>
      <c r="H530" s="93"/>
    </row>
    <row r="531" spans="1:8" ht="14">
      <c r="A531" s="89"/>
      <c r="B531" s="89"/>
      <c r="C531" s="90"/>
      <c r="D531" s="93"/>
      <c r="E531" s="90"/>
      <c r="F531" s="90"/>
      <c r="G531" s="93"/>
      <c r="H531" s="93"/>
    </row>
    <row r="532" spans="1:8" ht="14">
      <c r="A532" s="89"/>
      <c r="B532" s="89"/>
      <c r="C532" s="90"/>
      <c r="D532" s="93"/>
      <c r="E532" s="90"/>
      <c r="F532" s="90"/>
      <c r="G532" s="93"/>
      <c r="H532" s="93"/>
    </row>
    <row r="533" spans="1:8" ht="14">
      <c r="A533" s="89"/>
      <c r="B533" s="89"/>
      <c r="C533" s="90"/>
      <c r="D533" s="93"/>
      <c r="E533" s="90"/>
      <c r="F533" s="90"/>
      <c r="G533" s="93"/>
      <c r="H533" s="93"/>
    </row>
    <row r="534" spans="1:8" ht="14">
      <c r="A534" s="89"/>
      <c r="B534" s="89"/>
      <c r="C534" s="90"/>
      <c r="D534" s="93"/>
      <c r="E534" s="90"/>
      <c r="F534" s="90"/>
      <c r="G534" s="93"/>
      <c r="H534" s="93"/>
    </row>
    <row r="535" spans="1:8" ht="14">
      <c r="A535" s="89"/>
      <c r="B535" s="89"/>
      <c r="C535" s="90"/>
      <c r="D535" s="93"/>
      <c r="E535" s="90"/>
      <c r="F535" s="90"/>
      <c r="G535" s="93"/>
      <c r="H535" s="93"/>
    </row>
    <row r="536" spans="1:8" ht="14">
      <c r="A536" s="89"/>
      <c r="B536" s="89"/>
      <c r="C536" s="90"/>
      <c r="D536" s="93"/>
      <c r="E536" s="90"/>
      <c r="F536" s="90"/>
      <c r="G536" s="93"/>
      <c r="H536" s="93"/>
    </row>
    <row r="537" spans="1:8" ht="14">
      <c r="A537" s="89"/>
      <c r="B537" s="89"/>
      <c r="C537" s="90"/>
      <c r="D537" s="93"/>
      <c r="E537" s="90"/>
      <c r="F537" s="90"/>
      <c r="G537" s="93"/>
      <c r="H537" s="93"/>
    </row>
    <row r="538" spans="1:8" ht="14">
      <c r="A538" s="89"/>
      <c r="B538" s="89"/>
      <c r="C538" s="90"/>
      <c r="D538" s="93"/>
      <c r="E538" s="90"/>
      <c r="F538" s="90"/>
      <c r="G538" s="93"/>
      <c r="H538" s="93"/>
    </row>
    <row r="539" spans="1:8" ht="14">
      <c r="A539" s="89"/>
      <c r="B539" s="89"/>
      <c r="C539" s="90"/>
      <c r="D539" s="93"/>
      <c r="E539" s="90"/>
      <c r="F539" s="90"/>
      <c r="G539" s="93"/>
      <c r="H539" s="93"/>
    </row>
    <row r="540" spans="1:8" ht="14">
      <c r="A540" s="89"/>
      <c r="B540" s="89"/>
      <c r="C540" s="90"/>
      <c r="D540" s="93"/>
      <c r="E540" s="90"/>
      <c r="F540" s="90"/>
      <c r="G540" s="93"/>
      <c r="H540" s="93"/>
    </row>
    <row r="541" spans="1:8" ht="14">
      <c r="A541" s="89"/>
      <c r="B541" s="89"/>
      <c r="C541" s="90"/>
      <c r="D541" s="93"/>
      <c r="E541" s="90"/>
      <c r="F541" s="90"/>
      <c r="G541" s="93"/>
      <c r="H541" s="93"/>
    </row>
    <row r="542" spans="1:8" ht="14">
      <c r="A542" s="89"/>
      <c r="B542" s="89"/>
      <c r="C542" s="90"/>
      <c r="D542" s="93"/>
      <c r="E542" s="90"/>
      <c r="F542" s="90"/>
      <c r="G542" s="93"/>
      <c r="H542" s="93"/>
    </row>
    <row r="543" spans="1:8" ht="14">
      <c r="A543" s="89"/>
      <c r="B543" s="89"/>
      <c r="C543" s="90"/>
      <c r="D543" s="93"/>
      <c r="E543" s="90"/>
      <c r="F543" s="90"/>
      <c r="G543" s="93"/>
      <c r="H543" s="93"/>
    </row>
    <row r="544" spans="1:8" ht="14">
      <c r="A544" s="89"/>
      <c r="B544" s="89"/>
      <c r="C544" s="90"/>
      <c r="D544" s="93"/>
      <c r="E544" s="90"/>
      <c r="F544" s="90"/>
      <c r="G544" s="93"/>
      <c r="H544" s="93"/>
    </row>
    <row r="545" spans="1:8" ht="14">
      <c r="A545" s="89"/>
      <c r="B545" s="89"/>
      <c r="C545" s="90"/>
      <c r="D545" s="93"/>
      <c r="E545" s="90"/>
      <c r="F545" s="90"/>
      <c r="G545" s="93"/>
      <c r="H545" s="93"/>
    </row>
    <row r="546" spans="1:8" ht="14">
      <c r="A546" s="89"/>
      <c r="B546" s="89"/>
      <c r="C546" s="90"/>
      <c r="D546" s="93"/>
      <c r="E546" s="90"/>
      <c r="F546" s="90"/>
      <c r="G546" s="93"/>
      <c r="H546" s="93"/>
    </row>
    <row r="547" spans="1:8" ht="14">
      <c r="A547" s="89"/>
      <c r="B547" s="89"/>
      <c r="C547" s="90"/>
      <c r="D547" s="93"/>
      <c r="E547" s="90"/>
      <c r="F547" s="90"/>
      <c r="G547" s="93"/>
      <c r="H547" s="93"/>
    </row>
    <row r="548" spans="1:8" ht="14">
      <c r="A548" s="89"/>
      <c r="B548" s="89"/>
      <c r="C548" s="90"/>
      <c r="D548" s="93"/>
      <c r="E548" s="90"/>
      <c r="F548" s="90"/>
      <c r="G548" s="93"/>
      <c r="H548" s="93"/>
    </row>
    <row r="549" spans="1:8" ht="14">
      <c r="A549" s="89"/>
      <c r="B549" s="89"/>
      <c r="C549" s="90"/>
      <c r="D549" s="93"/>
      <c r="E549" s="90"/>
      <c r="F549" s="90"/>
      <c r="G549" s="93"/>
      <c r="H549" s="93"/>
    </row>
    <row r="550" spans="1:8" ht="14">
      <c r="A550" s="89"/>
      <c r="B550" s="89"/>
      <c r="C550" s="90"/>
      <c r="D550" s="93"/>
      <c r="E550" s="90"/>
      <c r="F550" s="90"/>
      <c r="G550" s="93"/>
      <c r="H550" s="93"/>
    </row>
    <row r="551" spans="1:8" ht="14">
      <c r="A551" s="89"/>
      <c r="B551" s="89"/>
      <c r="C551" s="90"/>
      <c r="D551" s="93"/>
      <c r="E551" s="90"/>
      <c r="F551" s="90"/>
      <c r="G551" s="93"/>
      <c r="H551" s="93"/>
    </row>
    <row r="552" spans="1:8" ht="14">
      <c r="A552" s="89"/>
      <c r="B552" s="89"/>
      <c r="C552" s="90"/>
      <c r="D552" s="93"/>
      <c r="E552" s="90"/>
      <c r="F552" s="90"/>
      <c r="G552" s="93"/>
      <c r="H552" s="93"/>
    </row>
    <row r="553" spans="1:8" ht="14">
      <c r="A553" s="89"/>
      <c r="B553" s="89"/>
      <c r="C553" s="90"/>
      <c r="D553" s="93"/>
      <c r="E553" s="90"/>
      <c r="F553" s="90"/>
      <c r="G553" s="93"/>
      <c r="H553" s="93"/>
    </row>
    <row r="554" spans="1:8" ht="14">
      <c r="A554" s="89"/>
      <c r="B554" s="89"/>
      <c r="C554" s="90"/>
      <c r="D554" s="93"/>
      <c r="E554" s="90"/>
      <c r="F554" s="90"/>
      <c r="G554" s="93"/>
      <c r="H554" s="93"/>
    </row>
    <row r="555" spans="1:8" ht="14">
      <c r="A555" s="89"/>
      <c r="B555" s="89"/>
      <c r="C555" s="90"/>
      <c r="D555" s="93"/>
      <c r="E555" s="90"/>
      <c r="F555" s="90"/>
      <c r="G555" s="93"/>
      <c r="H555" s="93"/>
    </row>
    <row r="556" spans="1:8" ht="14">
      <c r="A556" s="89"/>
      <c r="B556" s="89"/>
      <c r="C556" s="90"/>
      <c r="D556" s="93"/>
      <c r="E556" s="90"/>
      <c r="F556" s="90"/>
      <c r="G556" s="93"/>
      <c r="H556" s="93"/>
    </row>
    <row r="557" spans="1:8" ht="14">
      <c r="A557" s="89"/>
      <c r="B557" s="89"/>
      <c r="C557" s="90"/>
      <c r="D557" s="93"/>
      <c r="E557" s="90"/>
      <c r="F557" s="90"/>
      <c r="G557" s="93"/>
      <c r="H557" s="93"/>
    </row>
    <row r="558" spans="1:8" ht="14">
      <c r="A558" s="89"/>
      <c r="B558" s="89"/>
      <c r="C558" s="90"/>
      <c r="D558" s="93"/>
      <c r="E558" s="90"/>
      <c r="F558" s="90"/>
      <c r="G558" s="93"/>
      <c r="H558" s="93"/>
    </row>
    <row r="559" spans="1:8" ht="14">
      <c r="A559" s="89"/>
      <c r="B559" s="89"/>
      <c r="C559" s="90"/>
      <c r="D559" s="93"/>
      <c r="E559" s="90"/>
      <c r="F559" s="90"/>
      <c r="G559" s="93"/>
      <c r="H559" s="93"/>
    </row>
    <row r="560" spans="1:8" ht="14">
      <c r="A560" s="89"/>
      <c r="B560" s="89"/>
      <c r="C560" s="90"/>
      <c r="D560" s="93"/>
      <c r="E560" s="90"/>
      <c r="F560" s="90"/>
      <c r="G560" s="93"/>
      <c r="H560" s="93"/>
    </row>
    <row r="561" spans="1:8" ht="14">
      <c r="A561" s="89"/>
      <c r="B561" s="89"/>
      <c r="C561" s="90"/>
      <c r="D561" s="93"/>
      <c r="E561" s="90"/>
      <c r="F561" s="90"/>
      <c r="G561" s="93"/>
      <c r="H561" s="93"/>
    </row>
    <row r="562" spans="1:8" ht="14">
      <c r="A562" s="89"/>
      <c r="B562" s="89"/>
      <c r="C562" s="90"/>
      <c r="D562" s="93"/>
      <c r="E562" s="90"/>
      <c r="F562" s="90"/>
      <c r="G562" s="93"/>
      <c r="H562" s="93"/>
    </row>
    <row r="563" spans="1:8" ht="14">
      <c r="A563" s="89"/>
      <c r="B563" s="89"/>
      <c r="C563" s="90"/>
      <c r="D563" s="93"/>
      <c r="E563" s="90"/>
      <c r="F563" s="90"/>
      <c r="G563" s="93"/>
      <c r="H563" s="93"/>
    </row>
    <row r="564" spans="1:8" ht="14">
      <c r="A564" s="89"/>
      <c r="B564" s="89"/>
      <c r="C564" s="90"/>
      <c r="D564" s="93"/>
      <c r="E564" s="90"/>
      <c r="F564" s="90"/>
      <c r="G564" s="93"/>
      <c r="H564" s="93"/>
    </row>
    <row r="565" spans="1:8" ht="14">
      <c r="A565" s="89"/>
      <c r="B565" s="89"/>
      <c r="C565" s="90"/>
      <c r="D565" s="93"/>
      <c r="E565" s="90"/>
      <c r="F565" s="90"/>
      <c r="G565" s="93"/>
      <c r="H565" s="93"/>
    </row>
    <row r="566" spans="1:8" ht="14">
      <c r="A566" s="89"/>
      <c r="B566" s="89"/>
      <c r="C566" s="90"/>
      <c r="D566" s="93"/>
      <c r="E566" s="90"/>
      <c r="F566" s="90"/>
      <c r="G566" s="93"/>
      <c r="H566" s="93"/>
    </row>
    <row r="567" spans="1:8" ht="14">
      <c r="A567" s="89"/>
      <c r="B567" s="89"/>
      <c r="C567" s="90"/>
      <c r="D567" s="93"/>
      <c r="E567" s="90"/>
      <c r="F567" s="90"/>
      <c r="G567" s="93"/>
      <c r="H567" s="93"/>
    </row>
    <row r="568" spans="1:8" ht="14">
      <c r="A568" s="89"/>
      <c r="B568" s="89"/>
      <c r="C568" s="90"/>
      <c r="D568" s="93"/>
      <c r="E568" s="90"/>
      <c r="F568" s="90"/>
      <c r="G568" s="93"/>
      <c r="H568" s="93"/>
    </row>
    <row r="569" spans="1:8" ht="14">
      <c r="A569" s="89"/>
      <c r="B569" s="89"/>
      <c r="C569" s="90"/>
      <c r="D569" s="93"/>
      <c r="E569" s="90"/>
      <c r="F569" s="90"/>
      <c r="G569" s="93"/>
      <c r="H569" s="93"/>
    </row>
    <row r="570" spans="1:8" ht="14">
      <c r="A570" s="89"/>
      <c r="B570" s="89"/>
      <c r="C570" s="90"/>
      <c r="D570" s="93"/>
      <c r="E570" s="90"/>
      <c r="F570" s="90"/>
      <c r="G570" s="93"/>
      <c r="H570" s="93"/>
    </row>
    <row r="571" spans="1:8" ht="14">
      <c r="A571" s="89"/>
      <c r="B571" s="89"/>
      <c r="C571" s="90"/>
      <c r="D571" s="93"/>
      <c r="E571" s="90"/>
      <c r="F571" s="90"/>
      <c r="G571" s="93"/>
      <c r="H571" s="93"/>
    </row>
    <row r="572" spans="1:8" ht="14">
      <c r="A572" s="89"/>
      <c r="B572" s="89"/>
      <c r="C572" s="90"/>
      <c r="D572" s="93"/>
      <c r="E572" s="90"/>
      <c r="F572" s="90"/>
      <c r="G572" s="93"/>
      <c r="H572" s="93"/>
    </row>
    <row r="573" spans="1:8" ht="14">
      <c r="A573" s="89"/>
      <c r="B573" s="89"/>
      <c r="C573" s="90"/>
      <c r="D573" s="93"/>
      <c r="E573" s="90"/>
      <c r="F573" s="90"/>
      <c r="G573" s="93"/>
      <c r="H573" s="93"/>
    </row>
    <row r="574" spans="1:8" ht="14">
      <c r="A574" s="89"/>
      <c r="B574" s="89"/>
      <c r="C574" s="90"/>
      <c r="D574" s="93"/>
      <c r="E574" s="90"/>
      <c r="F574" s="90"/>
      <c r="G574" s="93"/>
      <c r="H574" s="93"/>
    </row>
    <row r="575" spans="1:8" ht="14">
      <c r="A575" s="89"/>
      <c r="B575" s="89"/>
      <c r="C575" s="90"/>
      <c r="D575" s="93"/>
      <c r="E575" s="90"/>
      <c r="F575" s="90"/>
      <c r="G575" s="93"/>
      <c r="H575" s="93"/>
    </row>
    <row r="576" spans="1:8" ht="14">
      <c r="A576" s="89"/>
      <c r="B576" s="89"/>
      <c r="C576" s="90"/>
      <c r="D576" s="93"/>
      <c r="E576" s="90"/>
      <c r="F576" s="90"/>
      <c r="G576" s="93"/>
      <c r="H576" s="93"/>
    </row>
    <row r="577" spans="1:8" ht="14">
      <c r="A577" s="89"/>
      <c r="B577" s="89"/>
      <c r="C577" s="90"/>
      <c r="D577" s="93"/>
      <c r="E577" s="90"/>
      <c r="F577" s="90"/>
      <c r="G577" s="93"/>
      <c r="H577" s="93"/>
    </row>
    <row r="578" spans="1:8" ht="14">
      <c r="A578" s="89"/>
      <c r="B578" s="89"/>
      <c r="C578" s="90"/>
      <c r="D578" s="93"/>
      <c r="E578" s="90"/>
      <c r="F578" s="90"/>
      <c r="G578" s="93"/>
      <c r="H578" s="93"/>
    </row>
    <row r="579" spans="1:8" ht="14">
      <c r="A579" s="89"/>
      <c r="B579" s="89"/>
      <c r="C579" s="90"/>
      <c r="D579" s="93"/>
      <c r="E579" s="90"/>
      <c r="F579" s="90"/>
      <c r="G579" s="93"/>
      <c r="H579" s="93"/>
    </row>
    <row r="580" spans="1:8" ht="14">
      <c r="A580" s="89"/>
      <c r="B580" s="89"/>
      <c r="C580" s="90"/>
      <c r="D580" s="93"/>
      <c r="E580" s="90"/>
      <c r="F580" s="90"/>
      <c r="G580" s="93"/>
      <c r="H580" s="93"/>
    </row>
    <row r="581" spans="1:8" ht="14">
      <c r="A581" s="89"/>
      <c r="B581" s="89"/>
      <c r="C581" s="90"/>
      <c r="D581" s="93"/>
      <c r="E581" s="90"/>
      <c r="F581" s="90"/>
      <c r="G581" s="93"/>
      <c r="H581" s="93"/>
    </row>
    <row r="582" spans="1:8" ht="14">
      <c r="A582" s="89"/>
      <c r="B582" s="89"/>
      <c r="C582" s="90"/>
      <c r="D582" s="93"/>
      <c r="E582" s="90"/>
      <c r="F582" s="90"/>
      <c r="G582" s="93"/>
      <c r="H582" s="93"/>
    </row>
    <row r="583" spans="1:8" ht="14">
      <c r="A583" s="89"/>
      <c r="B583" s="89"/>
      <c r="C583" s="90"/>
      <c r="D583" s="93"/>
      <c r="E583" s="90"/>
      <c r="F583" s="90"/>
      <c r="G583" s="93"/>
      <c r="H583" s="93"/>
    </row>
    <row r="584" spans="1:8" ht="14">
      <c r="A584" s="89"/>
      <c r="B584" s="89"/>
      <c r="C584" s="90"/>
      <c r="D584" s="93"/>
      <c r="E584" s="90"/>
      <c r="F584" s="90"/>
      <c r="G584" s="93"/>
      <c r="H584" s="93"/>
    </row>
    <row r="585" spans="1:8" ht="14">
      <c r="A585" s="89"/>
      <c r="B585" s="89"/>
      <c r="C585" s="90"/>
      <c r="D585" s="93"/>
      <c r="E585" s="90"/>
      <c r="F585" s="90"/>
      <c r="G585" s="93"/>
      <c r="H585" s="93"/>
    </row>
    <row r="586" spans="1:8" ht="14">
      <c r="A586" s="89"/>
      <c r="B586" s="89"/>
      <c r="C586" s="90"/>
      <c r="D586" s="93"/>
      <c r="E586" s="90"/>
      <c r="F586" s="90"/>
      <c r="G586" s="93"/>
      <c r="H586" s="93"/>
    </row>
    <row r="587" spans="1:8" ht="14">
      <c r="A587" s="89"/>
      <c r="B587" s="89"/>
      <c r="C587" s="90"/>
      <c r="D587" s="93"/>
      <c r="E587" s="90"/>
      <c r="F587" s="90"/>
      <c r="G587" s="93"/>
      <c r="H587" s="93"/>
    </row>
    <row r="588" spans="1:8" ht="14">
      <c r="A588" s="89"/>
      <c r="B588" s="89"/>
      <c r="C588" s="90"/>
      <c r="D588" s="93"/>
      <c r="E588" s="90"/>
      <c r="F588" s="90"/>
      <c r="G588" s="93"/>
      <c r="H588" s="93"/>
    </row>
    <row r="589" spans="1:8" ht="14">
      <c r="A589" s="89"/>
      <c r="B589" s="89"/>
      <c r="C589" s="90"/>
      <c r="D589" s="93"/>
      <c r="E589" s="90"/>
      <c r="F589" s="90"/>
      <c r="G589" s="93"/>
      <c r="H589" s="93"/>
    </row>
    <row r="590" spans="1:8" ht="14">
      <c r="A590" s="89"/>
      <c r="B590" s="89"/>
      <c r="C590" s="90"/>
      <c r="D590" s="93"/>
      <c r="E590" s="90"/>
      <c r="F590" s="90"/>
      <c r="G590" s="93"/>
      <c r="H590" s="93"/>
    </row>
    <row r="591" spans="1:8" ht="14">
      <c r="A591" s="89"/>
      <c r="B591" s="89"/>
      <c r="C591" s="90"/>
      <c r="D591" s="93"/>
      <c r="E591" s="90"/>
      <c r="F591" s="90"/>
      <c r="G591" s="93"/>
      <c r="H591" s="93"/>
    </row>
    <row r="592" spans="1:8" ht="14">
      <c r="A592" s="89"/>
      <c r="B592" s="89"/>
      <c r="C592" s="90"/>
      <c r="D592" s="93"/>
      <c r="E592" s="90"/>
      <c r="F592" s="90"/>
      <c r="G592" s="93"/>
      <c r="H592" s="93"/>
    </row>
    <row r="593" spans="1:8" ht="14">
      <c r="A593" s="89"/>
      <c r="B593" s="89"/>
      <c r="C593" s="90"/>
      <c r="D593" s="93"/>
      <c r="E593" s="90"/>
      <c r="F593" s="90"/>
      <c r="G593" s="93"/>
      <c r="H593" s="93"/>
    </row>
    <row r="594" spans="1:8" ht="14">
      <c r="A594" s="89"/>
      <c r="B594" s="89"/>
      <c r="C594" s="90"/>
      <c r="D594" s="93"/>
      <c r="E594" s="90"/>
      <c r="F594" s="90"/>
      <c r="G594" s="93"/>
      <c r="H594" s="93"/>
    </row>
    <row r="595" spans="1:8" ht="14">
      <c r="A595" s="89"/>
      <c r="B595" s="89"/>
      <c r="C595" s="90"/>
      <c r="D595" s="93"/>
      <c r="E595" s="90"/>
      <c r="F595" s="90"/>
      <c r="G595" s="93"/>
      <c r="H595" s="93"/>
    </row>
    <row r="596" spans="1:8" ht="14">
      <c r="A596" s="89"/>
      <c r="B596" s="89"/>
      <c r="C596" s="90"/>
      <c r="D596" s="93"/>
      <c r="E596" s="90"/>
      <c r="F596" s="90"/>
      <c r="G596" s="93"/>
      <c r="H596" s="93"/>
    </row>
    <row r="597" spans="1:8" ht="14">
      <c r="A597" s="89"/>
      <c r="B597" s="89"/>
      <c r="C597" s="90"/>
      <c r="D597" s="93"/>
      <c r="E597" s="90"/>
      <c r="F597" s="90"/>
      <c r="G597" s="93"/>
      <c r="H597" s="93"/>
    </row>
    <row r="598" spans="1:8" ht="14">
      <c r="A598" s="89"/>
      <c r="B598" s="89"/>
      <c r="C598" s="90"/>
      <c r="D598" s="93"/>
      <c r="E598" s="90"/>
      <c r="F598" s="90"/>
      <c r="G598" s="93"/>
      <c r="H598" s="93"/>
    </row>
    <row r="599" spans="1:8" ht="14">
      <c r="A599" s="89"/>
      <c r="B599" s="89"/>
      <c r="C599" s="90"/>
      <c r="D599" s="93"/>
      <c r="E599" s="90"/>
      <c r="F599" s="90"/>
      <c r="G599" s="93"/>
      <c r="H599" s="93"/>
    </row>
    <row r="600" spans="1:8" ht="14">
      <c r="A600" s="89"/>
      <c r="B600" s="89"/>
      <c r="C600" s="90"/>
      <c r="D600" s="93"/>
      <c r="E600" s="90"/>
      <c r="F600" s="90"/>
      <c r="G600" s="93"/>
      <c r="H600" s="93"/>
    </row>
    <row r="601" spans="1:8" ht="14">
      <c r="A601" s="89"/>
      <c r="B601" s="89"/>
      <c r="C601" s="90"/>
      <c r="D601" s="93"/>
      <c r="E601" s="90"/>
      <c r="F601" s="90"/>
      <c r="G601" s="93"/>
      <c r="H601" s="93"/>
    </row>
    <row r="602" spans="1:8" ht="14">
      <c r="A602" s="89"/>
      <c r="B602" s="89"/>
      <c r="C602" s="90"/>
      <c r="D602" s="93"/>
      <c r="E602" s="90"/>
      <c r="F602" s="90"/>
      <c r="G602" s="93"/>
      <c r="H602" s="93"/>
    </row>
    <row r="603" spans="1:8" ht="14">
      <c r="A603" s="89"/>
      <c r="B603" s="89"/>
      <c r="C603" s="90"/>
      <c r="D603" s="93"/>
      <c r="E603" s="90"/>
      <c r="F603" s="90"/>
      <c r="G603" s="93"/>
      <c r="H603" s="93"/>
    </row>
    <row r="604" spans="1:8" ht="14">
      <c r="A604" s="89"/>
      <c r="B604" s="89"/>
      <c r="C604" s="90"/>
      <c r="D604" s="93"/>
      <c r="E604" s="90"/>
      <c r="F604" s="90"/>
      <c r="G604" s="93"/>
      <c r="H604" s="93"/>
    </row>
    <row r="605" spans="1:8" ht="14">
      <c r="A605" s="89"/>
      <c r="B605" s="89"/>
      <c r="C605" s="90"/>
      <c r="D605" s="93"/>
      <c r="E605" s="90"/>
      <c r="F605" s="90"/>
      <c r="G605" s="93"/>
      <c r="H605" s="93"/>
    </row>
    <row r="606" spans="1:8" ht="14">
      <c r="A606" s="89"/>
      <c r="B606" s="89"/>
      <c r="C606" s="90"/>
      <c r="D606" s="93"/>
      <c r="E606" s="90"/>
      <c r="F606" s="90"/>
      <c r="G606" s="93"/>
      <c r="H606" s="93"/>
    </row>
    <row r="607" spans="1:8" ht="14">
      <c r="A607" s="89"/>
      <c r="B607" s="89"/>
      <c r="C607" s="90"/>
      <c r="D607" s="93"/>
      <c r="E607" s="90"/>
      <c r="F607" s="90"/>
      <c r="G607" s="93"/>
      <c r="H607" s="93"/>
    </row>
    <row r="608" spans="1:8" ht="14">
      <c r="A608" s="89"/>
      <c r="B608" s="89"/>
      <c r="C608" s="90"/>
      <c r="D608" s="93"/>
      <c r="E608" s="90"/>
      <c r="F608" s="90"/>
      <c r="G608" s="93"/>
      <c r="H608" s="93"/>
    </row>
    <row r="609" spans="1:8" ht="14">
      <c r="A609" s="89"/>
      <c r="B609" s="89"/>
      <c r="C609" s="90"/>
      <c r="D609" s="93"/>
      <c r="E609" s="90"/>
      <c r="F609" s="90"/>
      <c r="G609" s="93"/>
      <c r="H609" s="93"/>
    </row>
    <row r="610" spans="1:8" ht="14">
      <c r="A610" s="89"/>
      <c r="B610" s="89"/>
      <c r="C610" s="90"/>
      <c r="D610" s="93"/>
      <c r="E610" s="90"/>
      <c r="F610" s="90"/>
      <c r="G610" s="93"/>
      <c r="H610" s="93"/>
    </row>
    <row r="611" spans="1:8" ht="14">
      <c r="A611" s="89"/>
      <c r="B611" s="89"/>
      <c r="C611" s="90"/>
      <c r="D611" s="93"/>
      <c r="E611" s="90"/>
      <c r="F611" s="90"/>
      <c r="G611" s="93"/>
      <c r="H611" s="93"/>
    </row>
    <row r="612" spans="1:8" ht="14">
      <c r="A612" s="89"/>
      <c r="B612" s="89"/>
      <c r="C612" s="90"/>
      <c r="D612" s="93"/>
      <c r="E612" s="90"/>
      <c r="F612" s="90"/>
      <c r="G612" s="93"/>
      <c r="H612" s="93"/>
    </row>
    <row r="613" spans="1:8" ht="14">
      <c r="A613" s="89"/>
      <c r="B613" s="89"/>
      <c r="C613" s="90"/>
      <c r="D613" s="93"/>
      <c r="E613" s="90"/>
      <c r="F613" s="90"/>
      <c r="G613" s="93"/>
      <c r="H613" s="93"/>
    </row>
    <row r="614" spans="1:8" ht="14">
      <c r="A614" s="89"/>
      <c r="B614" s="89"/>
      <c r="C614" s="90"/>
      <c r="D614" s="93"/>
      <c r="E614" s="90"/>
      <c r="F614" s="90"/>
      <c r="G614" s="93"/>
      <c r="H614" s="93"/>
    </row>
    <row r="615" spans="1:8" ht="14">
      <c r="A615" s="89"/>
      <c r="B615" s="89"/>
      <c r="C615" s="90"/>
      <c r="D615" s="93"/>
      <c r="E615" s="90"/>
      <c r="F615" s="90"/>
      <c r="G615" s="93"/>
      <c r="H615" s="93"/>
    </row>
    <row r="616" spans="1:8" ht="14">
      <c r="A616" s="89"/>
      <c r="B616" s="89"/>
      <c r="C616" s="90"/>
      <c r="D616" s="93"/>
      <c r="E616" s="90"/>
      <c r="F616" s="90"/>
      <c r="G616" s="93"/>
      <c r="H616" s="93"/>
    </row>
    <row r="617" spans="1:8" ht="14">
      <c r="A617" s="89"/>
      <c r="B617" s="89"/>
      <c r="C617" s="90"/>
      <c r="D617" s="93"/>
      <c r="E617" s="90"/>
      <c r="F617" s="90"/>
      <c r="G617" s="93"/>
      <c r="H617" s="93"/>
    </row>
    <row r="618" spans="1:8" ht="14">
      <c r="A618" s="89"/>
      <c r="B618" s="89"/>
      <c r="C618" s="90"/>
      <c r="D618" s="93"/>
      <c r="E618" s="90"/>
      <c r="F618" s="90"/>
      <c r="G618" s="93"/>
      <c r="H618" s="93"/>
    </row>
    <row r="619" spans="1:8" ht="14">
      <c r="A619" s="89"/>
      <c r="B619" s="89"/>
      <c r="C619" s="90"/>
      <c r="D619" s="93"/>
      <c r="E619" s="90"/>
      <c r="F619" s="90"/>
      <c r="G619" s="93"/>
      <c r="H619" s="93"/>
    </row>
    <row r="620" spans="1:8" ht="14">
      <c r="A620" s="89"/>
      <c r="B620" s="89"/>
      <c r="C620" s="90"/>
      <c r="D620" s="93"/>
      <c r="E620" s="90"/>
      <c r="F620" s="90"/>
      <c r="G620" s="93"/>
      <c r="H620" s="93"/>
    </row>
    <row r="621" spans="1:8" ht="14">
      <c r="A621" s="89"/>
      <c r="B621" s="89"/>
      <c r="C621" s="90"/>
      <c r="D621" s="93"/>
      <c r="E621" s="90"/>
      <c r="F621" s="90"/>
      <c r="G621" s="93"/>
      <c r="H621" s="93"/>
    </row>
    <row r="622" spans="1:8" ht="14">
      <c r="A622" s="89"/>
      <c r="B622" s="89"/>
      <c r="C622" s="90"/>
      <c r="D622" s="93"/>
      <c r="E622" s="90"/>
      <c r="F622" s="90"/>
      <c r="G622" s="93"/>
      <c r="H622" s="93"/>
    </row>
    <row r="623" spans="1:8" ht="14">
      <c r="A623" s="89"/>
      <c r="B623" s="89"/>
      <c r="C623" s="90"/>
      <c r="D623" s="93"/>
      <c r="E623" s="90"/>
      <c r="F623" s="90"/>
      <c r="G623" s="93"/>
      <c r="H623" s="93"/>
    </row>
    <row r="624" spans="1:8" ht="14">
      <c r="A624" s="89"/>
      <c r="B624" s="89"/>
      <c r="C624" s="90"/>
      <c r="D624" s="93"/>
      <c r="E624" s="90"/>
      <c r="F624" s="90"/>
      <c r="G624" s="93"/>
      <c r="H624" s="93"/>
    </row>
    <row r="625" spans="1:8" ht="14">
      <c r="A625" s="89"/>
      <c r="B625" s="89"/>
      <c r="C625" s="90"/>
      <c r="D625" s="93"/>
      <c r="E625" s="90"/>
      <c r="F625" s="90"/>
      <c r="G625" s="93"/>
      <c r="H625" s="93"/>
    </row>
    <row r="626" spans="1:8" ht="14">
      <c r="A626" s="89"/>
      <c r="B626" s="89"/>
      <c r="C626" s="90"/>
      <c r="D626" s="93"/>
      <c r="E626" s="90"/>
      <c r="F626" s="90"/>
      <c r="G626" s="93"/>
      <c r="H626" s="93"/>
    </row>
    <row r="627" spans="1:8" ht="14">
      <c r="A627" s="89"/>
      <c r="B627" s="89"/>
      <c r="C627" s="90"/>
      <c r="D627" s="93"/>
      <c r="E627" s="90"/>
      <c r="F627" s="90"/>
      <c r="G627" s="93"/>
      <c r="H627" s="93"/>
    </row>
    <row r="628" spans="1:8" ht="14">
      <c r="A628" s="89"/>
      <c r="B628" s="89"/>
      <c r="C628" s="90"/>
      <c r="D628" s="93"/>
      <c r="E628" s="90"/>
      <c r="F628" s="90"/>
      <c r="G628" s="93"/>
      <c r="H628" s="93"/>
    </row>
    <row r="629" spans="1:8" ht="14">
      <c r="A629" s="89"/>
      <c r="B629" s="89"/>
      <c r="C629" s="90"/>
      <c r="D629" s="93"/>
      <c r="E629" s="90"/>
      <c r="F629" s="90"/>
      <c r="G629" s="93"/>
      <c r="H629" s="93"/>
    </row>
    <row r="630" spans="1:8" ht="14">
      <c r="A630" s="89"/>
      <c r="B630" s="89"/>
      <c r="C630" s="90"/>
      <c r="D630" s="93"/>
      <c r="E630" s="90"/>
      <c r="F630" s="90"/>
      <c r="G630" s="93"/>
      <c r="H630" s="93"/>
    </row>
    <row r="631" spans="1:8" ht="14">
      <c r="A631" s="89"/>
      <c r="B631" s="89"/>
      <c r="C631" s="90"/>
      <c r="D631" s="93"/>
      <c r="E631" s="90"/>
      <c r="F631" s="90"/>
      <c r="G631" s="93"/>
      <c r="H631" s="93"/>
    </row>
    <row r="632" spans="1:8" ht="14">
      <c r="A632" s="89"/>
      <c r="B632" s="89"/>
      <c r="C632" s="90"/>
      <c r="D632" s="93"/>
      <c r="E632" s="90"/>
      <c r="F632" s="90"/>
      <c r="G632" s="93"/>
      <c r="H632" s="93"/>
    </row>
    <row r="633" spans="1:8" ht="14">
      <c r="A633" s="89"/>
      <c r="B633" s="89"/>
      <c r="C633" s="90"/>
      <c r="D633" s="93"/>
      <c r="E633" s="90"/>
      <c r="F633" s="90"/>
      <c r="G633" s="93"/>
      <c r="H633" s="93"/>
    </row>
    <row r="634" spans="1:8" ht="14">
      <c r="A634" s="89"/>
      <c r="B634" s="89"/>
      <c r="C634" s="90"/>
      <c r="D634" s="93"/>
      <c r="E634" s="90"/>
      <c r="F634" s="90"/>
      <c r="G634" s="93"/>
      <c r="H634" s="93"/>
    </row>
    <row r="635" spans="1:8" ht="14">
      <c r="A635" s="89"/>
      <c r="B635" s="89"/>
      <c r="C635" s="90"/>
      <c r="D635" s="93"/>
      <c r="E635" s="90"/>
      <c r="F635" s="90"/>
      <c r="G635" s="93"/>
      <c r="H635" s="93"/>
    </row>
    <row r="636" spans="1:8" ht="14">
      <c r="A636" s="89"/>
      <c r="B636" s="89"/>
      <c r="C636" s="90"/>
      <c r="D636" s="93"/>
      <c r="E636" s="90"/>
      <c r="F636" s="90"/>
      <c r="G636" s="93"/>
      <c r="H636" s="93"/>
    </row>
    <row r="637" spans="1:8" ht="14">
      <c r="A637" s="89"/>
      <c r="B637" s="89"/>
      <c r="C637" s="90"/>
      <c r="D637" s="93"/>
      <c r="E637" s="90"/>
      <c r="F637" s="90"/>
      <c r="G637" s="93"/>
      <c r="H637" s="93"/>
    </row>
    <row r="638" spans="1:8" ht="14">
      <c r="A638" s="89"/>
      <c r="B638" s="89"/>
      <c r="C638" s="90"/>
      <c r="D638" s="93"/>
      <c r="E638" s="90"/>
      <c r="F638" s="90"/>
      <c r="G638" s="93"/>
      <c r="H638" s="93"/>
    </row>
    <row r="639" spans="1:8" ht="14">
      <c r="A639" s="89"/>
      <c r="B639" s="89"/>
      <c r="C639" s="90"/>
      <c r="D639" s="93"/>
      <c r="E639" s="90"/>
      <c r="F639" s="90"/>
      <c r="G639" s="93"/>
      <c r="H639" s="93"/>
    </row>
    <row r="640" spans="1:8" ht="14">
      <c r="A640" s="89"/>
      <c r="B640" s="89"/>
      <c r="C640" s="90"/>
      <c r="D640" s="93"/>
      <c r="E640" s="90"/>
      <c r="F640" s="90"/>
      <c r="G640" s="93"/>
      <c r="H640" s="93"/>
    </row>
    <row r="641" spans="1:8" ht="14">
      <c r="A641" s="89"/>
      <c r="B641" s="89"/>
      <c r="C641" s="90"/>
      <c r="D641" s="93"/>
      <c r="E641" s="90"/>
      <c r="F641" s="90"/>
      <c r="G641" s="93"/>
      <c r="H641" s="93"/>
    </row>
    <row r="642" spans="1:8" ht="14">
      <c r="A642" s="89"/>
      <c r="B642" s="89"/>
      <c r="C642" s="90"/>
      <c r="D642" s="93"/>
      <c r="E642" s="90"/>
      <c r="F642" s="90"/>
      <c r="G642" s="93"/>
      <c r="H642" s="93"/>
    </row>
    <row r="643" spans="1:8" ht="14">
      <c r="A643" s="89"/>
      <c r="B643" s="89"/>
      <c r="C643" s="90"/>
      <c r="D643" s="93"/>
      <c r="E643" s="90"/>
      <c r="F643" s="90"/>
      <c r="G643" s="93"/>
      <c r="H643" s="93"/>
    </row>
    <row r="644" spans="1:8" ht="14">
      <c r="A644" s="89"/>
      <c r="B644" s="89"/>
      <c r="C644" s="90"/>
      <c r="D644" s="93"/>
      <c r="E644" s="90"/>
      <c r="F644" s="90"/>
      <c r="G644" s="93"/>
      <c r="H644" s="93"/>
    </row>
    <row r="645" spans="1:8" ht="14">
      <c r="A645" s="89"/>
      <c r="B645" s="89"/>
      <c r="C645" s="90"/>
      <c r="D645" s="93"/>
      <c r="E645" s="90"/>
      <c r="F645" s="90"/>
      <c r="G645" s="93"/>
      <c r="H645" s="93"/>
    </row>
    <row r="646" spans="1:8" ht="14">
      <c r="A646" s="89"/>
      <c r="B646" s="89"/>
      <c r="C646" s="90"/>
      <c r="D646" s="93"/>
      <c r="E646" s="90"/>
      <c r="F646" s="90"/>
      <c r="G646" s="93"/>
      <c r="H646" s="93"/>
    </row>
    <row r="647" spans="1:8" ht="14">
      <c r="A647" s="89"/>
      <c r="B647" s="89"/>
      <c r="C647" s="90"/>
      <c r="D647" s="93"/>
      <c r="E647" s="90"/>
      <c r="F647" s="90"/>
      <c r="G647" s="93"/>
      <c r="H647" s="93"/>
    </row>
    <row r="648" spans="1:8" ht="14">
      <c r="A648" s="89"/>
      <c r="B648" s="89"/>
      <c r="C648" s="90"/>
      <c r="D648" s="93"/>
      <c r="E648" s="90"/>
      <c r="F648" s="90"/>
      <c r="G648" s="93"/>
      <c r="H648" s="93"/>
    </row>
    <row r="649" spans="1:8" ht="14">
      <c r="A649" s="89"/>
      <c r="B649" s="89"/>
      <c r="C649" s="90"/>
      <c r="D649" s="93"/>
      <c r="E649" s="90"/>
      <c r="F649" s="90"/>
      <c r="G649" s="93"/>
      <c r="H649" s="93"/>
    </row>
    <row r="650" spans="1:8" ht="14">
      <c r="A650" s="89"/>
      <c r="B650" s="89"/>
      <c r="C650" s="90"/>
      <c r="D650" s="93"/>
      <c r="E650" s="90"/>
      <c r="F650" s="90"/>
      <c r="G650" s="93"/>
      <c r="H650" s="93"/>
    </row>
    <row r="651" spans="1:8" ht="14">
      <c r="A651" s="89"/>
      <c r="B651" s="89"/>
      <c r="C651" s="90"/>
      <c r="D651" s="93"/>
      <c r="E651" s="90"/>
      <c r="F651" s="90"/>
      <c r="G651" s="93"/>
      <c r="H651" s="93"/>
    </row>
    <row r="652" spans="1:8" ht="14">
      <c r="A652" s="89"/>
      <c r="B652" s="89"/>
      <c r="C652" s="90"/>
      <c r="D652" s="93"/>
      <c r="E652" s="90"/>
      <c r="F652" s="90"/>
      <c r="G652" s="93"/>
      <c r="H652" s="93"/>
    </row>
    <row r="653" spans="1:8" ht="14">
      <c r="A653" s="89"/>
      <c r="B653" s="89"/>
      <c r="C653" s="90"/>
      <c r="D653" s="93"/>
      <c r="E653" s="90"/>
      <c r="F653" s="90"/>
      <c r="G653" s="93"/>
      <c r="H653" s="93"/>
    </row>
    <row r="654" spans="1:8" ht="14">
      <c r="A654" s="89"/>
      <c r="B654" s="89"/>
      <c r="C654" s="90"/>
      <c r="D654" s="93"/>
      <c r="E654" s="90"/>
      <c r="F654" s="90"/>
      <c r="G654" s="93"/>
      <c r="H654" s="93"/>
    </row>
    <row r="655" spans="1:8" ht="14">
      <c r="A655" s="89"/>
      <c r="B655" s="89"/>
      <c r="C655" s="90"/>
      <c r="D655" s="93"/>
      <c r="E655" s="90"/>
      <c r="F655" s="90"/>
      <c r="G655" s="93"/>
      <c r="H655" s="93"/>
    </row>
    <row r="656" spans="1:8" ht="14">
      <c r="A656" s="89"/>
      <c r="B656" s="89"/>
      <c r="C656" s="90"/>
      <c r="D656" s="93"/>
      <c r="E656" s="90"/>
      <c r="F656" s="90"/>
      <c r="G656" s="93"/>
      <c r="H656" s="93"/>
    </row>
    <row r="657" spans="1:8" ht="14">
      <c r="A657" s="89"/>
      <c r="B657" s="89"/>
      <c r="C657" s="90"/>
      <c r="D657" s="93"/>
      <c r="E657" s="90"/>
      <c r="F657" s="90"/>
      <c r="G657" s="93"/>
      <c r="H657" s="93"/>
    </row>
    <row r="658" spans="1:8" ht="14">
      <c r="A658" s="89"/>
      <c r="B658" s="89"/>
      <c r="C658" s="90"/>
      <c r="D658" s="93"/>
      <c r="E658" s="90"/>
      <c r="F658" s="90"/>
      <c r="G658" s="93"/>
      <c r="H658" s="93"/>
    </row>
    <row r="659" spans="1:8" ht="14">
      <c r="A659" s="89"/>
      <c r="B659" s="89"/>
      <c r="C659" s="90"/>
      <c r="D659" s="93"/>
      <c r="E659" s="90"/>
      <c r="F659" s="90"/>
      <c r="G659" s="93"/>
      <c r="H659" s="93"/>
    </row>
    <row r="660" spans="1:8" ht="14">
      <c r="A660" s="89"/>
      <c r="B660" s="89"/>
      <c r="C660" s="90"/>
      <c r="D660" s="93"/>
      <c r="E660" s="90"/>
      <c r="F660" s="90"/>
      <c r="G660" s="93"/>
      <c r="H660" s="93"/>
    </row>
    <row r="661" spans="1:8" ht="14">
      <c r="A661" s="89"/>
      <c r="B661" s="89"/>
      <c r="C661" s="90"/>
      <c r="D661" s="93"/>
      <c r="E661" s="90"/>
      <c r="F661" s="90"/>
      <c r="G661" s="93"/>
      <c r="H661" s="93"/>
    </row>
    <row r="662" spans="1:8" ht="14">
      <c r="A662" s="89"/>
      <c r="B662" s="89"/>
      <c r="C662" s="90"/>
      <c r="D662" s="93"/>
      <c r="E662" s="90"/>
      <c r="F662" s="90"/>
      <c r="G662" s="93"/>
      <c r="H662" s="93"/>
    </row>
    <row r="663" spans="1:8" ht="14">
      <c r="A663" s="89"/>
      <c r="B663" s="89"/>
      <c r="C663" s="90"/>
      <c r="D663" s="93"/>
      <c r="E663" s="90"/>
      <c r="F663" s="90"/>
      <c r="G663" s="93"/>
      <c r="H663" s="93"/>
    </row>
    <row r="664" spans="1:8" ht="14">
      <c r="A664" s="89"/>
      <c r="B664" s="89"/>
      <c r="C664" s="90"/>
      <c r="D664" s="93"/>
      <c r="E664" s="90"/>
      <c r="F664" s="90"/>
      <c r="G664" s="93"/>
      <c r="H664" s="93"/>
    </row>
    <row r="665" spans="1:8" ht="14">
      <c r="A665" s="89"/>
      <c r="B665" s="89"/>
      <c r="C665" s="90"/>
      <c r="D665" s="93"/>
      <c r="E665" s="90"/>
      <c r="F665" s="90"/>
      <c r="G665" s="93"/>
      <c r="H665" s="93"/>
    </row>
    <row r="666" spans="1:8" ht="14">
      <c r="A666" s="89"/>
      <c r="B666" s="89"/>
      <c r="C666" s="90"/>
      <c r="D666" s="93"/>
      <c r="E666" s="90"/>
      <c r="F666" s="90"/>
      <c r="G666" s="93"/>
      <c r="H666" s="93"/>
    </row>
    <row r="667" spans="1:8" ht="14">
      <c r="A667" s="89"/>
      <c r="B667" s="89"/>
      <c r="C667" s="90"/>
      <c r="D667" s="93"/>
      <c r="E667" s="90"/>
      <c r="F667" s="90"/>
      <c r="G667" s="93"/>
      <c r="H667" s="93"/>
    </row>
    <row r="668" spans="1:8" ht="14">
      <c r="A668" s="89"/>
      <c r="B668" s="89"/>
      <c r="C668" s="90"/>
      <c r="D668" s="93"/>
      <c r="E668" s="90"/>
      <c r="F668" s="90"/>
      <c r="G668" s="93"/>
      <c r="H668" s="93"/>
    </row>
    <row r="669" spans="1:8" ht="14">
      <c r="A669" s="89"/>
      <c r="B669" s="89"/>
      <c r="C669" s="90"/>
      <c r="D669" s="93"/>
      <c r="E669" s="90"/>
      <c r="F669" s="90"/>
      <c r="G669" s="93"/>
      <c r="H669" s="93"/>
    </row>
    <row r="670" spans="1:8" ht="14">
      <c r="A670" s="89"/>
      <c r="B670" s="89"/>
      <c r="C670" s="90"/>
      <c r="D670" s="93"/>
      <c r="E670" s="90"/>
      <c r="F670" s="90"/>
      <c r="G670" s="93"/>
      <c r="H670" s="93"/>
    </row>
    <row r="671" spans="1:8" ht="14">
      <c r="A671" s="89"/>
      <c r="B671" s="89"/>
      <c r="C671" s="90"/>
      <c r="D671" s="93"/>
      <c r="E671" s="90"/>
      <c r="F671" s="90"/>
      <c r="G671" s="93"/>
      <c r="H671" s="93"/>
    </row>
    <row r="672" spans="1:8" ht="14">
      <c r="A672" s="89"/>
      <c r="B672" s="89"/>
      <c r="C672" s="90"/>
      <c r="D672" s="93"/>
      <c r="E672" s="90"/>
      <c r="F672" s="90"/>
      <c r="G672" s="93"/>
      <c r="H672" s="93"/>
    </row>
    <row r="673" spans="1:8" ht="14">
      <c r="A673" s="89"/>
      <c r="B673" s="89"/>
      <c r="C673" s="90"/>
      <c r="D673" s="93"/>
      <c r="E673" s="90"/>
      <c r="F673" s="90"/>
      <c r="G673" s="93"/>
      <c r="H673" s="93"/>
    </row>
    <row r="674" spans="1:8" ht="14">
      <c r="A674" s="89"/>
      <c r="B674" s="89"/>
      <c r="C674" s="90"/>
      <c r="D674" s="93"/>
      <c r="E674" s="90"/>
      <c r="F674" s="90"/>
      <c r="G674" s="93"/>
      <c r="H674" s="93"/>
    </row>
    <row r="675" spans="1:8" ht="14">
      <c r="A675" s="89"/>
      <c r="B675" s="89"/>
      <c r="C675" s="90"/>
      <c r="D675" s="93"/>
      <c r="E675" s="90"/>
      <c r="F675" s="90"/>
      <c r="G675" s="93"/>
      <c r="H675" s="93"/>
    </row>
    <row r="676" spans="1:8" ht="14">
      <c r="A676" s="89"/>
      <c r="B676" s="89"/>
      <c r="C676" s="90"/>
      <c r="D676" s="93"/>
      <c r="E676" s="90"/>
      <c r="F676" s="90"/>
      <c r="G676" s="93"/>
      <c r="H676" s="93"/>
    </row>
    <row r="677" spans="1:8" ht="14">
      <c r="A677" s="89"/>
      <c r="B677" s="89"/>
      <c r="C677" s="90"/>
      <c r="D677" s="93"/>
      <c r="E677" s="90"/>
      <c r="F677" s="90"/>
      <c r="G677" s="93"/>
      <c r="H677" s="93"/>
    </row>
    <row r="678" spans="1:8" ht="14">
      <c r="A678" s="89"/>
      <c r="B678" s="89"/>
      <c r="C678" s="90"/>
      <c r="D678" s="93"/>
      <c r="E678" s="90"/>
      <c r="F678" s="90"/>
      <c r="G678" s="93"/>
      <c r="H678" s="93"/>
    </row>
    <row r="679" spans="1:8" ht="14">
      <c r="A679" s="89"/>
      <c r="B679" s="89"/>
      <c r="C679" s="90"/>
      <c r="D679" s="93"/>
      <c r="E679" s="90"/>
      <c r="F679" s="90"/>
      <c r="G679" s="93"/>
      <c r="H679" s="93"/>
    </row>
    <row r="680" spans="1:8" ht="14">
      <c r="A680" s="89"/>
      <c r="B680" s="89"/>
      <c r="C680" s="90"/>
      <c r="D680" s="93"/>
      <c r="E680" s="90"/>
      <c r="F680" s="90"/>
      <c r="G680" s="93"/>
      <c r="H680" s="93"/>
    </row>
    <row r="681" spans="1:8" ht="14">
      <c r="A681" s="89"/>
      <c r="B681" s="89"/>
      <c r="C681" s="90"/>
      <c r="D681" s="93"/>
      <c r="E681" s="90"/>
      <c r="F681" s="90"/>
      <c r="G681" s="93"/>
      <c r="H681" s="93"/>
    </row>
    <row r="682" spans="1:8" ht="14">
      <c r="A682" s="89"/>
      <c r="B682" s="89"/>
      <c r="C682" s="90"/>
      <c r="D682" s="93"/>
      <c r="E682" s="90"/>
      <c r="F682" s="90"/>
      <c r="G682" s="93"/>
      <c r="H682" s="93"/>
    </row>
    <row r="683" spans="1:8" ht="14">
      <c r="A683" s="89"/>
      <c r="B683" s="89"/>
      <c r="C683" s="90"/>
      <c r="D683" s="93"/>
      <c r="E683" s="90"/>
      <c r="F683" s="90"/>
      <c r="G683" s="93"/>
      <c r="H683" s="93"/>
    </row>
    <row r="684" spans="1:8" ht="14">
      <c r="A684" s="89"/>
      <c r="B684" s="89"/>
      <c r="C684" s="90"/>
      <c r="D684" s="93"/>
      <c r="E684" s="90"/>
      <c r="F684" s="90"/>
      <c r="G684" s="93"/>
      <c r="H684" s="93"/>
    </row>
    <row r="685" spans="1:8" ht="14">
      <c r="A685" s="89"/>
      <c r="B685" s="89"/>
      <c r="C685" s="90"/>
      <c r="D685" s="93"/>
      <c r="E685" s="90"/>
      <c r="F685" s="90"/>
      <c r="G685" s="93"/>
      <c r="H685" s="93"/>
    </row>
    <row r="686" spans="1:8" ht="14">
      <c r="A686" s="89"/>
      <c r="B686" s="89"/>
      <c r="C686" s="90"/>
      <c r="D686" s="93"/>
      <c r="E686" s="90"/>
      <c r="F686" s="90"/>
      <c r="G686" s="93"/>
      <c r="H686" s="93"/>
    </row>
    <row r="687" spans="1:8" ht="14">
      <c r="A687" s="89"/>
      <c r="B687" s="89"/>
      <c r="C687" s="90"/>
      <c r="D687" s="93"/>
      <c r="E687" s="90"/>
      <c r="F687" s="90"/>
      <c r="G687" s="93"/>
      <c r="H687" s="93"/>
    </row>
    <row r="688" spans="1:8" ht="14">
      <c r="A688" s="89"/>
      <c r="B688" s="89"/>
      <c r="C688" s="90"/>
      <c r="D688" s="93"/>
      <c r="E688" s="90"/>
      <c r="F688" s="90"/>
      <c r="G688" s="93"/>
      <c r="H688" s="93"/>
    </row>
    <row r="689" spans="1:8" ht="14">
      <c r="A689" s="89"/>
      <c r="B689" s="89"/>
      <c r="C689" s="90"/>
      <c r="D689" s="93"/>
      <c r="E689" s="90"/>
      <c r="F689" s="90"/>
      <c r="G689" s="93"/>
      <c r="H689" s="93"/>
    </row>
    <row r="690" spans="1:8" ht="14">
      <c r="A690" s="89"/>
      <c r="B690" s="89"/>
      <c r="C690" s="90"/>
      <c r="D690" s="93"/>
      <c r="E690" s="90"/>
      <c r="F690" s="90"/>
      <c r="G690" s="93"/>
      <c r="H690" s="93"/>
    </row>
    <row r="691" spans="1:8" ht="14">
      <c r="A691" s="89"/>
      <c r="B691" s="89"/>
      <c r="C691" s="90"/>
      <c r="D691" s="93"/>
      <c r="E691" s="90"/>
      <c r="F691" s="90"/>
      <c r="G691" s="93"/>
      <c r="H691" s="93"/>
    </row>
    <row r="692" spans="1:8" ht="14">
      <c r="A692" s="89"/>
      <c r="B692" s="89"/>
      <c r="C692" s="90"/>
      <c r="D692" s="93"/>
      <c r="E692" s="90"/>
      <c r="F692" s="90"/>
      <c r="G692" s="93"/>
      <c r="H692" s="93"/>
    </row>
    <row r="693" spans="1:8" ht="14">
      <c r="A693" s="89"/>
      <c r="B693" s="89"/>
      <c r="C693" s="90"/>
      <c r="D693" s="93"/>
      <c r="E693" s="90"/>
      <c r="F693" s="90"/>
      <c r="G693" s="93"/>
      <c r="H693" s="93"/>
    </row>
    <row r="694" spans="1:8" ht="14">
      <c r="A694" s="89"/>
      <c r="B694" s="89"/>
      <c r="C694" s="90"/>
      <c r="D694" s="93"/>
      <c r="E694" s="90"/>
      <c r="F694" s="90"/>
      <c r="G694" s="93"/>
      <c r="H694" s="93"/>
    </row>
    <row r="695" spans="1:8" ht="14">
      <c r="A695" s="89"/>
      <c r="B695" s="89"/>
      <c r="C695" s="90"/>
      <c r="D695" s="93"/>
      <c r="E695" s="90"/>
      <c r="F695" s="90"/>
      <c r="G695" s="93"/>
      <c r="H695" s="93"/>
    </row>
    <row r="696" spans="1:8" ht="14">
      <c r="A696" s="89"/>
      <c r="B696" s="89"/>
      <c r="C696" s="90"/>
      <c r="D696" s="93"/>
      <c r="E696" s="90"/>
      <c r="F696" s="90"/>
      <c r="G696" s="93"/>
      <c r="H696" s="93"/>
    </row>
    <row r="697" spans="1:8" ht="14">
      <c r="A697" s="89"/>
      <c r="B697" s="89"/>
      <c r="C697" s="90"/>
      <c r="D697" s="93"/>
      <c r="E697" s="90"/>
      <c r="F697" s="90"/>
      <c r="G697" s="93"/>
      <c r="H697" s="93"/>
    </row>
    <row r="698" spans="1:8" ht="14">
      <c r="A698" s="89"/>
      <c r="B698" s="89"/>
      <c r="C698" s="90"/>
      <c r="D698" s="93"/>
      <c r="E698" s="90"/>
      <c r="F698" s="90"/>
      <c r="G698" s="93"/>
      <c r="H698" s="93"/>
    </row>
    <row r="699" spans="1:8" ht="14">
      <c r="A699" s="89"/>
      <c r="B699" s="89"/>
      <c r="C699" s="90"/>
      <c r="D699" s="93"/>
      <c r="E699" s="90"/>
      <c r="F699" s="90"/>
      <c r="G699" s="93"/>
      <c r="H699" s="93"/>
    </row>
    <row r="700" spans="1:8" ht="14">
      <c r="A700" s="89"/>
      <c r="B700" s="89"/>
      <c r="C700" s="90"/>
      <c r="D700" s="93"/>
      <c r="E700" s="90"/>
      <c r="F700" s="90"/>
      <c r="G700" s="93"/>
      <c r="H700" s="93"/>
    </row>
    <row r="701" spans="1:8" ht="14">
      <c r="A701" s="89"/>
      <c r="B701" s="89"/>
      <c r="C701" s="90"/>
      <c r="D701" s="93"/>
      <c r="E701" s="90"/>
      <c r="F701" s="90"/>
      <c r="G701" s="93"/>
      <c r="H701" s="93"/>
    </row>
    <row r="702" spans="1:8" ht="14">
      <c r="A702" s="89"/>
      <c r="B702" s="89"/>
      <c r="C702" s="90"/>
      <c r="D702" s="93"/>
      <c r="E702" s="90"/>
      <c r="F702" s="90"/>
      <c r="G702" s="93"/>
      <c r="H702" s="93"/>
    </row>
    <row r="703" spans="1:8" ht="14">
      <c r="A703" s="89"/>
      <c r="B703" s="89"/>
      <c r="C703" s="90"/>
      <c r="D703" s="93"/>
      <c r="E703" s="90"/>
      <c r="F703" s="90"/>
      <c r="G703" s="93"/>
      <c r="H703" s="93"/>
    </row>
    <row r="704" spans="1:8" ht="14">
      <c r="A704" s="89"/>
      <c r="B704" s="89"/>
      <c r="C704" s="90"/>
      <c r="D704" s="93"/>
      <c r="E704" s="90"/>
      <c r="F704" s="90"/>
      <c r="G704" s="93"/>
      <c r="H704" s="93"/>
    </row>
    <row r="705" spans="1:8" ht="14">
      <c r="A705" s="89"/>
      <c r="B705" s="89"/>
      <c r="C705" s="90"/>
      <c r="D705" s="93"/>
      <c r="E705" s="90"/>
      <c r="F705" s="90"/>
      <c r="G705" s="93"/>
      <c r="H705" s="93"/>
    </row>
    <row r="706" spans="1:8" ht="14">
      <c r="A706" s="89"/>
      <c r="B706" s="89"/>
      <c r="C706" s="90"/>
      <c r="D706" s="93"/>
      <c r="E706" s="90"/>
      <c r="F706" s="90"/>
      <c r="G706" s="93"/>
      <c r="H706" s="93"/>
    </row>
    <row r="707" spans="1:8" ht="14">
      <c r="A707" s="89"/>
      <c r="B707" s="89"/>
      <c r="C707" s="90"/>
      <c r="D707" s="93"/>
      <c r="E707" s="90"/>
      <c r="F707" s="90"/>
      <c r="G707" s="93"/>
      <c r="H707" s="93"/>
    </row>
    <row r="708" spans="1:8" ht="14">
      <c r="A708" s="89"/>
      <c r="B708" s="89"/>
      <c r="C708" s="90"/>
      <c r="D708" s="93"/>
      <c r="E708" s="90"/>
      <c r="F708" s="90"/>
      <c r="G708" s="93"/>
      <c r="H708" s="93"/>
    </row>
    <row r="709" spans="1:8" ht="14">
      <c r="A709" s="89"/>
      <c r="B709" s="89"/>
      <c r="C709" s="90"/>
      <c r="D709" s="93"/>
      <c r="E709" s="90"/>
      <c r="F709" s="90"/>
      <c r="G709" s="93"/>
      <c r="H709" s="93"/>
    </row>
    <row r="710" spans="1:8" ht="14">
      <c r="A710" s="89"/>
      <c r="B710" s="89"/>
      <c r="C710" s="90"/>
      <c r="D710" s="93"/>
      <c r="E710" s="90"/>
      <c r="F710" s="90"/>
      <c r="G710" s="93"/>
      <c r="H710" s="93"/>
    </row>
    <row r="711" spans="1:8" ht="14">
      <c r="A711" s="89"/>
      <c r="B711" s="89"/>
      <c r="C711" s="90"/>
      <c r="D711" s="93"/>
      <c r="E711" s="90"/>
      <c r="F711" s="90"/>
      <c r="G711" s="93"/>
      <c r="H711" s="93"/>
    </row>
    <row r="712" spans="1:8" ht="14">
      <c r="A712" s="89"/>
      <c r="B712" s="89"/>
      <c r="C712" s="90"/>
      <c r="D712" s="93"/>
      <c r="E712" s="90"/>
      <c r="F712" s="90"/>
      <c r="G712" s="93"/>
      <c r="H712" s="93"/>
    </row>
    <row r="713" spans="1:8" ht="14">
      <c r="A713" s="89"/>
      <c r="B713" s="89"/>
      <c r="C713" s="90"/>
      <c r="D713" s="93"/>
      <c r="E713" s="90"/>
      <c r="F713" s="90"/>
      <c r="G713" s="93"/>
      <c r="H713" s="93"/>
    </row>
    <row r="714" spans="1:8" ht="14">
      <c r="A714" s="89"/>
      <c r="B714" s="89"/>
      <c r="C714" s="90"/>
      <c r="D714" s="93"/>
      <c r="E714" s="90"/>
      <c r="F714" s="90"/>
      <c r="G714" s="93"/>
      <c r="H714" s="93"/>
    </row>
    <row r="715" spans="1:8" ht="14">
      <c r="A715" s="89"/>
      <c r="B715" s="89"/>
      <c r="C715" s="90"/>
      <c r="D715" s="93"/>
      <c r="E715" s="90"/>
      <c r="F715" s="90"/>
      <c r="G715" s="93"/>
      <c r="H715" s="93"/>
    </row>
    <row r="716" spans="1:8" ht="14">
      <c r="A716" s="89"/>
      <c r="B716" s="89"/>
      <c r="C716" s="90"/>
      <c r="D716" s="93"/>
      <c r="E716" s="90"/>
      <c r="F716" s="90"/>
      <c r="G716" s="93"/>
      <c r="H716" s="93"/>
    </row>
    <row r="717" spans="1:8" ht="14">
      <c r="A717" s="89"/>
      <c r="B717" s="89"/>
      <c r="C717" s="90"/>
      <c r="D717" s="93"/>
      <c r="E717" s="90"/>
      <c r="F717" s="90"/>
      <c r="G717" s="93"/>
      <c r="H717" s="93"/>
    </row>
    <row r="718" spans="1:8" ht="14">
      <c r="A718" s="89"/>
      <c r="B718" s="89"/>
      <c r="C718" s="90"/>
      <c r="D718" s="93"/>
      <c r="E718" s="90"/>
      <c r="F718" s="90"/>
      <c r="G718" s="93"/>
      <c r="H718" s="93"/>
    </row>
    <row r="719" spans="1:8" ht="14">
      <c r="A719" s="89"/>
      <c r="B719" s="89"/>
      <c r="C719" s="90"/>
      <c r="D719" s="93"/>
      <c r="E719" s="90"/>
      <c r="F719" s="90"/>
      <c r="G719" s="93"/>
      <c r="H719" s="93"/>
    </row>
    <row r="720" spans="1:8" ht="14">
      <c r="A720" s="89"/>
      <c r="B720" s="89"/>
      <c r="C720" s="90"/>
      <c r="D720" s="93"/>
      <c r="E720" s="90"/>
      <c r="F720" s="90"/>
      <c r="G720" s="93"/>
      <c r="H720" s="93"/>
    </row>
    <row r="721" spans="1:8" ht="14">
      <c r="A721" s="89"/>
      <c r="B721" s="89"/>
      <c r="C721" s="90"/>
      <c r="D721" s="93"/>
      <c r="E721" s="90"/>
      <c r="F721" s="90"/>
      <c r="G721" s="93"/>
      <c r="H721" s="93"/>
    </row>
    <row r="722" spans="1:8" ht="14">
      <c r="A722" s="89"/>
      <c r="B722" s="89"/>
      <c r="C722" s="90"/>
      <c r="D722" s="93"/>
      <c r="E722" s="90"/>
      <c r="F722" s="90"/>
      <c r="G722" s="93"/>
      <c r="H722" s="93"/>
    </row>
    <row r="723" spans="1:8" ht="14">
      <c r="A723" s="89"/>
      <c r="B723" s="89"/>
      <c r="C723" s="90"/>
      <c r="D723" s="93"/>
      <c r="E723" s="90"/>
      <c r="F723" s="90"/>
      <c r="G723" s="93"/>
      <c r="H723" s="93"/>
    </row>
    <row r="724" spans="1:8" ht="14">
      <c r="A724" s="89"/>
      <c r="B724" s="89"/>
      <c r="C724" s="90"/>
      <c r="D724" s="93"/>
      <c r="E724" s="90"/>
      <c r="F724" s="90"/>
      <c r="G724" s="93"/>
      <c r="H724" s="93"/>
    </row>
    <row r="725" spans="1:8" ht="14">
      <c r="A725" s="89"/>
      <c r="B725" s="89"/>
      <c r="C725" s="90"/>
      <c r="D725" s="93"/>
      <c r="E725" s="90"/>
      <c r="F725" s="90"/>
      <c r="G725" s="93"/>
      <c r="H725" s="93"/>
    </row>
    <row r="726" spans="1:8" ht="14">
      <c r="A726" s="89"/>
      <c r="B726" s="89"/>
      <c r="C726" s="90"/>
      <c r="D726" s="93"/>
      <c r="E726" s="90"/>
      <c r="F726" s="90"/>
      <c r="G726" s="93"/>
      <c r="H726" s="93"/>
    </row>
    <row r="727" spans="1:8" ht="14">
      <c r="A727" s="89"/>
      <c r="B727" s="89"/>
      <c r="C727" s="90"/>
      <c r="D727" s="93"/>
      <c r="E727" s="90"/>
      <c r="F727" s="90"/>
      <c r="G727" s="93"/>
      <c r="H727" s="93"/>
    </row>
    <row r="728" spans="1:8" ht="14">
      <c r="A728" s="89"/>
      <c r="B728" s="89"/>
      <c r="C728" s="90"/>
      <c r="D728" s="93"/>
      <c r="E728" s="90"/>
      <c r="F728" s="90"/>
      <c r="G728" s="93"/>
      <c r="H728" s="93"/>
    </row>
    <row r="729" spans="1:8" ht="14">
      <c r="A729" s="89"/>
      <c r="B729" s="89"/>
      <c r="C729" s="90"/>
      <c r="D729" s="93"/>
      <c r="E729" s="90"/>
      <c r="F729" s="90"/>
      <c r="G729" s="93"/>
      <c r="H729" s="93"/>
    </row>
    <row r="730" spans="1:8" ht="14">
      <c r="A730" s="89"/>
      <c r="B730" s="89"/>
      <c r="C730" s="90"/>
      <c r="D730" s="93"/>
      <c r="E730" s="90"/>
      <c r="F730" s="90"/>
      <c r="G730" s="93"/>
      <c r="H730" s="93"/>
    </row>
    <row r="731" spans="1:8" ht="14">
      <c r="A731" s="89"/>
      <c r="B731" s="89"/>
      <c r="C731" s="90"/>
      <c r="D731" s="93"/>
      <c r="E731" s="90"/>
      <c r="F731" s="90"/>
      <c r="G731" s="93"/>
      <c r="H731" s="93"/>
    </row>
    <row r="732" spans="1:8" ht="14">
      <c r="A732" s="89"/>
      <c r="B732" s="89"/>
      <c r="C732" s="90"/>
      <c r="D732" s="93"/>
      <c r="E732" s="90"/>
      <c r="F732" s="90"/>
      <c r="G732" s="93"/>
      <c r="H732" s="93"/>
    </row>
    <row r="733" spans="1:8" ht="14">
      <c r="A733" s="89"/>
      <c r="B733" s="89"/>
      <c r="C733" s="90"/>
      <c r="D733" s="93"/>
      <c r="E733" s="90"/>
      <c r="F733" s="90"/>
      <c r="G733" s="93"/>
      <c r="H733" s="93"/>
    </row>
    <row r="734" spans="1:8" ht="14">
      <c r="A734" s="89"/>
      <c r="B734" s="89"/>
      <c r="C734" s="90"/>
      <c r="D734" s="93"/>
      <c r="E734" s="90"/>
      <c r="F734" s="90"/>
      <c r="G734" s="93"/>
      <c r="H734" s="93"/>
    </row>
    <row r="735" spans="1:8" ht="14">
      <c r="A735" s="89"/>
      <c r="B735" s="89"/>
      <c r="C735" s="90"/>
      <c r="D735" s="93"/>
      <c r="E735" s="90"/>
      <c r="F735" s="90"/>
      <c r="G735" s="93"/>
      <c r="H735" s="93"/>
    </row>
    <row r="736" spans="1:8" ht="14">
      <c r="A736" s="89"/>
      <c r="B736" s="89"/>
      <c r="C736" s="90"/>
      <c r="D736" s="93"/>
      <c r="E736" s="90"/>
      <c r="F736" s="90"/>
      <c r="G736" s="93"/>
      <c r="H736" s="93"/>
    </row>
    <row r="737" spans="1:8" ht="14">
      <c r="A737" s="89"/>
      <c r="B737" s="89"/>
      <c r="C737" s="90"/>
      <c r="D737" s="93"/>
      <c r="E737" s="90"/>
      <c r="F737" s="90"/>
      <c r="G737" s="93"/>
      <c r="H737" s="93"/>
    </row>
    <row r="738" spans="1:8" ht="14">
      <c r="A738" s="89"/>
      <c r="B738" s="89"/>
      <c r="C738" s="90"/>
      <c r="D738" s="93"/>
      <c r="E738" s="90"/>
      <c r="F738" s="90"/>
      <c r="G738" s="93"/>
      <c r="H738" s="93"/>
    </row>
    <row r="739" spans="1:8" ht="14">
      <c r="A739" s="89"/>
      <c r="B739" s="89"/>
      <c r="C739" s="90"/>
      <c r="D739" s="93"/>
      <c r="E739" s="90"/>
      <c r="F739" s="90"/>
      <c r="G739" s="93"/>
      <c r="H739" s="93"/>
    </row>
    <row r="740" spans="1:8" ht="14">
      <c r="A740" s="89"/>
      <c r="B740" s="89"/>
      <c r="C740" s="90"/>
      <c r="D740" s="93"/>
      <c r="E740" s="90"/>
      <c r="F740" s="90"/>
      <c r="G740" s="93"/>
      <c r="H740" s="93"/>
    </row>
    <row r="741" spans="1:8" ht="14">
      <c r="A741" s="89"/>
      <c r="B741" s="89"/>
      <c r="C741" s="90"/>
      <c r="D741" s="93"/>
      <c r="E741" s="90"/>
      <c r="F741" s="90"/>
      <c r="G741" s="93"/>
      <c r="H741" s="93"/>
    </row>
    <row r="742" spans="1:8" ht="14">
      <c r="A742" s="89"/>
      <c r="B742" s="89"/>
      <c r="C742" s="90"/>
      <c r="D742" s="93"/>
      <c r="E742" s="90"/>
      <c r="F742" s="90"/>
      <c r="G742" s="93"/>
      <c r="H742" s="93"/>
    </row>
    <row r="743" spans="1:8" ht="14">
      <c r="A743" s="89"/>
      <c r="B743" s="89"/>
      <c r="C743" s="90"/>
      <c r="D743" s="93"/>
      <c r="E743" s="90"/>
      <c r="F743" s="90"/>
      <c r="G743" s="93"/>
      <c r="H743" s="93"/>
    </row>
    <row r="744" spans="1:8" ht="14">
      <c r="A744" s="89"/>
      <c r="B744" s="89"/>
      <c r="C744" s="90"/>
      <c r="D744" s="93"/>
      <c r="E744" s="90"/>
      <c r="F744" s="90"/>
      <c r="G744" s="93"/>
      <c r="H744" s="93"/>
    </row>
    <row r="745" spans="1:8" ht="14">
      <c r="A745" s="89"/>
      <c r="B745" s="89"/>
      <c r="C745" s="90"/>
      <c r="D745" s="93"/>
      <c r="E745" s="90"/>
      <c r="F745" s="90"/>
      <c r="G745" s="93"/>
      <c r="H745" s="93"/>
    </row>
    <row r="746" spans="1:8" ht="14">
      <c r="A746" s="89"/>
      <c r="B746" s="89"/>
      <c r="C746" s="90"/>
      <c r="D746" s="93"/>
      <c r="E746" s="90"/>
      <c r="F746" s="90"/>
      <c r="G746" s="93"/>
      <c r="H746" s="93"/>
    </row>
    <row r="747" spans="1:8" ht="14">
      <c r="A747" s="89"/>
      <c r="B747" s="89"/>
      <c r="C747" s="90"/>
      <c r="D747" s="93"/>
      <c r="E747" s="90"/>
      <c r="F747" s="90"/>
      <c r="G747" s="93"/>
      <c r="H747" s="93"/>
    </row>
    <row r="748" spans="1:8" ht="14">
      <c r="A748" s="89"/>
      <c r="B748" s="89"/>
      <c r="C748" s="90"/>
      <c r="D748" s="93"/>
      <c r="E748" s="90"/>
      <c r="F748" s="90"/>
      <c r="G748" s="93"/>
      <c r="H748" s="93"/>
    </row>
    <row r="749" spans="1:8" ht="14">
      <c r="A749" s="89"/>
      <c r="B749" s="89"/>
      <c r="C749" s="90"/>
      <c r="D749" s="93"/>
      <c r="E749" s="90"/>
      <c r="F749" s="90"/>
      <c r="G749" s="93"/>
      <c r="H749" s="93"/>
    </row>
    <row r="750" spans="1:8" ht="14">
      <c r="A750" s="89"/>
      <c r="B750" s="89"/>
      <c r="C750" s="90"/>
      <c r="D750" s="93"/>
      <c r="E750" s="90"/>
      <c r="F750" s="90"/>
      <c r="G750" s="93"/>
      <c r="H750" s="93"/>
    </row>
    <row r="751" spans="1:8" ht="14">
      <c r="A751" s="89"/>
      <c r="B751" s="89"/>
      <c r="C751" s="90"/>
      <c r="D751" s="93"/>
      <c r="E751" s="90"/>
      <c r="F751" s="90"/>
      <c r="G751" s="93"/>
      <c r="H751" s="93"/>
    </row>
    <row r="752" spans="1:8" ht="14">
      <c r="A752" s="89"/>
      <c r="B752" s="89"/>
      <c r="C752" s="90"/>
      <c r="D752" s="93"/>
      <c r="E752" s="90"/>
      <c r="F752" s="90"/>
      <c r="G752" s="93"/>
      <c r="H752" s="93"/>
    </row>
    <row r="753" spans="1:8" ht="14">
      <c r="A753" s="89"/>
      <c r="B753" s="89"/>
      <c r="C753" s="90"/>
      <c r="D753" s="93"/>
      <c r="E753" s="90"/>
      <c r="F753" s="90"/>
      <c r="G753" s="93"/>
      <c r="H753" s="93"/>
    </row>
    <row r="754" spans="1:8" ht="14">
      <c r="A754" s="89"/>
      <c r="B754" s="89"/>
      <c r="C754" s="90"/>
      <c r="D754" s="93"/>
      <c r="E754" s="90"/>
      <c r="F754" s="90"/>
      <c r="G754" s="93"/>
      <c r="H754" s="93"/>
    </row>
    <row r="755" spans="1:8" ht="14">
      <c r="A755" s="89"/>
      <c r="B755" s="89"/>
      <c r="C755" s="90"/>
      <c r="D755" s="93"/>
      <c r="E755" s="90"/>
      <c r="F755" s="90"/>
      <c r="G755" s="93"/>
      <c r="H755" s="93"/>
    </row>
    <row r="756" spans="1:8" ht="14">
      <c r="A756" s="89"/>
      <c r="B756" s="89"/>
      <c r="C756" s="90"/>
      <c r="D756" s="93"/>
      <c r="E756" s="90"/>
      <c r="F756" s="90"/>
      <c r="G756" s="93"/>
      <c r="H756" s="93"/>
    </row>
    <row r="757" spans="1:8" ht="14">
      <c r="A757" s="89"/>
      <c r="B757" s="89"/>
      <c r="C757" s="90"/>
      <c r="D757" s="93"/>
      <c r="E757" s="90"/>
      <c r="F757" s="90"/>
      <c r="G757" s="93"/>
      <c r="H757" s="93"/>
    </row>
    <row r="758" spans="1:8" ht="14">
      <c r="A758" s="89"/>
      <c r="B758" s="89"/>
      <c r="C758" s="90"/>
      <c r="D758" s="93"/>
      <c r="E758" s="90"/>
      <c r="F758" s="90"/>
      <c r="G758" s="93"/>
      <c r="H758" s="93"/>
    </row>
    <row r="759" spans="1:8" ht="14">
      <c r="A759" s="89"/>
      <c r="B759" s="89"/>
      <c r="C759" s="90"/>
      <c r="D759" s="93"/>
      <c r="E759" s="90"/>
      <c r="F759" s="90"/>
      <c r="G759" s="93"/>
      <c r="H759" s="93"/>
    </row>
    <row r="760" spans="1:8" ht="14">
      <c r="A760" s="89"/>
      <c r="B760" s="89"/>
      <c r="C760" s="90"/>
      <c r="D760" s="93"/>
      <c r="E760" s="90"/>
      <c r="F760" s="90"/>
      <c r="G760" s="93"/>
      <c r="H760" s="93"/>
    </row>
    <row r="761" spans="1:8" ht="14">
      <c r="A761" s="89"/>
      <c r="B761" s="89"/>
      <c r="C761" s="90"/>
      <c r="D761" s="93"/>
      <c r="E761" s="90"/>
      <c r="F761" s="90"/>
      <c r="G761" s="93"/>
      <c r="H761" s="93"/>
    </row>
    <row r="762" spans="1:8" ht="14">
      <c r="A762" s="89"/>
      <c r="B762" s="89"/>
      <c r="C762" s="90"/>
      <c r="D762" s="93"/>
      <c r="E762" s="90"/>
      <c r="F762" s="90"/>
      <c r="G762" s="93"/>
      <c r="H762" s="93"/>
    </row>
    <row r="763" spans="1:8" ht="14">
      <c r="A763" s="89"/>
      <c r="B763" s="89"/>
      <c r="C763" s="90"/>
      <c r="D763" s="93"/>
      <c r="E763" s="90"/>
      <c r="F763" s="90"/>
      <c r="G763" s="93"/>
      <c r="H763" s="93"/>
    </row>
    <row r="764" spans="1:8" ht="14">
      <c r="A764" s="89"/>
      <c r="B764" s="89"/>
      <c r="C764" s="90"/>
      <c r="D764" s="93"/>
      <c r="E764" s="90"/>
      <c r="F764" s="90"/>
      <c r="G764" s="93"/>
      <c r="H764" s="93"/>
    </row>
    <row r="765" spans="1:8" ht="14">
      <c r="A765" s="89"/>
      <c r="B765" s="89"/>
      <c r="C765" s="90"/>
      <c r="D765" s="93"/>
      <c r="E765" s="90"/>
      <c r="F765" s="90"/>
      <c r="G765" s="93"/>
      <c r="H765" s="93"/>
    </row>
    <row r="766" spans="1:8" ht="14">
      <c r="A766" s="89"/>
      <c r="B766" s="89"/>
      <c r="C766" s="90"/>
      <c r="D766" s="93"/>
      <c r="E766" s="90"/>
      <c r="F766" s="90"/>
      <c r="G766" s="93"/>
      <c r="H766" s="93"/>
    </row>
    <row r="767" spans="1:8" ht="14">
      <c r="A767" s="89"/>
      <c r="B767" s="89"/>
      <c r="C767" s="90"/>
      <c r="D767" s="93"/>
      <c r="E767" s="90"/>
      <c r="F767" s="90"/>
      <c r="G767" s="93"/>
      <c r="H767" s="93"/>
    </row>
    <row r="768" spans="1:8" ht="14">
      <c r="A768" s="89"/>
      <c r="B768" s="89"/>
      <c r="C768" s="90"/>
      <c r="D768" s="93"/>
      <c r="E768" s="90"/>
      <c r="F768" s="90"/>
      <c r="G768" s="93"/>
      <c r="H768" s="93"/>
    </row>
    <row r="769" spans="1:8" ht="14">
      <c r="A769" s="89"/>
      <c r="B769" s="89"/>
      <c r="C769" s="90"/>
      <c r="D769" s="93"/>
      <c r="E769" s="90"/>
      <c r="F769" s="90"/>
      <c r="G769" s="93"/>
      <c r="H769" s="93"/>
    </row>
    <row r="770" spans="1:8" ht="14">
      <c r="A770" s="89"/>
      <c r="B770" s="89"/>
      <c r="C770" s="90"/>
      <c r="D770" s="93"/>
      <c r="E770" s="90"/>
      <c r="F770" s="90"/>
      <c r="G770" s="93"/>
      <c r="H770" s="93"/>
    </row>
    <row r="771" spans="1:8" ht="14">
      <c r="A771" s="89"/>
      <c r="B771" s="89"/>
      <c r="C771" s="90"/>
      <c r="D771" s="93"/>
      <c r="E771" s="90"/>
      <c r="F771" s="90"/>
      <c r="G771" s="93"/>
      <c r="H771" s="93"/>
    </row>
    <row r="772" spans="1:8" ht="14">
      <c r="A772" s="89"/>
      <c r="B772" s="89"/>
      <c r="C772" s="90"/>
      <c r="D772" s="93"/>
      <c r="E772" s="90"/>
      <c r="F772" s="90"/>
      <c r="G772" s="93"/>
      <c r="H772" s="93"/>
    </row>
    <row r="773" spans="1:8" ht="14">
      <c r="A773" s="89"/>
      <c r="B773" s="89"/>
      <c r="C773" s="90"/>
      <c r="D773" s="93"/>
      <c r="E773" s="90"/>
      <c r="F773" s="90"/>
      <c r="G773" s="93"/>
      <c r="H773" s="93"/>
    </row>
    <row r="774" spans="1:8" ht="14">
      <c r="A774" s="89"/>
      <c r="B774" s="89"/>
      <c r="C774" s="90"/>
      <c r="D774" s="93"/>
      <c r="E774" s="90"/>
      <c r="F774" s="90"/>
      <c r="G774" s="93"/>
      <c r="H774" s="93"/>
    </row>
    <row r="775" spans="1:8" ht="14">
      <c r="A775" s="89"/>
      <c r="B775" s="89"/>
      <c r="C775" s="90"/>
      <c r="D775" s="93"/>
      <c r="E775" s="90"/>
      <c r="F775" s="90"/>
      <c r="G775" s="93"/>
      <c r="H775" s="93"/>
    </row>
    <row r="776" spans="1:8" ht="14">
      <c r="A776" s="89"/>
      <c r="B776" s="89"/>
      <c r="C776" s="90"/>
      <c r="D776" s="93"/>
      <c r="E776" s="90"/>
      <c r="F776" s="90"/>
      <c r="G776" s="93"/>
      <c r="H776" s="93"/>
    </row>
    <row r="777" spans="1:8" ht="14">
      <c r="A777" s="89"/>
      <c r="B777" s="89"/>
      <c r="C777" s="90"/>
      <c r="D777" s="93"/>
      <c r="E777" s="90"/>
      <c r="F777" s="90"/>
      <c r="G777" s="93"/>
      <c r="H777" s="93"/>
    </row>
    <row r="778" spans="1:8" ht="14">
      <c r="A778" s="89"/>
      <c r="B778" s="89"/>
      <c r="C778" s="90"/>
      <c r="D778" s="93"/>
      <c r="E778" s="90"/>
      <c r="F778" s="90"/>
      <c r="G778" s="93"/>
      <c r="H778" s="93"/>
    </row>
    <row r="779" spans="1:8" ht="14">
      <c r="A779" s="89"/>
      <c r="B779" s="89"/>
      <c r="C779" s="90"/>
      <c r="D779" s="93"/>
      <c r="E779" s="90"/>
      <c r="F779" s="90"/>
      <c r="G779" s="93"/>
      <c r="H779" s="93"/>
    </row>
    <row r="780" spans="1:8" ht="14">
      <c r="A780" s="89"/>
      <c r="B780" s="89"/>
      <c r="C780" s="90"/>
      <c r="D780" s="93"/>
      <c r="E780" s="90"/>
      <c r="F780" s="90"/>
      <c r="G780" s="93"/>
      <c r="H780" s="93"/>
    </row>
    <row r="781" spans="1:8" ht="14">
      <c r="A781" s="89"/>
      <c r="B781" s="89"/>
      <c r="C781" s="90"/>
      <c r="D781" s="93"/>
      <c r="E781" s="90"/>
      <c r="F781" s="90"/>
      <c r="G781" s="93"/>
      <c r="H781" s="93"/>
    </row>
    <row r="782" spans="1:8" ht="14">
      <c r="A782" s="89"/>
      <c r="B782" s="89"/>
      <c r="C782" s="90"/>
      <c r="D782" s="93"/>
      <c r="E782" s="90"/>
      <c r="F782" s="90"/>
      <c r="G782" s="93"/>
      <c r="H782" s="93"/>
    </row>
    <row r="783" spans="1:8" ht="14">
      <c r="A783" s="89"/>
      <c r="B783" s="89"/>
      <c r="C783" s="90"/>
      <c r="D783" s="93"/>
      <c r="E783" s="90"/>
      <c r="F783" s="90"/>
      <c r="G783" s="93"/>
      <c r="H783" s="93"/>
    </row>
    <row r="784" spans="1:8" ht="14">
      <c r="A784" s="89"/>
      <c r="B784" s="89"/>
      <c r="C784" s="90"/>
      <c r="D784" s="93"/>
      <c r="E784" s="90"/>
      <c r="F784" s="90"/>
      <c r="G784" s="93"/>
      <c r="H784" s="93"/>
    </row>
    <row r="785" spans="1:8" ht="14">
      <c r="A785" s="89"/>
      <c r="B785" s="89"/>
      <c r="C785" s="90"/>
      <c r="D785" s="93"/>
      <c r="E785" s="90"/>
      <c r="F785" s="90"/>
      <c r="G785" s="93"/>
      <c r="H785" s="93"/>
    </row>
    <row r="786" spans="1:8" ht="14">
      <c r="A786" s="89"/>
      <c r="B786" s="89"/>
      <c r="C786" s="90"/>
      <c r="D786" s="93"/>
      <c r="E786" s="90"/>
      <c r="F786" s="90"/>
      <c r="G786" s="93"/>
      <c r="H786" s="93"/>
    </row>
    <row r="787" spans="1:8" ht="14">
      <c r="A787" s="89"/>
      <c r="B787" s="89"/>
      <c r="C787" s="90"/>
      <c r="D787" s="93"/>
      <c r="E787" s="90"/>
      <c r="F787" s="90"/>
      <c r="G787" s="93"/>
      <c r="H787" s="93"/>
    </row>
    <row r="788" spans="1:8" ht="14">
      <c r="A788" s="89"/>
      <c r="B788" s="89"/>
      <c r="C788" s="90"/>
      <c r="D788" s="93"/>
      <c r="E788" s="90"/>
      <c r="F788" s="90"/>
      <c r="G788" s="93"/>
      <c r="H788" s="93"/>
    </row>
    <row r="789" spans="1:8" ht="14">
      <c r="A789" s="89"/>
      <c r="B789" s="89"/>
      <c r="C789" s="90"/>
      <c r="D789" s="93"/>
      <c r="E789" s="90"/>
      <c r="F789" s="90"/>
      <c r="G789" s="93"/>
      <c r="H789" s="93"/>
    </row>
    <row r="790" spans="1:8" ht="14">
      <c r="A790" s="89"/>
      <c r="B790" s="89"/>
      <c r="C790" s="90"/>
      <c r="D790" s="93"/>
      <c r="E790" s="90"/>
      <c r="F790" s="90"/>
      <c r="G790" s="93"/>
      <c r="H790" s="93"/>
    </row>
    <row r="791" spans="1:8" ht="14">
      <c r="A791" s="89"/>
      <c r="B791" s="89"/>
      <c r="C791" s="90"/>
      <c r="D791" s="93"/>
      <c r="E791" s="90"/>
      <c r="F791" s="90"/>
      <c r="G791" s="93"/>
      <c r="H791" s="93"/>
    </row>
    <row r="792" spans="1:8" ht="14">
      <c r="A792" s="89"/>
      <c r="B792" s="89"/>
      <c r="C792" s="90"/>
      <c r="D792" s="93"/>
      <c r="E792" s="90"/>
      <c r="F792" s="90"/>
      <c r="G792" s="93"/>
      <c r="H792" s="93"/>
    </row>
    <row r="793" spans="1:8" ht="14">
      <c r="A793" s="89"/>
      <c r="B793" s="89"/>
      <c r="C793" s="90"/>
      <c r="D793" s="93"/>
      <c r="E793" s="90"/>
      <c r="F793" s="90"/>
      <c r="G793" s="93"/>
      <c r="H793" s="93"/>
    </row>
    <row r="794" spans="1:8" ht="14">
      <c r="A794" s="89"/>
      <c r="B794" s="89"/>
      <c r="C794" s="90"/>
      <c r="D794" s="93"/>
      <c r="E794" s="90"/>
      <c r="F794" s="90"/>
      <c r="G794" s="93"/>
      <c r="H794" s="93"/>
    </row>
    <row r="795" spans="1:8" ht="14">
      <c r="A795" s="89"/>
      <c r="B795" s="89"/>
      <c r="C795" s="90"/>
      <c r="D795" s="93"/>
      <c r="E795" s="90"/>
      <c r="F795" s="90"/>
      <c r="G795" s="93"/>
      <c r="H795" s="93"/>
    </row>
    <row r="796" spans="1:8" ht="14">
      <c r="A796" s="89"/>
      <c r="B796" s="89"/>
      <c r="C796" s="90"/>
      <c r="D796" s="93"/>
      <c r="E796" s="90"/>
      <c r="F796" s="90"/>
      <c r="G796" s="93"/>
      <c r="H796" s="93"/>
    </row>
    <row r="797" spans="1:8" ht="14">
      <c r="A797" s="89"/>
      <c r="B797" s="89"/>
      <c r="C797" s="90"/>
      <c r="D797" s="93"/>
      <c r="E797" s="90"/>
      <c r="F797" s="90"/>
      <c r="G797" s="93"/>
      <c r="H797" s="93"/>
    </row>
    <row r="798" spans="1:8" ht="14">
      <c r="A798" s="89"/>
      <c r="B798" s="89"/>
      <c r="C798" s="90"/>
      <c r="D798" s="93"/>
      <c r="E798" s="90"/>
      <c r="F798" s="90"/>
      <c r="G798" s="93"/>
      <c r="H798" s="93"/>
    </row>
    <row r="799" spans="1:8" ht="14">
      <c r="A799" s="89"/>
      <c r="B799" s="89"/>
      <c r="C799" s="90"/>
      <c r="D799" s="93"/>
      <c r="E799" s="90"/>
      <c r="F799" s="90"/>
      <c r="G799" s="93"/>
      <c r="H799" s="93"/>
    </row>
    <row r="800" spans="1:8" ht="14">
      <c r="A800" s="89"/>
      <c r="B800" s="89"/>
      <c r="C800" s="90"/>
      <c r="D800" s="93"/>
      <c r="E800" s="90"/>
      <c r="F800" s="90"/>
      <c r="G800" s="93"/>
      <c r="H800" s="93"/>
    </row>
    <row r="801" spans="1:8" ht="14">
      <c r="A801" s="89"/>
      <c r="B801" s="89"/>
      <c r="C801" s="90"/>
      <c r="D801" s="93"/>
      <c r="E801" s="90"/>
      <c r="F801" s="90"/>
      <c r="G801" s="93"/>
      <c r="H801" s="93"/>
    </row>
    <row r="802" spans="1:8" ht="14">
      <c r="A802" s="89"/>
      <c r="B802" s="89"/>
      <c r="C802" s="90"/>
      <c r="D802" s="93"/>
      <c r="E802" s="90"/>
      <c r="F802" s="90"/>
      <c r="G802" s="93"/>
      <c r="H802" s="93"/>
    </row>
    <row r="803" spans="1:8" ht="14">
      <c r="A803" s="89"/>
      <c r="B803" s="89"/>
      <c r="C803" s="90"/>
      <c r="D803" s="93"/>
      <c r="E803" s="90"/>
      <c r="F803" s="90"/>
      <c r="G803" s="93"/>
      <c r="H803" s="93"/>
    </row>
    <row r="804" spans="1:8" ht="14">
      <c r="A804" s="89"/>
      <c r="B804" s="89"/>
      <c r="C804" s="90"/>
      <c r="D804" s="93"/>
      <c r="E804" s="90"/>
      <c r="F804" s="90"/>
      <c r="G804" s="93"/>
      <c r="H804" s="93"/>
    </row>
    <row r="805" spans="1:8" ht="14">
      <c r="A805" s="89"/>
      <c r="B805" s="89"/>
      <c r="C805" s="90"/>
      <c r="D805" s="93"/>
      <c r="E805" s="90"/>
      <c r="F805" s="90"/>
      <c r="G805" s="93"/>
      <c r="H805" s="93"/>
    </row>
    <row r="806" spans="1:8" ht="14">
      <c r="A806" s="89"/>
      <c r="B806" s="89"/>
      <c r="C806" s="90"/>
      <c r="D806" s="93"/>
      <c r="E806" s="90"/>
      <c r="F806" s="90"/>
      <c r="G806" s="93"/>
      <c r="H806" s="93"/>
    </row>
    <row r="807" spans="1:8" ht="14">
      <c r="A807" s="89"/>
      <c r="B807" s="89"/>
      <c r="C807" s="90"/>
      <c r="D807" s="93"/>
      <c r="E807" s="90"/>
      <c r="F807" s="90"/>
      <c r="G807" s="93"/>
      <c r="H807" s="93"/>
    </row>
    <row r="808" spans="1:8" ht="14">
      <c r="A808" s="89"/>
      <c r="B808" s="89"/>
      <c r="C808" s="90"/>
      <c r="D808" s="93"/>
      <c r="E808" s="90"/>
      <c r="F808" s="90"/>
      <c r="G808" s="93"/>
      <c r="H808" s="93"/>
    </row>
    <row r="809" spans="1:8" ht="14">
      <c r="A809" s="89"/>
      <c r="B809" s="89"/>
      <c r="C809" s="90"/>
      <c r="D809" s="93"/>
      <c r="E809" s="90"/>
      <c r="F809" s="90"/>
      <c r="G809" s="93"/>
      <c r="H809" s="93"/>
    </row>
    <row r="810" spans="1:8" ht="14">
      <c r="A810" s="89"/>
      <c r="B810" s="89"/>
      <c r="C810" s="90"/>
      <c r="D810" s="93"/>
      <c r="E810" s="90"/>
      <c r="F810" s="90"/>
      <c r="G810" s="93"/>
      <c r="H810" s="93"/>
    </row>
    <row r="811" spans="1:8" ht="14">
      <c r="A811" s="89"/>
      <c r="B811" s="89"/>
      <c r="C811" s="90"/>
      <c r="D811" s="93"/>
      <c r="E811" s="90"/>
      <c r="F811" s="90"/>
      <c r="G811" s="93"/>
      <c r="H811" s="93"/>
    </row>
    <row r="812" spans="1:8" ht="14">
      <c r="A812" s="89"/>
      <c r="B812" s="89"/>
      <c r="C812" s="90"/>
      <c r="D812" s="93"/>
      <c r="E812" s="90"/>
      <c r="F812" s="90"/>
      <c r="G812" s="93"/>
      <c r="H812" s="93"/>
    </row>
    <row r="813" spans="1:8" ht="14">
      <c r="A813" s="89"/>
      <c r="B813" s="89"/>
      <c r="C813" s="90"/>
      <c r="D813" s="93"/>
      <c r="E813" s="90"/>
      <c r="F813" s="90"/>
      <c r="G813" s="93"/>
      <c r="H813" s="93"/>
    </row>
    <row r="814" spans="1:8" ht="14">
      <c r="A814" s="89"/>
      <c r="B814" s="89"/>
      <c r="C814" s="90"/>
      <c r="D814" s="93"/>
      <c r="E814" s="90"/>
      <c r="F814" s="90"/>
      <c r="G814" s="93"/>
      <c r="H814" s="93"/>
    </row>
    <row r="815" spans="1:8" ht="14">
      <c r="A815" s="89"/>
      <c r="B815" s="89"/>
      <c r="C815" s="90"/>
      <c r="D815" s="93"/>
      <c r="E815" s="90"/>
      <c r="F815" s="90"/>
      <c r="G815" s="93"/>
      <c r="H815" s="93"/>
    </row>
    <row r="816" spans="1:8" ht="14">
      <c r="A816" s="89"/>
      <c r="B816" s="89"/>
      <c r="C816" s="90"/>
      <c r="D816" s="93"/>
      <c r="E816" s="90"/>
      <c r="F816" s="90"/>
      <c r="G816" s="93"/>
      <c r="H816" s="93"/>
    </row>
    <row r="817" spans="1:8" ht="14">
      <c r="A817" s="89"/>
      <c r="B817" s="89"/>
      <c r="C817" s="90"/>
      <c r="D817" s="93"/>
      <c r="E817" s="90"/>
      <c r="F817" s="90"/>
      <c r="G817" s="93"/>
      <c r="H817" s="93"/>
    </row>
    <row r="818" spans="1:8" ht="14">
      <c r="A818" s="89"/>
      <c r="B818" s="89"/>
      <c r="C818" s="90"/>
      <c r="D818" s="93"/>
      <c r="E818" s="90"/>
      <c r="F818" s="90"/>
      <c r="G818" s="93"/>
      <c r="H818" s="93"/>
    </row>
    <row r="819" spans="1:8" ht="14">
      <c r="A819" s="89"/>
      <c r="B819" s="89"/>
      <c r="C819" s="90"/>
      <c r="D819" s="93"/>
      <c r="E819" s="90"/>
      <c r="F819" s="90"/>
      <c r="G819" s="93"/>
      <c r="H819" s="93"/>
    </row>
    <row r="820" spans="1:8" ht="14">
      <c r="A820" s="89"/>
      <c r="B820" s="89"/>
      <c r="C820" s="90"/>
      <c r="D820" s="93"/>
      <c r="E820" s="90"/>
      <c r="F820" s="90"/>
      <c r="G820" s="93"/>
      <c r="H820" s="93"/>
    </row>
    <row r="821" spans="1:8" ht="14">
      <c r="A821" s="89"/>
      <c r="B821" s="89"/>
      <c r="C821" s="90"/>
      <c r="D821" s="93"/>
      <c r="E821" s="90"/>
      <c r="F821" s="90"/>
      <c r="G821" s="93"/>
      <c r="H821" s="93"/>
    </row>
    <row r="822" spans="1:8" ht="14">
      <c r="A822" s="89"/>
      <c r="B822" s="89"/>
      <c r="C822" s="90"/>
      <c r="D822" s="93"/>
      <c r="E822" s="90"/>
      <c r="F822" s="90"/>
      <c r="G822" s="93"/>
      <c r="H822" s="93"/>
    </row>
    <row r="823" spans="1:8" ht="14">
      <c r="A823" s="89"/>
      <c r="B823" s="89"/>
      <c r="C823" s="90"/>
      <c r="D823" s="93"/>
      <c r="E823" s="90"/>
      <c r="F823" s="90"/>
      <c r="G823" s="93"/>
      <c r="H823" s="93"/>
    </row>
    <row r="824" spans="1:8" ht="14">
      <c r="A824" s="89"/>
      <c r="B824" s="89"/>
      <c r="C824" s="90"/>
      <c r="D824" s="93"/>
      <c r="E824" s="90"/>
      <c r="F824" s="90"/>
      <c r="G824" s="93"/>
      <c r="H824" s="93"/>
    </row>
    <row r="825" spans="1:8" ht="14">
      <c r="A825" s="89"/>
      <c r="B825" s="89"/>
      <c r="C825" s="90"/>
      <c r="D825" s="93"/>
      <c r="E825" s="90"/>
      <c r="F825" s="90"/>
      <c r="G825" s="93"/>
      <c r="H825" s="93"/>
    </row>
    <row r="826" spans="1:8" ht="14">
      <c r="A826" s="89"/>
      <c r="B826" s="89"/>
      <c r="C826" s="90"/>
      <c r="D826" s="93"/>
      <c r="E826" s="90"/>
      <c r="F826" s="90"/>
      <c r="G826" s="93"/>
      <c r="H826" s="93"/>
    </row>
    <row r="827" spans="1:8" ht="14">
      <c r="A827" s="89"/>
      <c r="B827" s="89"/>
      <c r="C827" s="90"/>
      <c r="D827" s="93"/>
      <c r="E827" s="90"/>
      <c r="F827" s="90"/>
      <c r="G827" s="93"/>
      <c r="H827" s="93"/>
    </row>
    <row r="828" spans="1:8" ht="14">
      <c r="A828" s="89"/>
      <c r="B828" s="89"/>
      <c r="C828" s="90"/>
      <c r="D828" s="93"/>
      <c r="E828" s="90"/>
      <c r="F828" s="90"/>
      <c r="G828" s="93"/>
      <c r="H828" s="93"/>
    </row>
    <row r="829" spans="1:8" ht="14">
      <c r="A829" s="89"/>
      <c r="B829" s="89"/>
      <c r="C829" s="90"/>
      <c r="D829" s="93"/>
      <c r="E829" s="90"/>
      <c r="F829" s="90"/>
      <c r="G829" s="93"/>
      <c r="H829" s="93"/>
    </row>
    <row r="830" spans="1:8" ht="14">
      <c r="A830" s="89"/>
      <c r="B830" s="89"/>
      <c r="C830" s="90"/>
      <c r="D830" s="93"/>
      <c r="E830" s="90"/>
      <c r="F830" s="90"/>
      <c r="G830" s="93"/>
      <c r="H830" s="93"/>
    </row>
    <row r="831" spans="1:8" ht="14">
      <c r="A831" s="89"/>
      <c r="B831" s="89"/>
      <c r="C831" s="90"/>
      <c r="D831" s="93"/>
      <c r="E831" s="90"/>
      <c r="F831" s="90"/>
      <c r="G831" s="93"/>
      <c r="H831" s="93"/>
    </row>
    <row r="832" spans="1:8" ht="14">
      <c r="A832" s="89"/>
      <c r="B832" s="89"/>
      <c r="C832" s="90"/>
      <c r="D832" s="93"/>
      <c r="E832" s="90"/>
      <c r="F832" s="90"/>
      <c r="G832" s="93"/>
      <c r="H832" s="93"/>
    </row>
    <row r="833" spans="1:8" ht="14">
      <c r="A833" s="89"/>
      <c r="B833" s="89"/>
      <c r="C833" s="90"/>
      <c r="D833" s="93"/>
      <c r="E833" s="90"/>
      <c r="F833" s="90"/>
      <c r="G833" s="93"/>
      <c r="H833" s="93"/>
    </row>
    <row r="834" spans="1:8" ht="14">
      <c r="A834" s="89"/>
      <c r="B834" s="89"/>
      <c r="C834" s="90"/>
      <c r="D834" s="93"/>
      <c r="E834" s="90"/>
      <c r="F834" s="90"/>
      <c r="G834" s="93"/>
      <c r="H834" s="93"/>
    </row>
    <row r="835" spans="1:8" ht="14">
      <c r="A835" s="89"/>
      <c r="B835" s="89"/>
      <c r="C835" s="90"/>
      <c r="D835" s="93"/>
      <c r="E835" s="90"/>
      <c r="F835" s="90"/>
      <c r="G835" s="93"/>
      <c r="H835" s="93"/>
    </row>
    <row r="836" spans="1:8" ht="14">
      <c r="A836" s="89"/>
      <c r="B836" s="89"/>
      <c r="C836" s="90"/>
      <c r="D836" s="93"/>
      <c r="E836" s="90"/>
      <c r="F836" s="90"/>
      <c r="G836" s="93"/>
      <c r="H836" s="93"/>
    </row>
    <row r="837" spans="1:8" ht="14">
      <c r="A837" s="89"/>
      <c r="B837" s="89"/>
      <c r="C837" s="90"/>
      <c r="D837" s="93"/>
      <c r="E837" s="90"/>
      <c r="F837" s="90"/>
      <c r="G837" s="93"/>
      <c r="H837" s="93"/>
    </row>
    <row r="838" spans="1:8" ht="14">
      <c r="A838" s="89"/>
      <c r="B838" s="89"/>
      <c r="C838" s="90"/>
      <c r="D838" s="93"/>
      <c r="E838" s="90"/>
      <c r="F838" s="90"/>
      <c r="G838" s="93"/>
      <c r="H838" s="93"/>
    </row>
    <row r="839" spans="1:8" ht="14">
      <c r="A839" s="89"/>
      <c r="B839" s="89"/>
      <c r="C839" s="90"/>
      <c r="D839" s="93"/>
      <c r="E839" s="90"/>
      <c r="F839" s="90"/>
      <c r="G839" s="93"/>
      <c r="H839" s="93"/>
    </row>
    <row r="840" spans="1:8" ht="14">
      <c r="A840" s="89"/>
      <c r="B840" s="89"/>
      <c r="C840" s="90"/>
      <c r="D840" s="93"/>
      <c r="E840" s="90"/>
      <c r="F840" s="90"/>
      <c r="G840" s="93"/>
      <c r="H840" s="93"/>
    </row>
    <row r="841" spans="1:8" ht="14">
      <c r="A841" s="89"/>
      <c r="B841" s="89"/>
      <c r="C841" s="90"/>
      <c r="D841" s="93"/>
      <c r="E841" s="90"/>
      <c r="F841" s="90"/>
      <c r="G841" s="93"/>
      <c r="H841" s="93"/>
    </row>
    <row r="842" spans="1:8" ht="14">
      <c r="A842" s="89"/>
      <c r="B842" s="89"/>
      <c r="C842" s="90"/>
      <c r="D842" s="93"/>
      <c r="E842" s="90"/>
      <c r="F842" s="90"/>
      <c r="G842" s="93"/>
      <c r="H842" s="93"/>
    </row>
    <row r="843" spans="1:8" ht="14">
      <c r="A843" s="89"/>
      <c r="B843" s="89"/>
      <c r="C843" s="90"/>
      <c r="D843" s="93"/>
      <c r="E843" s="90"/>
      <c r="F843" s="90"/>
      <c r="G843" s="93"/>
      <c r="H843" s="93"/>
    </row>
    <row r="844" spans="1:8" ht="14">
      <c r="A844" s="89"/>
      <c r="B844" s="89"/>
      <c r="C844" s="90"/>
      <c r="D844" s="93"/>
      <c r="E844" s="90"/>
      <c r="F844" s="90"/>
      <c r="G844" s="93"/>
      <c r="H844" s="93"/>
    </row>
    <row r="845" spans="1:8" ht="14">
      <c r="A845" s="89"/>
      <c r="B845" s="89"/>
      <c r="C845" s="90"/>
      <c r="D845" s="93"/>
      <c r="E845" s="90"/>
      <c r="F845" s="90"/>
      <c r="G845" s="93"/>
      <c r="H845" s="93"/>
    </row>
    <row r="846" spans="1:8" ht="14">
      <c r="A846" s="89"/>
      <c r="B846" s="89"/>
      <c r="C846" s="90"/>
      <c r="D846" s="93"/>
      <c r="E846" s="90"/>
      <c r="F846" s="90"/>
      <c r="G846" s="93"/>
      <c r="H846" s="93"/>
    </row>
    <row r="847" spans="1:8" ht="14">
      <c r="A847" s="89"/>
      <c r="B847" s="89"/>
      <c r="C847" s="90"/>
      <c r="D847" s="93"/>
      <c r="E847" s="90"/>
      <c r="F847" s="90"/>
      <c r="G847" s="93"/>
      <c r="H847" s="93"/>
    </row>
    <row r="848" spans="1:8" ht="14">
      <c r="A848" s="89"/>
      <c r="B848" s="89"/>
      <c r="C848" s="90"/>
      <c r="D848" s="93"/>
      <c r="E848" s="90"/>
      <c r="F848" s="90"/>
      <c r="G848" s="93"/>
      <c r="H848" s="93"/>
    </row>
    <row r="849" spans="1:8" ht="14">
      <c r="A849" s="89"/>
      <c r="B849" s="89"/>
      <c r="C849" s="90"/>
      <c r="D849" s="93"/>
      <c r="E849" s="90"/>
      <c r="F849" s="90"/>
      <c r="G849" s="93"/>
      <c r="H849" s="93"/>
    </row>
    <row r="850" spans="1:8" ht="14">
      <c r="A850" s="89"/>
      <c r="B850" s="89"/>
      <c r="C850" s="90"/>
      <c r="D850" s="93"/>
      <c r="E850" s="90"/>
      <c r="F850" s="90"/>
      <c r="G850" s="93"/>
      <c r="H850" s="93"/>
    </row>
    <row r="851" spans="1:8" ht="14">
      <c r="A851" s="89"/>
      <c r="B851" s="89"/>
      <c r="C851" s="90"/>
      <c r="D851" s="93"/>
      <c r="E851" s="90"/>
      <c r="F851" s="90"/>
      <c r="G851" s="93"/>
      <c r="H851" s="93"/>
    </row>
    <row r="852" spans="1:8" ht="14">
      <c r="A852" s="89"/>
      <c r="B852" s="89"/>
      <c r="C852" s="90"/>
      <c r="D852" s="93"/>
      <c r="E852" s="90"/>
      <c r="F852" s="90"/>
      <c r="G852" s="93"/>
      <c r="H852" s="93"/>
    </row>
    <row r="853" spans="1:8" ht="14">
      <c r="A853" s="89"/>
      <c r="B853" s="89"/>
      <c r="C853" s="90"/>
      <c r="D853" s="93"/>
      <c r="E853" s="90"/>
      <c r="F853" s="90"/>
      <c r="G853" s="93"/>
      <c r="H853" s="93"/>
    </row>
    <row r="854" spans="1:8" ht="14">
      <c r="A854" s="89"/>
      <c r="B854" s="89"/>
      <c r="C854" s="90"/>
      <c r="D854" s="93"/>
      <c r="E854" s="90"/>
      <c r="F854" s="90"/>
      <c r="G854" s="93"/>
      <c r="H854" s="93"/>
    </row>
    <row r="855" spans="1:8" ht="14">
      <c r="A855" s="89"/>
      <c r="B855" s="89"/>
      <c r="C855" s="90"/>
      <c r="D855" s="93"/>
      <c r="E855" s="90"/>
      <c r="F855" s="90"/>
      <c r="G855" s="93"/>
      <c r="H855" s="93"/>
    </row>
    <row r="856" spans="1:8" ht="14">
      <c r="A856" s="89"/>
      <c r="B856" s="89"/>
      <c r="C856" s="90"/>
      <c r="D856" s="93"/>
      <c r="E856" s="90"/>
      <c r="F856" s="90"/>
      <c r="G856" s="93"/>
      <c r="H856" s="93"/>
    </row>
    <row r="857" spans="1:8" ht="14">
      <c r="A857" s="89"/>
      <c r="B857" s="89"/>
      <c r="C857" s="90"/>
      <c r="D857" s="93"/>
      <c r="E857" s="90"/>
      <c r="F857" s="90"/>
      <c r="G857" s="93"/>
      <c r="H857" s="93"/>
    </row>
    <row r="858" spans="1:8" ht="14">
      <c r="A858" s="89"/>
      <c r="B858" s="89"/>
      <c r="C858" s="90"/>
      <c r="D858" s="93"/>
      <c r="E858" s="90"/>
      <c r="F858" s="90"/>
      <c r="G858" s="93"/>
      <c r="H858" s="93"/>
    </row>
    <row r="859" spans="1:8" ht="14">
      <c r="A859" s="89"/>
      <c r="B859" s="89"/>
      <c r="C859" s="90"/>
      <c r="D859" s="93"/>
      <c r="E859" s="90"/>
      <c r="F859" s="90"/>
      <c r="G859" s="93"/>
      <c r="H859" s="93"/>
    </row>
    <row r="860" spans="1:8" ht="14">
      <c r="A860" s="89"/>
      <c r="B860" s="89"/>
      <c r="C860" s="90"/>
      <c r="D860" s="93"/>
      <c r="E860" s="90"/>
      <c r="F860" s="90"/>
      <c r="G860" s="93"/>
      <c r="H860" s="93"/>
    </row>
    <row r="861" spans="1:8" ht="14">
      <c r="A861" s="89"/>
      <c r="B861" s="89"/>
      <c r="C861" s="90"/>
      <c r="D861" s="93"/>
      <c r="E861" s="90"/>
      <c r="F861" s="90"/>
      <c r="G861" s="93"/>
      <c r="H861" s="93"/>
    </row>
    <row r="862" spans="1:8" ht="14">
      <c r="A862" s="89"/>
      <c r="B862" s="89"/>
      <c r="C862" s="90"/>
      <c r="D862" s="93"/>
      <c r="E862" s="90"/>
      <c r="F862" s="90"/>
      <c r="G862" s="93"/>
      <c r="H862" s="93"/>
    </row>
    <row r="863" spans="1:8" ht="14">
      <c r="A863" s="89"/>
      <c r="B863" s="89"/>
      <c r="C863" s="90"/>
      <c r="D863" s="93"/>
      <c r="E863" s="90"/>
      <c r="F863" s="90"/>
      <c r="G863" s="93"/>
      <c r="H863" s="93"/>
    </row>
    <row r="864" spans="1:8" ht="14">
      <c r="A864" s="89"/>
      <c r="B864" s="89"/>
      <c r="C864" s="90"/>
      <c r="D864" s="93"/>
      <c r="E864" s="90"/>
      <c r="F864" s="90"/>
      <c r="G864" s="93"/>
      <c r="H864" s="93"/>
    </row>
    <row r="865" spans="1:8" ht="14">
      <c r="A865" s="89"/>
      <c r="B865" s="89"/>
      <c r="C865" s="90"/>
      <c r="D865" s="93"/>
      <c r="E865" s="90"/>
      <c r="F865" s="90"/>
      <c r="G865" s="93"/>
      <c r="H865" s="93"/>
    </row>
    <row r="866" spans="1:8" ht="14">
      <c r="A866" s="89"/>
      <c r="B866" s="89"/>
      <c r="C866" s="90"/>
      <c r="D866" s="93"/>
      <c r="E866" s="90"/>
      <c r="F866" s="90"/>
      <c r="G866" s="93"/>
      <c r="H866" s="93"/>
    </row>
    <row r="867" spans="1:8" ht="14">
      <c r="A867" s="89"/>
      <c r="B867" s="89"/>
      <c r="C867" s="90"/>
      <c r="D867" s="93"/>
      <c r="E867" s="90"/>
      <c r="F867" s="90"/>
      <c r="G867" s="93"/>
      <c r="H867" s="93"/>
    </row>
    <row r="868" spans="1:8" ht="14">
      <c r="A868" s="89"/>
      <c r="B868" s="89"/>
      <c r="C868" s="90"/>
      <c r="D868" s="93"/>
      <c r="E868" s="90"/>
      <c r="F868" s="90"/>
      <c r="G868" s="93"/>
      <c r="H868" s="93"/>
    </row>
    <row r="869" spans="1:8" ht="14">
      <c r="A869" s="89"/>
      <c r="B869" s="89"/>
      <c r="C869" s="90"/>
      <c r="D869" s="93"/>
      <c r="E869" s="90"/>
      <c r="F869" s="90"/>
      <c r="G869" s="93"/>
      <c r="H869" s="93"/>
    </row>
    <row r="870" spans="1:8" ht="14">
      <c r="A870" s="89"/>
      <c r="B870" s="89"/>
      <c r="C870" s="90"/>
      <c r="D870" s="93"/>
      <c r="E870" s="90"/>
      <c r="F870" s="90"/>
      <c r="G870" s="93"/>
      <c r="H870" s="93"/>
    </row>
    <row r="871" spans="1:8" ht="14">
      <c r="A871" s="89"/>
      <c r="B871" s="89"/>
      <c r="C871" s="90"/>
      <c r="D871" s="93"/>
      <c r="E871" s="90"/>
      <c r="F871" s="90"/>
      <c r="G871" s="93"/>
      <c r="H871" s="93"/>
    </row>
    <row r="872" spans="1:8" ht="14">
      <c r="A872" s="89"/>
      <c r="B872" s="89"/>
      <c r="C872" s="90"/>
      <c r="D872" s="93"/>
      <c r="E872" s="90"/>
      <c r="F872" s="90"/>
      <c r="G872" s="93"/>
      <c r="H872" s="93"/>
    </row>
    <row r="873" spans="1:8" ht="14">
      <c r="A873" s="89"/>
      <c r="B873" s="89"/>
      <c r="C873" s="90"/>
      <c r="D873" s="93"/>
      <c r="E873" s="90"/>
      <c r="F873" s="90"/>
      <c r="G873" s="93"/>
      <c r="H873" s="93"/>
    </row>
    <row r="874" spans="1:8" ht="14">
      <c r="A874" s="89"/>
      <c r="B874" s="89"/>
      <c r="C874" s="90"/>
      <c r="D874" s="93"/>
      <c r="E874" s="90"/>
      <c r="F874" s="90"/>
      <c r="G874" s="93"/>
      <c r="H874" s="93"/>
    </row>
    <row r="875" spans="1:8" ht="14">
      <c r="A875" s="89"/>
      <c r="B875" s="89"/>
      <c r="C875" s="90"/>
      <c r="D875" s="93"/>
      <c r="E875" s="90"/>
      <c r="F875" s="90"/>
      <c r="G875" s="93"/>
      <c r="H875" s="93"/>
    </row>
    <row r="876" spans="1:8" ht="14">
      <c r="A876" s="89"/>
      <c r="B876" s="89"/>
      <c r="C876" s="90"/>
      <c r="D876" s="93"/>
      <c r="E876" s="90"/>
      <c r="F876" s="90"/>
      <c r="G876" s="93"/>
      <c r="H876" s="93"/>
    </row>
    <row r="877" spans="1:8" ht="14">
      <c r="A877" s="89"/>
      <c r="B877" s="89"/>
      <c r="C877" s="90"/>
      <c r="D877" s="93"/>
      <c r="E877" s="90"/>
      <c r="F877" s="90"/>
      <c r="G877" s="93"/>
      <c r="H877" s="93"/>
    </row>
    <row r="878" spans="1:8" ht="14">
      <c r="A878" s="89"/>
      <c r="B878" s="89"/>
      <c r="C878" s="90"/>
      <c r="D878" s="93"/>
      <c r="E878" s="90"/>
      <c r="F878" s="90"/>
      <c r="G878" s="93"/>
      <c r="H878" s="93"/>
    </row>
    <row r="879" spans="1:8" ht="14">
      <c r="A879" s="89"/>
      <c r="B879" s="89"/>
      <c r="C879" s="90"/>
      <c r="D879" s="93"/>
      <c r="E879" s="90"/>
      <c r="F879" s="90"/>
      <c r="G879" s="93"/>
      <c r="H879" s="93"/>
    </row>
    <row r="880" spans="1:8" ht="14">
      <c r="A880" s="89"/>
      <c r="B880" s="89"/>
      <c r="C880" s="90"/>
      <c r="D880" s="93"/>
      <c r="E880" s="90"/>
      <c r="F880" s="90"/>
      <c r="G880" s="93"/>
      <c r="H880" s="93"/>
    </row>
    <row r="881" spans="1:8" ht="14">
      <c r="A881" s="89"/>
      <c r="B881" s="89"/>
      <c r="C881" s="90"/>
      <c r="D881" s="93"/>
      <c r="E881" s="90"/>
      <c r="F881" s="90"/>
      <c r="G881" s="93"/>
      <c r="H881" s="93"/>
    </row>
    <row r="882" spans="1:8" ht="14">
      <c r="A882" s="89"/>
      <c r="B882" s="89"/>
      <c r="C882" s="90"/>
      <c r="D882" s="93"/>
      <c r="E882" s="90"/>
      <c r="F882" s="90"/>
      <c r="G882" s="93"/>
      <c r="H882" s="93"/>
    </row>
    <row r="883" spans="1:8" ht="14">
      <c r="A883" s="89"/>
      <c r="B883" s="89"/>
      <c r="C883" s="90"/>
      <c r="D883" s="93"/>
      <c r="E883" s="90"/>
      <c r="F883" s="90"/>
      <c r="G883" s="93"/>
      <c r="H883" s="93"/>
    </row>
    <row r="884" spans="1:8" ht="14">
      <c r="A884" s="89"/>
      <c r="B884" s="89"/>
      <c r="C884" s="90"/>
      <c r="D884" s="93"/>
      <c r="E884" s="90"/>
      <c r="F884" s="90"/>
      <c r="G884" s="93"/>
      <c r="H884" s="93"/>
    </row>
    <row r="885" spans="1:8" ht="14">
      <c r="A885" s="89"/>
      <c r="B885" s="89"/>
      <c r="C885" s="90"/>
      <c r="D885" s="93"/>
      <c r="E885" s="90"/>
      <c r="F885" s="90"/>
      <c r="G885" s="93"/>
      <c r="H885" s="93"/>
    </row>
    <row r="886" spans="1:8" ht="14">
      <c r="A886" s="89"/>
      <c r="B886" s="89"/>
      <c r="C886" s="90"/>
      <c r="D886" s="93"/>
      <c r="E886" s="90"/>
      <c r="F886" s="90"/>
      <c r="G886" s="93"/>
      <c r="H886" s="93"/>
    </row>
    <row r="887" spans="1:8" ht="14">
      <c r="A887" s="89"/>
      <c r="B887" s="89"/>
      <c r="C887" s="90"/>
      <c r="D887" s="93"/>
      <c r="E887" s="90"/>
      <c r="F887" s="90"/>
      <c r="G887" s="93"/>
      <c r="H887" s="93"/>
    </row>
    <row r="888" spans="1:8" ht="14">
      <c r="A888" s="89"/>
      <c r="B888" s="89"/>
      <c r="C888" s="90"/>
      <c r="D888" s="93"/>
      <c r="E888" s="90"/>
      <c r="F888" s="90"/>
      <c r="G888" s="93"/>
      <c r="H888" s="93"/>
    </row>
    <row r="889" spans="1:8" ht="14">
      <c r="A889" s="89"/>
      <c r="B889" s="89"/>
      <c r="C889" s="90"/>
      <c r="D889" s="93"/>
      <c r="E889" s="90"/>
      <c r="F889" s="90"/>
      <c r="G889" s="93"/>
      <c r="H889" s="93"/>
    </row>
    <row r="890" spans="1:8" ht="14">
      <c r="A890" s="89"/>
      <c r="B890" s="89"/>
      <c r="C890" s="90"/>
      <c r="D890" s="93"/>
      <c r="E890" s="90"/>
      <c r="F890" s="90"/>
      <c r="G890" s="93"/>
      <c r="H890" s="93"/>
    </row>
    <row r="891" spans="1:8" ht="14">
      <c r="A891" s="89"/>
      <c r="B891" s="89"/>
      <c r="C891" s="90"/>
      <c r="D891" s="93"/>
      <c r="E891" s="90"/>
      <c r="F891" s="90"/>
      <c r="G891" s="93"/>
      <c r="H891" s="93"/>
    </row>
    <row r="892" spans="1:8" ht="14">
      <c r="A892" s="89"/>
      <c r="B892" s="89"/>
      <c r="C892" s="90"/>
      <c r="D892" s="93"/>
      <c r="E892" s="90"/>
      <c r="F892" s="90"/>
      <c r="G892" s="93"/>
      <c r="H892" s="93"/>
    </row>
    <row r="893" spans="1:8" ht="14">
      <c r="A893" s="89"/>
      <c r="B893" s="89"/>
      <c r="C893" s="90"/>
      <c r="D893" s="93"/>
      <c r="E893" s="90"/>
      <c r="F893" s="90"/>
      <c r="G893" s="93"/>
      <c r="H893" s="93"/>
    </row>
    <row r="894" spans="1:8" ht="14">
      <c r="A894" s="89"/>
      <c r="B894" s="89"/>
      <c r="C894" s="90"/>
      <c r="D894" s="93"/>
      <c r="E894" s="90"/>
      <c r="F894" s="90"/>
      <c r="G894" s="93"/>
      <c r="H894" s="93"/>
    </row>
    <row r="895" spans="1:8" ht="14">
      <c r="A895" s="89"/>
      <c r="B895" s="89"/>
      <c r="C895" s="90"/>
      <c r="D895" s="93"/>
      <c r="E895" s="90"/>
      <c r="F895" s="90"/>
      <c r="G895" s="93"/>
      <c r="H895" s="93"/>
    </row>
    <row r="896" spans="1:8" ht="14">
      <c r="A896" s="89"/>
      <c r="B896" s="89"/>
      <c r="C896" s="90"/>
      <c r="D896" s="93"/>
      <c r="E896" s="90"/>
      <c r="F896" s="90"/>
      <c r="G896" s="93"/>
      <c r="H896" s="93"/>
    </row>
    <row r="897" spans="1:8" ht="14">
      <c r="A897" s="89"/>
      <c r="B897" s="89"/>
      <c r="C897" s="90"/>
      <c r="D897" s="93"/>
      <c r="E897" s="90"/>
      <c r="F897" s="90"/>
      <c r="G897" s="93"/>
      <c r="H897" s="93"/>
    </row>
    <row r="898" spans="1:8" ht="14">
      <c r="A898" s="89"/>
      <c r="B898" s="89"/>
      <c r="C898" s="90"/>
      <c r="D898" s="93"/>
      <c r="E898" s="90"/>
      <c r="F898" s="90"/>
      <c r="G898" s="93"/>
      <c r="H898" s="93"/>
    </row>
    <row r="899" spans="1:8" ht="14">
      <c r="A899" s="89"/>
      <c r="B899" s="89"/>
      <c r="C899" s="90"/>
      <c r="D899" s="93"/>
      <c r="E899" s="90"/>
      <c r="F899" s="90"/>
      <c r="G899" s="93"/>
      <c r="H899" s="93"/>
    </row>
    <row r="900" spans="1:8" ht="14">
      <c r="A900" s="89"/>
      <c r="B900" s="89"/>
      <c r="C900" s="90"/>
      <c r="D900" s="93"/>
      <c r="E900" s="90"/>
      <c r="F900" s="90"/>
      <c r="G900" s="93"/>
      <c r="H900" s="93"/>
    </row>
    <row r="901" spans="1:8" ht="14">
      <c r="A901" s="89"/>
      <c r="B901" s="89"/>
      <c r="C901" s="90"/>
      <c r="D901" s="93"/>
      <c r="E901" s="90"/>
      <c r="F901" s="90"/>
      <c r="G901" s="93"/>
      <c r="H901" s="93"/>
    </row>
    <row r="902" spans="1:8" ht="14">
      <c r="A902" s="89"/>
      <c r="B902" s="89"/>
      <c r="C902" s="90"/>
      <c r="D902" s="93"/>
      <c r="E902" s="90"/>
      <c r="F902" s="90"/>
      <c r="G902" s="93"/>
      <c r="H902" s="93"/>
    </row>
    <row r="903" spans="1:8" ht="14">
      <c r="A903" s="89"/>
      <c r="B903" s="89"/>
      <c r="C903" s="90"/>
      <c r="D903" s="93"/>
      <c r="E903" s="90"/>
      <c r="F903" s="90"/>
      <c r="G903" s="93"/>
      <c r="H903" s="93"/>
    </row>
    <row r="904" spans="1:8" ht="14">
      <c r="A904" s="89"/>
      <c r="B904" s="89"/>
      <c r="C904" s="90"/>
      <c r="D904" s="93"/>
      <c r="E904" s="90"/>
      <c r="F904" s="90"/>
      <c r="G904" s="93"/>
      <c r="H904" s="93"/>
    </row>
    <row r="905" spans="1:8" ht="14">
      <c r="A905" s="89"/>
      <c r="B905" s="89"/>
      <c r="C905" s="90"/>
      <c r="D905" s="93"/>
      <c r="E905" s="90"/>
      <c r="F905" s="90"/>
      <c r="G905" s="93"/>
      <c r="H905" s="93"/>
    </row>
    <row r="906" spans="1:8" ht="14">
      <c r="A906" s="89"/>
      <c r="B906" s="89"/>
      <c r="C906" s="90"/>
      <c r="D906" s="93"/>
      <c r="E906" s="90"/>
      <c r="F906" s="90"/>
      <c r="G906" s="93"/>
      <c r="H906" s="93"/>
    </row>
    <row r="907" spans="1:8" ht="14">
      <c r="A907" s="89"/>
      <c r="B907" s="89"/>
      <c r="C907" s="90"/>
      <c r="D907" s="93"/>
      <c r="E907" s="90"/>
      <c r="F907" s="90"/>
      <c r="G907" s="93"/>
      <c r="H907" s="93"/>
    </row>
    <row r="908" spans="1:8" ht="14">
      <c r="A908" s="89"/>
      <c r="B908" s="89"/>
      <c r="C908" s="90"/>
      <c r="D908" s="93"/>
      <c r="E908" s="90"/>
      <c r="F908" s="90"/>
      <c r="G908" s="93"/>
      <c r="H908" s="93"/>
    </row>
    <row r="909" spans="1:8" ht="14">
      <c r="A909" s="89"/>
      <c r="B909" s="89"/>
      <c r="C909" s="90"/>
      <c r="D909" s="93"/>
      <c r="E909" s="90"/>
      <c r="F909" s="90"/>
      <c r="G909" s="93"/>
      <c r="H909" s="93"/>
    </row>
    <row r="910" spans="1:8" ht="14">
      <c r="A910" s="89"/>
      <c r="B910" s="89"/>
      <c r="C910" s="90"/>
      <c r="D910" s="93"/>
      <c r="E910" s="90"/>
      <c r="F910" s="90"/>
      <c r="G910" s="93"/>
      <c r="H910" s="93"/>
    </row>
    <row r="911" spans="1:8" ht="14">
      <c r="A911" s="89"/>
      <c r="B911" s="89"/>
      <c r="C911" s="90"/>
      <c r="D911" s="93"/>
      <c r="E911" s="90"/>
      <c r="F911" s="90"/>
      <c r="G911" s="93"/>
      <c r="H911" s="93"/>
    </row>
    <row r="912" spans="1:8" ht="14">
      <c r="A912" s="89"/>
      <c r="B912" s="89"/>
      <c r="C912" s="90"/>
      <c r="D912" s="93"/>
      <c r="E912" s="90"/>
      <c r="F912" s="90"/>
      <c r="G912" s="93"/>
      <c r="H912" s="93"/>
    </row>
    <row r="913" spans="1:8" ht="14">
      <c r="A913" s="89"/>
      <c r="B913" s="89"/>
      <c r="C913" s="90"/>
      <c r="D913" s="93"/>
      <c r="E913" s="90"/>
      <c r="F913" s="90"/>
      <c r="G913" s="93"/>
      <c r="H913" s="93"/>
    </row>
    <row r="914" spans="1:8" ht="14">
      <c r="A914" s="89"/>
      <c r="B914" s="89"/>
      <c r="C914" s="90"/>
      <c r="D914" s="93"/>
      <c r="E914" s="90"/>
      <c r="F914" s="90"/>
      <c r="G914" s="93"/>
      <c r="H914" s="93"/>
    </row>
    <row r="915" spans="1:8" ht="14">
      <c r="A915" s="89"/>
      <c r="B915" s="89"/>
      <c r="C915" s="90"/>
      <c r="D915" s="93"/>
      <c r="E915" s="90"/>
      <c r="F915" s="90"/>
      <c r="G915" s="93"/>
      <c r="H915" s="93"/>
    </row>
    <row r="916" spans="1:8" ht="14">
      <c r="A916" s="89"/>
      <c r="B916" s="89"/>
      <c r="C916" s="90"/>
      <c r="D916" s="93"/>
      <c r="E916" s="90"/>
      <c r="F916" s="90"/>
      <c r="G916" s="93"/>
      <c r="H916" s="93"/>
    </row>
    <row r="917" spans="1:8" ht="14">
      <c r="A917" s="89"/>
      <c r="B917" s="89"/>
      <c r="C917" s="90"/>
      <c r="D917" s="93"/>
      <c r="E917" s="90"/>
      <c r="F917" s="90"/>
      <c r="G917" s="93"/>
      <c r="H917" s="93"/>
    </row>
    <row r="918" spans="1:8" ht="14">
      <c r="A918" s="89"/>
      <c r="B918" s="89"/>
      <c r="C918" s="90"/>
      <c r="D918" s="93"/>
      <c r="E918" s="90"/>
      <c r="F918" s="90"/>
      <c r="G918" s="93"/>
      <c r="H918" s="93"/>
    </row>
    <row r="919" spans="1:8" ht="14">
      <c r="A919" s="89"/>
      <c r="B919" s="89"/>
      <c r="C919" s="90"/>
      <c r="D919" s="93"/>
      <c r="E919" s="90"/>
      <c r="F919" s="90"/>
      <c r="G919" s="93"/>
      <c r="H919" s="93"/>
    </row>
    <row r="920" spans="1:8" ht="14">
      <c r="A920" s="89"/>
      <c r="B920" s="89"/>
      <c r="C920" s="90"/>
      <c r="D920" s="93"/>
      <c r="E920" s="90"/>
      <c r="F920" s="90"/>
      <c r="G920" s="93"/>
      <c r="H920" s="93"/>
    </row>
    <row r="921" spans="1:8" ht="14">
      <c r="A921" s="89"/>
      <c r="B921" s="89"/>
      <c r="C921" s="90"/>
      <c r="D921" s="93"/>
      <c r="E921" s="90"/>
      <c r="F921" s="90"/>
      <c r="G921" s="93"/>
      <c r="H921" s="93"/>
    </row>
    <row r="922" spans="1:8" ht="14">
      <c r="A922" s="89"/>
      <c r="B922" s="89"/>
      <c r="C922" s="90"/>
      <c r="D922" s="93"/>
      <c r="E922" s="90"/>
      <c r="F922" s="90"/>
      <c r="G922" s="93"/>
      <c r="H922" s="93"/>
    </row>
    <row r="923" spans="1:8" ht="14">
      <c r="A923" s="89"/>
      <c r="B923" s="89"/>
      <c r="C923" s="90"/>
      <c r="D923" s="93"/>
      <c r="E923" s="90"/>
      <c r="F923" s="90"/>
      <c r="G923" s="93"/>
      <c r="H923" s="93"/>
    </row>
    <row r="924" spans="1:8" ht="14">
      <c r="A924" s="89"/>
      <c r="B924" s="89"/>
      <c r="C924" s="90"/>
      <c r="D924" s="93"/>
      <c r="E924" s="90"/>
      <c r="F924" s="90"/>
      <c r="G924" s="93"/>
      <c r="H924" s="93"/>
    </row>
    <row r="925" spans="1:8" ht="14">
      <c r="A925" s="89"/>
      <c r="B925" s="89"/>
      <c r="C925" s="90"/>
      <c r="D925" s="93"/>
      <c r="E925" s="90"/>
      <c r="F925" s="90"/>
      <c r="G925" s="93"/>
      <c r="H925" s="93"/>
    </row>
    <row r="926" spans="1:8" ht="14">
      <c r="A926" s="89"/>
      <c r="B926" s="89"/>
      <c r="C926" s="90"/>
      <c r="D926" s="93"/>
      <c r="E926" s="90"/>
      <c r="F926" s="90"/>
      <c r="G926" s="93"/>
      <c r="H926" s="93"/>
    </row>
    <row r="927" spans="1:8" ht="14">
      <c r="A927" s="89"/>
      <c r="B927" s="89"/>
      <c r="C927" s="90"/>
      <c r="D927" s="93"/>
      <c r="E927" s="90"/>
      <c r="F927" s="90"/>
      <c r="G927" s="93"/>
      <c r="H927" s="93"/>
    </row>
    <row r="928" spans="1:8" ht="14">
      <c r="A928" s="89"/>
      <c r="B928" s="89"/>
      <c r="C928" s="90"/>
      <c r="D928" s="93"/>
      <c r="E928" s="90"/>
      <c r="F928" s="90"/>
      <c r="G928" s="93"/>
      <c r="H928" s="93"/>
    </row>
    <row r="929" spans="1:8" ht="14">
      <c r="A929" s="89"/>
      <c r="B929" s="89"/>
      <c r="C929" s="90"/>
      <c r="D929" s="93"/>
      <c r="E929" s="90"/>
      <c r="F929" s="90"/>
      <c r="G929" s="93"/>
      <c r="H929" s="93"/>
    </row>
    <row r="930" spans="1:8" ht="14">
      <c r="A930" s="89"/>
      <c r="B930" s="89"/>
      <c r="C930" s="90"/>
      <c r="D930" s="93"/>
      <c r="E930" s="90"/>
      <c r="F930" s="90"/>
      <c r="G930" s="93"/>
      <c r="H930" s="93"/>
    </row>
    <row r="931" spans="1:8" ht="14">
      <c r="A931" s="89"/>
      <c r="B931" s="89"/>
      <c r="C931" s="90"/>
      <c r="D931" s="93"/>
      <c r="E931" s="90"/>
      <c r="F931" s="90"/>
      <c r="G931" s="93"/>
      <c r="H931" s="93"/>
    </row>
    <row r="932" spans="1:8" ht="14">
      <c r="A932" s="89"/>
      <c r="B932" s="89"/>
      <c r="C932" s="90"/>
      <c r="D932" s="93"/>
      <c r="E932" s="90"/>
      <c r="F932" s="90"/>
      <c r="G932" s="93"/>
      <c r="H932" s="93"/>
    </row>
    <row r="933" spans="1:8" ht="14">
      <c r="A933" s="89"/>
      <c r="B933" s="89"/>
      <c r="C933" s="90"/>
      <c r="D933" s="93"/>
      <c r="E933" s="90"/>
      <c r="F933" s="90"/>
      <c r="G933" s="93"/>
      <c r="H933" s="93"/>
    </row>
    <row r="934" spans="1:8" ht="14">
      <c r="A934" s="89"/>
      <c r="B934" s="89"/>
      <c r="C934" s="90"/>
      <c r="D934" s="93"/>
      <c r="E934" s="90"/>
      <c r="F934" s="90"/>
      <c r="G934" s="93"/>
      <c r="H934" s="93"/>
    </row>
    <row r="935" spans="1:8" ht="14">
      <c r="A935" s="89"/>
      <c r="B935" s="89"/>
      <c r="C935" s="90"/>
      <c r="D935" s="93"/>
      <c r="E935" s="90"/>
      <c r="F935" s="90"/>
      <c r="G935" s="93"/>
      <c r="H935" s="93"/>
    </row>
    <row r="936" spans="1:8" ht="14">
      <c r="A936" s="89"/>
      <c r="B936" s="89"/>
      <c r="C936" s="90"/>
      <c r="D936" s="93"/>
      <c r="E936" s="90"/>
      <c r="F936" s="90"/>
      <c r="G936" s="93"/>
      <c r="H936" s="93"/>
    </row>
    <row r="937" spans="1:8" ht="14">
      <c r="A937" s="89"/>
      <c r="B937" s="89"/>
      <c r="C937" s="90"/>
      <c r="D937" s="93"/>
      <c r="E937" s="90"/>
      <c r="F937" s="90"/>
      <c r="G937" s="93"/>
      <c r="H937" s="93"/>
    </row>
    <row r="938" spans="1:8" ht="14">
      <c r="A938" s="89"/>
      <c r="B938" s="89"/>
      <c r="C938" s="90"/>
      <c r="D938" s="93"/>
      <c r="E938" s="90"/>
      <c r="F938" s="90"/>
      <c r="G938" s="93"/>
      <c r="H938" s="93"/>
    </row>
    <row r="939" spans="1:8" ht="14">
      <c r="A939" s="89"/>
      <c r="B939" s="89"/>
      <c r="C939" s="90"/>
      <c r="D939" s="93"/>
      <c r="E939" s="90"/>
      <c r="F939" s="90"/>
      <c r="G939" s="93"/>
      <c r="H939" s="93"/>
    </row>
    <row r="940" spans="1:8" ht="14">
      <c r="A940" s="89"/>
      <c r="B940" s="89"/>
      <c r="C940" s="90"/>
      <c r="D940" s="93"/>
      <c r="E940" s="90"/>
      <c r="F940" s="90"/>
      <c r="G940" s="93"/>
      <c r="H940" s="93"/>
    </row>
    <row r="941" spans="1:8" ht="14">
      <c r="A941" s="89"/>
      <c r="B941" s="89"/>
      <c r="C941" s="90"/>
      <c r="D941" s="93"/>
      <c r="E941" s="90"/>
      <c r="F941" s="90"/>
      <c r="G941" s="93"/>
      <c r="H941" s="93"/>
    </row>
    <row r="942" spans="1:8" ht="14">
      <c r="A942" s="89"/>
      <c r="B942" s="89"/>
      <c r="C942" s="90"/>
      <c r="D942" s="93"/>
      <c r="E942" s="90"/>
      <c r="F942" s="90"/>
      <c r="G942" s="93"/>
      <c r="H942" s="93"/>
    </row>
    <row r="943" spans="1:8" ht="14">
      <c r="A943" s="89"/>
      <c r="B943" s="89"/>
      <c r="C943" s="90"/>
      <c r="D943" s="93"/>
      <c r="E943" s="90"/>
      <c r="F943" s="90"/>
      <c r="G943" s="93"/>
      <c r="H943" s="93"/>
    </row>
    <row r="944" spans="1:8" ht="14">
      <c r="A944" s="89"/>
      <c r="B944" s="89"/>
      <c r="C944" s="90"/>
      <c r="D944" s="93"/>
      <c r="E944" s="90"/>
      <c r="F944" s="90"/>
      <c r="G944" s="93"/>
      <c r="H944" s="93"/>
    </row>
    <row r="945" spans="1:8" ht="14">
      <c r="A945" s="89"/>
      <c r="B945" s="89"/>
      <c r="C945" s="90"/>
      <c r="D945" s="93"/>
      <c r="E945" s="90"/>
      <c r="F945" s="90"/>
      <c r="G945" s="93"/>
      <c r="H945" s="93"/>
    </row>
    <row r="946" spans="1:8" ht="14">
      <c r="A946" s="89"/>
      <c r="B946" s="89"/>
      <c r="C946" s="90"/>
      <c r="D946" s="93"/>
      <c r="E946" s="90"/>
      <c r="F946" s="90"/>
      <c r="G946" s="93"/>
      <c r="H946" s="93"/>
    </row>
    <row r="947" spans="1:8" ht="14">
      <c r="A947" s="89"/>
      <c r="B947" s="89"/>
      <c r="C947" s="90"/>
      <c r="D947" s="93"/>
      <c r="E947" s="90"/>
      <c r="F947" s="90"/>
      <c r="G947" s="93"/>
      <c r="H947" s="93"/>
    </row>
    <row r="948" spans="1:8" ht="14">
      <c r="A948" s="89"/>
      <c r="B948" s="89"/>
      <c r="C948" s="90"/>
      <c r="D948" s="93"/>
      <c r="E948" s="90"/>
      <c r="F948" s="90"/>
      <c r="G948" s="93"/>
      <c r="H948" s="93"/>
    </row>
    <row r="949" spans="1:8" ht="14">
      <c r="A949" s="89"/>
      <c r="B949" s="89"/>
      <c r="C949" s="90"/>
      <c r="D949" s="93"/>
      <c r="E949" s="90"/>
      <c r="F949" s="90"/>
      <c r="G949" s="93"/>
      <c r="H949" s="93"/>
    </row>
    <row r="950" spans="1:8" ht="14">
      <c r="A950" s="89"/>
      <c r="B950" s="89"/>
      <c r="C950" s="90"/>
      <c r="D950" s="93"/>
      <c r="E950" s="90"/>
      <c r="F950" s="90"/>
      <c r="G950" s="93"/>
      <c r="H950" s="93"/>
    </row>
    <row r="951" spans="1:8" ht="14">
      <c r="A951" s="89"/>
      <c r="B951" s="89"/>
      <c r="C951" s="90"/>
      <c r="D951" s="93"/>
      <c r="E951" s="90"/>
      <c r="F951" s="90"/>
      <c r="G951" s="93"/>
      <c r="H951" s="93"/>
    </row>
    <row r="952" spans="1:8" ht="14">
      <c r="A952" s="89"/>
      <c r="B952" s="89"/>
      <c r="C952" s="90"/>
      <c r="D952" s="93"/>
      <c r="E952" s="90"/>
      <c r="F952" s="90"/>
      <c r="G952" s="93"/>
      <c r="H952" s="93"/>
    </row>
    <row r="953" spans="1:8" ht="14">
      <c r="A953" s="89"/>
      <c r="B953" s="89"/>
      <c r="C953" s="90"/>
      <c r="D953" s="93"/>
      <c r="E953" s="90"/>
      <c r="F953" s="90"/>
      <c r="G953" s="93"/>
      <c r="H953" s="93"/>
    </row>
    <row r="954" spans="1:8" ht="14">
      <c r="A954" s="89"/>
      <c r="B954" s="89"/>
      <c r="C954" s="90"/>
      <c r="D954" s="93"/>
      <c r="E954" s="90"/>
      <c r="F954" s="90"/>
      <c r="G954" s="93"/>
      <c r="H954" s="93"/>
    </row>
    <row r="955" spans="1:8" ht="14">
      <c r="A955" s="89"/>
      <c r="B955" s="89"/>
      <c r="C955" s="90"/>
      <c r="D955" s="93"/>
      <c r="E955" s="90"/>
      <c r="F955" s="90"/>
      <c r="G955" s="93"/>
      <c r="H955" s="93"/>
    </row>
    <row r="956" spans="1:8" ht="14">
      <c r="A956" s="89"/>
      <c r="B956" s="89"/>
      <c r="C956" s="90"/>
      <c r="D956" s="93"/>
      <c r="E956" s="90"/>
      <c r="F956" s="90"/>
      <c r="G956" s="93"/>
      <c r="H956" s="93"/>
    </row>
    <row r="957" spans="1:8" ht="14">
      <c r="A957" s="89"/>
      <c r="B957" s="89"/>
      <c r="C957" s="90"/>
      <c r="D957" s="93"/>
      <c r="E957" s="90"/>
      <c r="F957" s="90"/>
      <c r="G957" s="93"/>
      <c r="H957" s="93"/>
    </row>
    <row r="958" spans="1:8" ht="14">
      <c r="A958" s="89"/>
      <c r="B958" s="89"/>
      <c r="C958" s="90"/>
      <c r="D958" s="93"/>
      <c r="E958" s="90"/>
      <c r="F958" s="90"/>
      <c r="G958" s="93"/>
      <c r="H958" s="93"/>
    </row>
    <row r="959" spans="1:8" ht="14">
      <c r="A959" s="89"/>
      <c r="B959" s="89"/>
      <c r="C959" s="90"/>
      <c r="D959" s="93"/>
      <c r="E959" s="90"/>
      <c r="F959" s="90"/>
      <c r="G959" s="93"/>
      <c r="H959" s="93"/>
    </row>
    <row r="960" spans="1:8" ht="14">
      <c r="A960" s="89"/>
      <c r="B960" s="89"/>
      <c r="C960" s="90"/>
      <c r="D960" s="93"/>
      <c r="E960" s="90"/>
      <c r="F960" s="90"/>
      <c r="G960" s="93"/>
      <c r="H960" s="93"/>
    </row>
    <row r="961" spans="1:8" ht="14">
      <c r="A961" s="89"/>
      <c r="B961" s="89"/>
      <c r="C961" s="90"/>
      <c r="D961" s="93"/>
      <c r="E961" s="90"/>
      <c r="F961" s="90"/>
      <c r="G961" s="93"/>
      <c r="H961" s="93"/>
    </row>
    <row r="962" spans="1:8" ht="14">
      <c r="A962" s="89"/>
      <c r="B962" s="89"/>
      <c r="C962" s="90"/>
      <c r="D962" s="93"/>
      <c r="E962" s="90"/>
      <c r="F962" s="90"/>
      <c r="G962" s="93"/>
      <c r="H962" s="93"/>
    </row>
    <row r="963" spans="1:8" ht="14">
      <c r="A963" s="89"/>
      <c r="B963" s="89"/>
      <c r="C963" s="90"/>
      <c r="D963" s="93"/>
      <c r="E963" s="90"/>
      <c r="F963" s="90"/>
      <c r="G963" s="93"/>
      <c r="H963" s="93"/>
    </row>
    <row r="964" spans="1:8" ht="14">
      <c r="A964" s="89"/>
      <c r="B964" s="89"/>
      <c r="C964" s="90"/>
      <c r="D964" s="93"/>
      <c r="E964" s="90"/>
      <c r="F964" s="90"/>
      <c r="G964" s="93"/>
      <c r="H964" s="93"/>
    </row>
    <row r="965" spans="1:8" ht="14">
      <c r="A965" s="89"/>
      <c r="B965" s="89"/>
      <c r="C965" s="90"/>
      <c r="D965" s="93"/>
      <c r="E965" s="90"/>
      <c r="F965" s="90"/>
      <c r="G965" s="93"/>
      <c r="H965" s="93"/>
    </row>
    <row r="966" spans="1:8" ht="14">
      <c r="A966" s="89"/>
      <c r="B966" s="89"/>
      <c r="C966" s="90"/>
      <c r="D966" s="93"/>
      <c r="E966" s="90"/>
      <c r="F966" s="90"/>
      <c r="G966" s="93"/>
      <c r="H966" s="93"/>
    </row>
    <row r="967" spans="1:8" ht="14">
      <c r="A967" s="89"/>
      <c r="B967" s="89"/>
      <c r="C967" s="90"/>
      <c r="D967" s="93"/>
      <c r="E967" s="90"/>
      <c r="F967" s="90"/>
      <c r="G967" s="93"/>
      <c r="H967" s="93"/>
    </row>
    <row r="968" spans="1:8" ht="14">
      <c r="A968" s="89"/>
      <c r="B968" s="89"/>
      <c r="C968" s="90"/>
      <c r="D968" s="93"/>
      <c r="E968" s="90"/>
      <c r="F968" s="90"/>
      <c r="G968" s="93"/>
      <c r="H968" s="93"/>
    </row>
    <row r="969" spans="1:8" ht="14">
      <c r="A969" s="89"/>
      <c r="B969" s="89"/>
      <c r="C969" s="90"/>
      <c r="D969" s="93"/>
      <c r="E969" s="90"/>
      <c r="F969" s="90"/>
      <c r="G969" s="93"/>
      <c r="H969" s="93"/>
    </row>
    <row r="970" spans="1:8" ht="14">
      <c r="A970" s="89"/>
      <c r="B970" s="89"/>
      <c r="C970" s="90"/>
      <c r="D970" s="93"/>
      <c r="E970" s="90"/>
      <c r="F970" s="90"/>
      <c r="G970" s="93"/>
      <c r="H970" s="93"/>
    </row>
    <row r="971" spans="1:8" ht="14">
      <c r="A971" s="89"/>
      <c r="B971" s="89"/>
      <c r="C971" s="90"/>
      <c r="D971" s="93"/>
      <c r="E971" s="90"/>
      <c r="F971" s="90"/>
      <c r="G971" s="93"/>
      <c r="H971" s="93"/>
    </row>
    <row r="972" spans="1:8" ht="14">
      <c r="A972" s="89"/>
      <c r="B972" s="89"/>
      <c r="C972" s="90"/>
      <c r="D972" s="93"/>
      <c r="E972" s="90"/>
      <c r="F972" s="90"/>
      <c r="G972" s="93"/>
      <c r="H972" s="93"/>
    </row>
    <row r="973" spans="1:8" ht="14">
      <c r="A973" s="89"/>
      <c r="B973" s="89"/>
      <c r="C973" s="90"/>
      <c r="D973" s="93"/>
      <c r="E973" s="90"/>
      <c r="F973" s="90"/>
      <c r="G973" s="93"/>
      <c r="H973" s="93"/>
    </row>
    <row r="974" spans="1:8" ht="14">
      <c r="A974" s="89"/>
      <c r="B974" s="89"/>
      <c r="C974" s="90"/>
      <c r="D974" s="93"/>
      <c r="E974" s="90"/>
      <c r="F974" s="90"/>
      <c r="G974" s="93"/>
      <c r="H974" s="93"/>
    </row>
    <row r="975" spans="1:8" ht="14">
      <c r="A975" s="89"/>
      <c r="B975" s="89"/>
      <c r="C975" s="90"/>
      <c r="D975" s="93"/>
      <c r="E975" s="90"/>
      <c r="F975" s="90"/>
      <c r="G975" s="93"/>
      <c r="H975" s="93"/>
    </row>
    <row r="976" spans="1:8" ht="14">
      <c r="A976" s="89"/>
      <c r="B976" s="89"/>
      <c r="C976" s="90"/>
      <c r="D976" s="93"/>
      <c r="E976" s="90"/>
      <c r="F976" s="90"/>
      <c r="G976" s="93"/>
      <c r="H976" s="93"/>
    </row>
    <row r="977" spans="1:8" ht="14">
      <c r="A977" s="89"/>
      <c r="B977" s="89"/>
      <c r="C977" s="90"/>
      <c r="D977" s="93"/>
      <c r="E977" s="90"/>
      <c r="F977" s="90"/>
      <c r="G977" s="93"/>
      <c r="H977" s="93"/>
    </row>
    <row r="978" spans="1:8" ht="14">
      <c r="A978" s="89"/>
      <c r="B978" s="89"/>
      <c r="C978" s="90"/>
      <c r="D978" s="93"/>
      <c r="E978" s="90"/>
      <c r="F978" s="90"/>
      <c r="G978" s="93"/>
      <c r="H978" s="93"/>
    </row>
    <row r="979" spans="1:8" ht="14">
      <c r="A979" s="89"/>
      <c r="B979" s="89"/>
      <c r="C979" s="90"/>
      <c r="D979" s="93"/>
      <c r="E979" s="90"/>
      <c r="F979" s="90"/>
      <c r="G979" s="93"/>
      <c r="H979" s="93"/>
    </row>
    <row r="980" spans="1:8" ht="14">
      <c r="A980" s="89"/>
      <c r="B980" s="89"/>
      <c r="C980" s="90"/>
      <c r="D980" s="93"/>
      <c r="E980" s="90"/>
      <c r="F980" s="90"/>
      <c r="G980" s="93"/>
      <c r="H980" s="93"/>
    </row>
    <row r="981" spans="1:8" ht="14">
      <c r="A981" s="89"/>
      <c r="B981" s="89"/>
      <c r="C981" s="90"/>
      <c r="D981" s="93"/>
      <c r="E981" s="90"/>
      <c r="F981" s="90"/>
      <c r="G981" s="93"/>
      <c r="H981" s="93"/>
    </row>
    <row r="982" spans="1:8" ht="14">
      <c r="A982" s="89"/>
      <c r="B982" s="89"/>
      <c r="C982" s="90"/>
      <c r="D982" s="93"/>
      <c r="E982" s="90"/>
      <c r="F982" s="90"/>
      <c r="G982" s="93"/>
      <c r="H982" s="93"/>
    </row>
    <row r="983" spans="1:8" ht="14">
      <c r="A983" s="89"/>
      <c r="B983" s="89"/>
      <c r="C983" s="90"/>
      <c r="D983" s="93"/>
      <c r="E983" s="90"/>
      <c r="F983" s="90"/>
      <c r="G983" s="93"/>
      <c r="H983" s="93"/>
    </row>
    <row r="984" spans="1:8" ht="14">
      <c r="A984" s="89"/>
      <c r="B984" s="89"/>
      <c r="C984" s="90"/>
      <c r="D984" s="93"/>
      <c r="E984" s="90"/>
      <c r="F984" s="90"/>
      <c r="G984" s="93"/>
      <c r="H984" s="93"/>
    </row>
    <row r="985" spans="1:8" ht="14">
      <c r="A985" s="89"/>
      <c r="B985" s="89"/>
      <c r="C985" s="90"/>
      <c r="D985" s="93"/>
      <c r="E985" s="90"/>
      <c r="F985" s="90"/>
      <c r="G985" s="93"/>
      <c r="H985" s="93"/>
    </row>
    <row r="986" spans="1:8" ht="14">
      <c r="A986" s="89"/>
      <c r="B986" s="89"/>
      <c r="C986" s="90"/>
      <c r="D986" s="93"/>
      <c r="E986" s="90"/>
      <c r="F986" s="90"/>
      <c r="G986" s="93"/>
      <c r="H986" s="93"/>
    </row>
    <row r="987" spans="1:8" ht="14">
      <c r="A987" s="89"/>
      <c r="B987" s="89"/>
      <c r="C987" s="90"/>
      <c r="D987" s="93"/>
      <c r="E987" s="90"/>
      <c r="F987" s="90"/>
      <c r="G987" s="93"/>
      <c r="H987" s="93"/>
    </row>
    <row r="988" spans="1:8" ht="14">
      <c r="A988" s="89"/>
      <c r="B988" s="89"/>
      <c r="C988" s="90"/>
      <c r="D988" s="93"/>
      <c r="E988" s="90"/>
      <c r="F988" s="90"/>
      <c r="G988" s="93"/>
      <c r="H988" s="93"/>
    </row>
    <row r="989" spans="1:8" ht="14">
      <c r="A989" s="89"/>
      <c r="B989" s="89"/>
      <c r="C989" s="90"/>
      <c r="D989" s="93"/>
      <c r="E989" s="90"/>
      <c r="F989" s="90"/>
      <c r="G989" s="93"/>
      <c r="H989" s="93"/>
    </row>
    <row r="990" spans="1:8" ht="14">
      <c r="A990" s="89"/>
      <c r="B990" s="89"/>
      <c r="C990" s="90"/>
      <c r="D990" s="93"/>
      <c r="E990" s="90"/>
      <c r="F990" s="90"/>
      <c r="G990" s="93"/>
      <c r="H990" s="93"/>
    </row>
    <row r="991" spans="1:8" ht="14">
      <c r="A991" s="89"/>
      <c r="B991" s="89"/>
      <c r="C991" s="90"/>
      <c r="D991" s="93"/>
      <c r="E991" s="90"/>
      <c r="F991" s="90"/>
      <c r="G991" s="93"/>
      <c r="H991" s="93"/>
    </row>
    <row r="992" spans="1:8" ht="14">
      <c r="A992" s="89"/>
      <c r="B992" s="89"/>
      <c r="C992" s="90"/>
      <c r="D992" s="93"/>
      <c r="E992" s="90"/>
      <c r="F992" s="90"/>
      <c r="G992" s="93"/>
      <c r="H992" s="93"/>
    </row>
    <row r="993" spans="1:8" ht="14">
      <c r="A993" s="89"/>
      <c r="B993" s="89"/>
      <c r="C993" s="90"/>
      <c r="D993" s="93"/>
      <c r="E993" s="90"/>
      <c r="F993" s="90"/>
      <c r="G993" s="93"/>
      <c r="H993" s="93"/>
    </row>
    <row r="994" spans="1:8" ht="14">
      <c r="A994" s="89"/>
      <c r="B994" s="89"/>
      <c r="C994" s="90"/>
      <c r="D994" s="93"/>
      <c r="E994" s="90"/>
      <c r="F994" s="90"/>
      <c r="G994" s="93"/>
      <c r="H994" s="93"/>
    </row>
    <row r="995" spans="1:8" ht="14">
      <c r="A995" s="89"/>
      <c r="B995" s="89"/>
      <c r="C995" s="90"/>
      <c r="D995" s="93"/>
      <c r="E995" s="90"/>
      <c r="F995" s="90"/>
      <c r="G995" s="93"/>
      <c r="H995" s="93"/>
    </row>
    <row r="996" spans="1:8" ht="14">
      <c r="A996" s="89"/>
      <c r="B996" s="89"/>
      <c r="C996" s="90"/>
      <c r="D996" s="93"/>
      <c r="E996" s="90"/>
      <c r="F996" s="90"/>
      <c r="G996" s="93"/>
      <c r="H996" s="93"/>
    </row>
    <row r="997" spans="1:8" ht="14">
      <c r="A997" s="89"/>
      <c r="B997" s="89"/>
      <c r="C997" s="90"/>
      <c r="D997" s="93"/>
      <c r="E997" s="90"/>
      <c r="F997" s="90"/>
      <c r="G997" s="93"/>
      <c r="H997" s="93"/>
    </row>
    <row r="998" spans="1:8" ht="14">
      <c r="A998" s="89"/>
      <c r="B998" s="89"/>
      <c r="C998" s="90"/>
      <c r="D998" s="93"/>
      <c r="E998" s="90"/>
      <c r="F998" s="90"/>
      <c r="G998" s="93"/>
      <c r="H998" s="93"/>
    </row>
    <row r="999" spans="1:8" ht="14">
      <c r="A999" s="89"/>
      <c r="B999" s="89"/>
      <c r="C999" s="90"/>
      <c r="D999" s="93"/>
      <c r="E999" s="90"/>
      <c r="F999" s="90"/>
      <c r="G999" s="93"/>
      <c r="H999" s="93"/>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7"/>
  <sheetViews>
    <sheetView workbookViewId="0"/>
  </sheetViews>
  <sheetFormatPr defaultColWidth="14.453125" defaultRowHeight="15.75" customHeight="1"/>
  <cols>
    <col min="1" max="1" width="16.81640625" customWidth="1"/>
  </cols>
  <sheetData>
    <row r="1" spans="1:26" ht="15.75" customHeight="1">
      <c r="A1" s="15" t="s">
        <v>6</v>
      </c>
      <c r="B1" s="16" t="s">
        <v>16</v>
      </c>
      <c r="C1" s="16" t="s">
        <v>10</v>
      </c>
      <c r="D1" s="16" t="s">
        <v>13</v>
      </c>
      <c r="E1" s="15" t="s">
        <v>272</v>
      </c>
      <c r="F1" s="15"/>
      <c r="G1" s="17"/>
      <c r="H1" s="17"/>
      <c r="I1" s="17"/>
      <c r="J1" s="17"/>
      <c r="K1" s="17"/>
      <c r="L1" s="17"/>
      <c r="M1" s="17"/>
      <c r="N1" s="17"/>
      <c r="O1" s="17"/>
      <c r="P1" s="17"/>
      <c r="Q1" s="17"/>
      <c r="R1" s="17"/>
      <c r="S1" s="17"/>
      <c r="T1" s="17"/>
      <c r="U1" s="17"/>
      <c r="V1" s="17"/>
      <c r="W1" s="17"/>
      <c r="X1" s="17"/>
      <c r="Y1" s="17"/>
      <c r="Z1" s="17"/>
    </row>
    <row r="2" spans="1:26" ht="15.75" customHeight="1">
      <c r="A2" s="3">
        <v>0</v>
      </c>
      <c r="B2" s="3">
        <f>COUNTIFS(All!$F:$F, "&gt;="&amp;$A2, All!$F:$F,"&lt;"&amp;$A3, All!$A:$A,"ENT")</f>
        <v>1</v>
      </c>
      <c r="C2" s="3">
        <f>COUNTIFS(All!$F:$F, "&gt;="&amp;$A2, All!$F:$F,"&lt;"&amp;$A3, All!$A:$A,"PRO")</f>
        <v>5</v>
      </c>
      <c r="D2" s="3">
        <f>COUNTIFS(All!$F:$F, "&gt;="&amp;$A2, All!$F:$F,"&lt;"&amp;$A3, All!$A:$A,"Lost")</f>
        <v>13</v>
      </c>
      <c r="E2" s="3">
        <f>COUNTIFS(All!$F:$F, "&gt;="&amp;$A$2, All!$F:$F,"&lt;"&amp;$A$3)</f>
        <v>19</v>
      </c>
      <c r="F2" s="3"/>
    </row>
    <row r="3" spans="1:26" ht="15.75" customHeight="1">
      <c r="A3" s="4">
        <v>1000000</v>
      </c>
      <c r="B3" s="3">
        <f>COUNTIFS(All!F:F, "&gt;="&amp;A3, All!F:F,"&lt;"&amp;A4, All!A:A,"ENT")</f>
        <v>10</v>
      </c>
      <c r="C3" s="3">
        <f>COUNTIFS(All!$F:$F, "&gt;="&amp;$A3, All!$F:$F,"&lt;"&amp;$A4, All!$A:$A,"PRO")</f>
        <v>3</v>
      </c>
      <c r="D3" s="3">
        <f>COUNTIFS(All!$F:$F, "&gt;="&amp;$A3, All!$F:$F,"&lt;"&amp;$A4, All!$A:$A,"Lost")</f>
        <v>26</v>
      </c>
      <c r="E3" s="3">
        <f>COUNTIFS(All!$F:$F, "&gt;="&amp;$A$3, All!$F:$F,"&lt;"&amp;$A$4)</f>
        <v>39</v>
      </c>
      <c r="F3" s="3"/>
    </row>
    <row r="4" spans="1:26" ht="15.75" customHeight="1">
      <c r="A4" s="4">
        <v>10000000</v>
      </c>
      <c r="B4" s="3">
        <f>COUNTIFS(All!F:F, "&gt;="&amp;A4, All!F:F,"&lt;"&amp;A5, All!A:A,"ENT")</f>
        <v>11</v>
      </c>
      <c r="C4" s="3">
        <f>COUNTIFS(All!$F:$F, "&gt;="&amp;$A4, All!$F:$F,"&lt;"&amp;$A5, All!$A:$A,"PRO")</f>
        <v>7</v>
      </c>
      <c r="D4" s="3">
        <f>COUNTIFS(All!$F:$F, "&gt;="&amp;$A4, All!$F:$F,"&lt;"&amp;$A5, All!$A:$A,"Lost")</f>
        <v>18</v>
      </c>
      <c r="E4" s="3">
        <f>COUNTIFS(All!$F:$F, "&gt;="&amp;$A$4, All!$F:$F,"&lt;"&amp;$A$5)</f>
        <v>36</v>
      </c>
      <c r="F4" s="3"/>
    </row>
    <row r="5" spans="1:26" ht="15.75" customHeight="1">
      <c r="A5" s="4">
        <v>100000000</v>
      </c>
      <c r="B5" s="3">
        <f>COUNTIFS(All!F:F, "&gt;="&amp;A5, All!F:F,"&lt;"&amp;A6, All!A:A,"ENT")</f>
        <v>25</v>
      </c>
      <c r="C5" s="3">
        <f>COUNTIFS(All!$F:$F, "&gt;="&amp;$A5, All!$F:$F,"&lt;"&amp;$A6, All!$A:$A,"PRO")</f>
        <v>8</v>
      </c>
      <c r="D5" s="3">
        <f>COUNTIFS(All!$F:$F, "&gt;="&amp;$A5, All!$F:$F,"&lt;"&amp;$A6, All!$A:$A,"Lost")</f>
        <v>8</v>
      </c>
      <c r="E5" s="3">
        <f>COUNTIFS(All!$F:$F, "&gt;="&amp;$A$5, All!$F:$F,"&lt;"&amp;$A$6)</f>
        <v>41</v>
      </c>
      <c r="F5" s="3"/>
    </row>
    <row r="6" spans="1:26" ht="15.75" customHeight="1">
      <c r="A6" s="4">
        <v>1000000000</v>
      </c>
      <c r="B6" s="3">
        <f>COUNTIFS(All!F:F, "&gt;="&amp;A6, All!F:F,"&lt;"&amp;A7, All!A:A,"ENT")</f>
        <v>8</v>
      </c>
      <c r="C6" s="3">
        <f>COUNTIFS(All!$F:$F, "&gt;="&amp;$A6, All!$F:$F,"&lt;"&amp;$A7, All!$A:$A,"PRO")</f>
        <v>4</v>
      </c>
      <c r="D6" s="3">
        <f>COUNTIFS(All!$F:$F, "&gt;="&amp;$A6, All!$F:$F,"&lt;"&amp;$A7, All!$A:$A,"Lost")</f>
        <v>5</v>
      </c>
      <c r="E6" s="3">
        <f>COUNTIFS(All!$F:$F, "&gt;="&amp;$A$6, All!$F:$F,"&lt;"&amp;$A$7)</f>
        <v>17</v>
      </c>
      <c r="F6" s="3"/>
    </row>
    <row r="7" spans="1:26" ht="15.75" customHeight="1">
      <c r="A7" s="4">
        <v>10000000000</v>
      </c>
      <c r="B7" s="3">
        <f>COUNTIFS(All!F:F, "&gt;="&amp;A7, All!F:F,"&lt;"&amp;A8, All!A:A,"ENT")</f>
        <v>6</v>
      </c>
      <c r="C7" s="3">
        <f>COUNTIFS(All!$F:$F, "&gt;="&amp;$A7, All!$F:$F,"&lt;"&amp;$A8, All!$A:$A,"PRO")</f>
        <v>3</v>
      </c>
      <c r="D7" s="3">
        <f>COUNTIFS(All!$F:$F, "&gt;="&amp;$A7, All!$F:$F,"&lt;"&amp;$A8, All!$A:$A,"Lost")</f>
        <v>4</v>
      </c>
      <c r="E7" s="3">
        <f>COUNTIFS(All!$F:$F, "&gt;="&amp;$A$7, All!$F:$F,"&lt;"&amp;$A$8)</f>
        <v>13</v>
      </c>
      <c r="F7" s="3"/>
    </row>
    <row r="8" spans="1:26" ht="15.75" customHeight="1">
      <c r="A8" s="4">
        <v>100000000000</v>
      </c>
      <c r="B8" s="3">
        <f>COUNTIFS(All!$F:$F, "&gt;="&amp;$A8, All!$A:$A, "ENT")</f>
        <v>2</v>
      </c>
      <c r="C8" s="3">
        <f>COUNTIFS(All!$F:$F, "&gt;="&amp;$A8, All!$A:$A, "PRO")</f>
        <v>0</v>
      </c>
      <c r="D8" s="3">
        <f>COUNTIFS(All!$F:$F, "&gt;="&amp;$A8, All!$A:$A, "Lost")</f>
        <v>4</v>
      </c>
      <c r="E8" s="3">
        <f>COUNTIFS(All!$F:$F, "&gt;="&amp;$A$8)</f>
        <v>6</v>
      </c>
      <c r="F8" s="3"/>
    </row>
    <row r="9" spans="1:26" ht="15.75" customHeight="1">
      <c r="A9" s="15"/>
      <c r="B9" s="16"/>
      <c r="C9" s="16"/>
      <c r="D9" s="16"/>
    </row>
    <row r="10" spans="1:26" ht="15.75" customHeight="1">
      <c r="A10" s="15" t="s">
        <v>6</v>
      </c>
      <c r="B10" s="16" t="s">
        <v>16</v>
      </c>
      <c r="C10" s="16" t="s">
        <v>10</v>
      </c>
      <c r="D10" s="16" t="s">
        <v>13</v>
      </c>
    </row>
    <row r="11" spans="1:26" ht="15.75" customHeight="1">
      <c r="A11" s="3">
        <v>0</v>
      </c>
      <c r="B11" s="18">
        <f t="shared" ref="B11:D11" si="0">B2/$E2</f>
        <v>5.2631578947368418E-2</v>
      </c>
      <c r="C11" s="18">
        <f t="shared" si="0"/>
        <v>0.26315789473684209</v>
      </c>
      <c r="D11" s="18">
        <f t="shared" si="0"/>
        <v>0.68421052631578949</v>
      </c>
    </row>
    <row r="12" spans="1:26" ht="15.75" customHeight="1">
      <c r="A12" s="4">
        <v>1000000</v>
      </c>
      <c r="B12" s="18">
        <f t="shared" ref="B12:D12" si="1">B3/$E3</f>
        <v>0.25641025641025639</v>
      </c>
      <c r="C12" s="18">
        <f t="shared" si="1"/>
        <v>7.6923076923076927E-2</v>
      </c>
      <c r="D12" s="18">
        <f t="shared" si="1"/>
        <v>0.66666666666666663</v>
      </c>
    </row>
    <row r="13" spans="1:26" ht="15.75" customHeight="1">
      <c r="A13" s="4">
        <v>10000000</v>
      </c>
      <c r="B13" s="18">
        <f t="shared" ref="B13:D13" si="2">B4/$E4</f>
        <v>0.30555555555555558</v>
      </c>
      <c r="C13" s="18">
        <f t="shared" si="2"/>
        <v>0.19444444444444445</v>
      </c>
      <c r="D13" s="18">
        <f t="shared" si="2"/>
        <v>0.5</v>
      </c>
    </row>
    <row r="14" spans="1:26" ht="15.75" customHeight="1">
      <c r="A14" s="4">
        <v>100000000</v>
      </c>
      <c r="B14" s="18">
        <f t="shared" ref="B14:D14" si="3">B5/$E5</f>
        <v>0.6097560975609756</v>
      </c>
      <c r="C14" s="18">
        <f t="shared" si="3"/>
        <v>0.1951219512195122</v>
      </c>
      <c r="D14" s="18">
        <f t="shared" si="3"/>
        <v>0.1951219512195122</v>
      </c>
    </row>
    <row r="15" spans="1:26" ht="15.75" customHeight="1">
      <c r="A15" s="4">
        <v>1000000000</v>
      </c>
      <c r="B15" s="18">
        <f t="shared" ref="B15:D15" si="4">B6/$E6</f>
        <v>0.47058823529411764</v>
      </c>
      <c r="C15" s="18">
        <f t="shared" si="4"/>
        <v>0.23529411764705882</v>
      </c>
      <c r="D15" s="18">
        <f t="shared" si="4"/>
        <v>0.29411764705882354</v>
      </c>
    </row>
    <row r="16" spans="1:26" ht="15.75" customHeight="1">
      <c r="A16" s="4">
        <v>10000000000</v>
      </c>
      <c r="B16" s="18">
        <f t="shared" ref="B16:D16" si="5">B7/$E7</f>
        <v>0.46153846153846156</v>
      </c>
      <c r="C16" s="18">
        <f t="shared" si="5"/>
        <v>0.23076923076923078</v>
      </c>
      <c r="D16" s="18">
        <f t="shared" si="5"/>
        <v>0.30769230769230771</v>
      </c>
    </row>
    <row r="17" spans="1:4" ht="15.75" customHeight="1">
      <c r="A17" s="4">
        <v>100000000000</v>
      </c>
      <c r="B17" s="18">
        <f t="shared" ref="B17:D17" si="6">B8/$E8</f>
        <v>0.33333333333333331</v>
      </c>
      <c r="C17" s="18">
        <f t="shared" si="6"/>
        <v>0</v>
      </c>
      <c r="D17" s="18">
        <f t="shared" si="6"/>
        <v>0.66666666666666663</v>
      </c>
    </row>
  </sheetData>
  <phoneticPr fontId="1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75" customHeight="1"/>
  <cols>
    <col min="1" max="1" width="19.453125" customWidth="1"/>
    <col min="2" max="8" width="16.54296875" customWidth="1"/>
  </cols>
  <sheetData>
    <row r="1" spans="1:8" ht="15.75" customHeight="1">
      <c r="A1" s="1" t="s">
        <v>1</v>
      </c>
      <c r="B1" s="3">
        <v>0</v>
      </c>
      <c r="C1" s="4">
        <v>1000000</v>
      </c>
      <c r="D1" s="4">
        <v>10000000</v>
      </c>
      <c r="E1" s="4">
        <v>100000000</v>
      </c>
      <c r="F1" s="4">
        <v>1000000000</v>
      </c>
      <c r="G1" s="4">
        <v>10000000000</v>
      </c>
      <c r="H1" s="4">
        <v>100000000000</v>
      </c>
    </row>
    <row r="2" spans="1:8" ht="15.75" customHeight="1">
      <c r="A2" s="5" t="s">
        <v>9</v>
      </c>
      <c r="B2" s="5">
        <f>COUNTIFS(All!$F:$F,"&gt;="&amp;B$1,All!$F:$F,"&lt;="&amp;C$1, All!$G:$G, $A2, All!$A:$A,"ENT")</f>
        <v>0</v>
      </c>
      <c r="C2" s="5">
        <f>COUNTIFS(All!$F:$F,"&gt;="&amp;C$1,All!$F:$F,"&lt;="&amp;D$1, All!$G:$G, $A2, All!$A:$A,"ENT")</f>
        <v>1</v>
      </c>
      <c r="D2" s="5">
        <f>COUNTIFS(All!$F:$F,"&gt;="&amp;D$1,All!$F:$F,"&lt;="&amp;E$1, All!$G:$G, $A2, All!$A:$A,"ENT")</f>
        <v>2</v>
      </c>
      <c r="E2" s="5">
        <f>COUNTIFS(All!$F:$F,"&gt;="&amp;E$1,All!$F:$F,"&lt;="&amp;F$1, All!$G:$G, $A2, All!$A:$A,"ENT")</f>
        <v>2</v>
      </c>
      <c r="F2" s="5">
        <f>COUNTIFS(All!$F:$F,"&gt;="&amp;F$1,All!$F:$F,"&lt;="&amp;G$1, All!$G:$G, $A2, All!$A:$A,"ENT")</f>
        <v>0</v>
      </c>
      <c r="G2" s="5">
        <f>COUNTIFS(All!$F:$F,"&gt;="&amp;G$1,All!$F:$F,"&lt;="&amp;H$1, All!$G:$G, $A2, All!$A:$A,"ENT")</f>
        <v>0</v>
      </c>
      <c r="H2" s="5">
        <f>COUNTIFS(All!$F:$F,"&gt;="&amp;H$1, All!$G:$G, $A2, All!$A:$A,"ENT")</f>
        <v>0</v>
      </c>
    </row>
    <row r="3" spans="1:8" ht="15.75" customHeight="1">
      <c r="A3" s="5" t="s">
        <v>37</v>
      </c>
      <c r="B3" s="5">
        <f>COUNTIFS(All!$F:$F,"&gt;="&amp;B$1,All!$F:$F,"&lt;="&amp;C$1, All!$G:$G, $A3, All!$A:$A,"ENT")</f>
        <v>0</v>
      </c>
      <c r="C3" s="5">
        <f>COUNTIFS(All!$F:$F,"&gt;="&amp;C$1,All!$F:$F,"&lt;="&amp;D$1, All!$G:$G, $A3, All!$A:$A,"ENT")</f>
        <v>0</v>
      </c>
      <c r="D3" s="5">
        <f>COUNTIFS(All!$F:$F,"&gt;="&amp;D$1,All!$F:$F,"&lt;="&amp;E$1, All!$G:$G, $A3, All!$A:$A,"ENT")</f>
        <v>0</v>
      </c>
      <c r="E3" s="5">
        <f>COUNTIFS(All!$F:$F,"&gt;="&amp;E$1,All!$F:$F,"&lt;="&amp;F$1, All!$G:$G, $A3, All!$A:$A,"ENT")</f>
        <v>2</v>
      </c>
      <c r="F3" s="5">
        <f>COUNTIFS(All!$F:$F,"&gt;="&amp;F$1,All!$F:$F,"&lt;="&amp;G$1, All!$G:$G, $A3, All!$A:$A,"ENT")</f>
        <v>0</v>
      </c>
      <c r="G3" s="5">
        <f>COUNTIFS(All!$F:$F,"&gt;="&amp;G$1,All!$F:$F,"&lt;="&amp;H$1, All!$G:$G, $A3, All!$A:$A,"ENT")</f>
        <v>0</v>
      </c>
      <c r="H3" s="5">
        <f>COUNTIFS(All!$F:$F,"&gt;="&amp;H$1, All!$G:$G, $A3, All!$A:$A,"ENT")</f>
        <v>0</v>
      </c>
    </row>
    <row r="4" spans="1:8" ht="15.75" customHeight="1">
      <c r="A4" s="5" t="s">
        <v>29</v>
      </c>
      <c r="B4" s="5">
        <f>COUNTIFS(All!$F:$F,"&gt;="&amp;B$1,All!$F:$F,"&lt;="&amp;C$1, All!$G:$G, $A4, All!$A:$A,"ENT")</f>
        <v>0</v>
      </c>
      <c r="C4" s="5">
        <f>COUNTIFS(All!$F:$F,"&gt;="&amp;C$1,All!$F:$F,"&lt;="&amp;D$1, All!$G:$G, $A4, All!$A:$A,"ENT")</f>
        <v>0</v>
      </c>
      <c r="D4" s="5">
        <f>COUNTIFS(All!$F:$F,"&gt;="&amp;D$1,All!$F:$F,"&lt;="&amp;E$1, All!$G:$G, $A4, All!$A:$A,"ENT")</f>
        <v>0</v>
      </c>
      <c r="E4" s="5">
        <f>COUNTIFS(All!$F:$F,"&gt;="&amp;E$1,All!$F:$F,"&lt;="&amp;F$1, All!$G:$G, $A4, All!$A:$A,"ENT")</f>
        <v>0</v>
      </c>
      <c r="F4" s="5">
        <f>COUNTIFS(All!$F:$F,"&gt;="&amp;F$1,All!$F:$F,"&lt;="&amp;G$1, All!$G:$G, $A4, All!$A:$A,"ENT")</f>
        <v>0</v>
      </c>
      <c r="G4" s="5">
        <f>COUNTIFS(All!$F:$F,"&gt;="&amp;G$1,All!$F:$F,"&lt;="&amp;H$1, All!$G:$G, $A4, All!$A:$A,"ENT")</f>
        <v>0</v>
      </c>
      <c r="H4" s="5">
        <f>COUNTIFS(All!$F:$F,"&gt;="&amp;H$1, All!$G:$G, $A4, All!$A:$A,"ENT")</f>
        <v>0</v>
      </c>
    </row>
    <row r="5" spans="1:8" ht="15.75" customHeight="1">
      <c r="A5" s="5" t="s">
        <v>25</v>
      </c>
      <c r="B5" s="5">
        <f>COUNTIFS(All!$F:$F,"&gt;="&amp;B$1,All!$F:$F,"&lt;="&amp;C$1, All!$G:$G, $A5, All!$A:$A,"ENT")</f>
        <v>0</v>
      </c>
      <c r="C5" s="5">
        <f>COUNTIFS(All!$F:$F,"&gt;="&amp;C$1,All!$F:$F,"&lt;="&amp;D$1, All!$G:$G, $A5, All!$A:$A,"ENT")</f>
        <v>2</v>
      </c>
      <c r="D5" s="5">
        <f>COUNTIFS(All!$F:$F,"&gt;="&amp;D$1,All!$F:$F,"&lt;="&amp;E$1, All!$G:$G, $A5, All!$A:$A,"ENT")</f>
        <v>1</v>
      </c>
      <c r="E5" s="5">
        <f>COUNTIFS(All!$F:$F,"&gt;="&amp;E$1,All!$F:$F,"&lt;="&amp;F$1, All!$G:$G, $A5, All!$A:$A,"ENT")</f>
        <v>0</v>
      </c>
      <c r="F5" s="5">
        <f>COUNTIFS(All!$F:$F,"&gt;="&amp;F$1,All!$F:$F,"&lt;="&amp;G$1, All!$G:$G, $A5, All!$A:$A,"ENT")</f>
        <v>0</v>
      </c>
      <c r="G5" s="5">
        <f>COUNTIFS(All!$F:$F,"&gt;="&amp;G$1,All!$F:$F,"&lt;="&amp;H$1, All!$G:$G, $A5, All!$A:$A,"ENT")</f>
        <v>0</v>
      </c>
      <c r="H5" s="5">
        <f>COUNTIFS(All!$F:$F,"&gt;="&amp;H$1, All!$G:$G, $A5, All!$A:$A,"ENT")</f>
        <v>0</v>
      </c>
    </row>
    <row r="6" spans="1:8" ht="15.75" customHeight="1">
      <c r="A6" s="5" t="s">
        <v>12</v>
      </c>
      <c r="B6" s="5">
        <f>COUNTIFS(All!$F:$F,"&gt;="&amp;B$1,All!$F:$F,"&lt;="&amp;C$1, All!$G:$G, $A6, All!$A:$A,"ENT")</f>
        <v>0</v>
      </c>
      <c r="C6" s="5">
        <f>COUNTIFS(All!$F:$F,"&gt;="&amp;C$1,All!$F:$F,"&lt;="&amp;D$1, All!$G:$G, $A6, All!$A:$A,"ENT")</f>
        <v>2</v>
      </c>
      <c r="D6" s="5">
        <f>COUNTIFS(All!$F:$F,"&gt;="&amp;D$1,All!$F:$F,"&lt;="&amp;E$1, All!$G:$G, $A6, All!$A:$A,"ENT")</f>
        <v>1</v>
      </c>
      <c r="E6" s="5">
        <f>COUNTIFS(All!$F:$F,"&gt;="&amp;E$1,All!$F:$F,"&lt;="&amp;F$1, All!$G:$G, $A6, All!$A:$A,"ENT")</f>
        <v>2</v>
      </c>
      <c r="F6" s="5">
        <f>COUNTIFS(All!$F:$F,"&gt;="&amp;F$1,All!$F:$F,"&lt;="&amp;G$1, All!$G:$G, $A6, All!$A:$A,"ENT")</f>
        <v>0</v>
      </c>
      <c r="G6" s="5">
        <f>COUNTIFS(All!$F:$F,"&gt;="&amp;G$1,All!$F:$F,"&lt;="&amp;H$1, All!$G:$G, $A6, All!$A:$A,"ENT")</f>
        <v>1</v>
      </c>
      <c r="H6" s="5">
        <f>COUNTIFS(All!$F:$F,"&gt;="&amp;H$1, All!$G:$G, $A6, All!$A:$A,"ENT")</f>
        <v>0</v>
      </c>
    </row>
    <row r="7" spans="1:8" ht="15.75" customHeight="1">
      <c r="A7" s="5" t="s">
        <v>135</v>
      </c>
      <c r="B7" s="5">
        <f>COUNTIFS(All!$F:$F,"&gt;="&amp;B$1,All!$F:$F,"&lt;="&amp;C$1, All!$G:$G, $A7, All!$A:$A,"ENT")</f>
        <v>0</v>
      </c>
      <c r="C7" s="5">
        <f>COUNTIFS(All!$F:$F,"&gt;="&amp;C$1,All!$F:$F,"&lt;="&amp;D$1, All!$G:$G, $A7, All!$A:$A,"ENT")</f>
        <v>0</v>
      </c>
      <c r="D7" s="5">
        <f>COUNTIFS(All!$F:$F,"&gt;="&amp;D$1,All!$F:$F,"&lt;="&amp;E$1, All!$G:$G, $A7, All!$A:$A,"ENT")</f>
        <v>0</v>
      </c>
      <c r="E7" s="5">
        <f>COUNTIFS(All!$F:$F,"&gt;="&amp;E$1,All!$F:$F,"&lt;="&amp;F$1, All!$G:$G, $A7, All!$A:$A,"ENT")</f>
        <v>2</v>
      </c>
      <c r="F7" s="5">
        <f>COUNTIFS(All!$F:$F,"&gt;="&amp;F$1,All!$F:$F,"&lt;="&amp;G$1, All!$G:$G, $A7, All!$A:$A,"ENT")</f>
        <v>2</v>
      </c>
      <c r="G7" s="5">
        <f>COUNTIFS(All!$F:$F,"&gt;="&amp;G$1,All!$F:$F,"&lt;="&amp;H$1, All!$G:$G, $A7, All!$A:$A,"ENT")</f>
        <v>0</v>
      </c>
      <c r="H7" s="5">
        <f>COUNTIFS(All!$F:$F,"&gt;="&amp;H$1, All!$G:$G, $A7, All!$A:$A,"ENT")</f>
        <v>0</v>
      </c>
    </row>
    <row r="8" spans="1:8" ht="15.75" customHeight="1">
      <c r="A8" s="5" t="s">
        <v>18</v>
      </c>
      <c r="B8" s="5">
        <f>COUNTIFS(All!$F:$F,"&gt;="&amp;B$1,All!$F:$F,"&lt;="&amp;C$1, All!$G:$G, $A8, All!$A:$A,"ENT")</f>
        <v>1</v>
      </c>
      <c r="C8" s="5">
        <f>COUNTIFS(All!$F:$F,"&gt;="&amp;C$1,All!$F:$F,"&lt;="&amp;D$1, All!$G:$G, $A8, All!$A:$A,"ENT")</f>
        <v>0</v>
      </c>
      <c r="D8" s="5">
        <f>COUNTIFS(All!$F:$F,"&gt;="&amp;D$1,All!$F:$F,"&lt;="&amp;E$1, All!$G:$G, $A8, All!$A:$A,"ENT")</f>
        <v>1</v>
      </c>
      <c r="E8" s="5">
        <f>COUNTIFS(All!$F:$F,"&gt;="&amp;E$1,All!$F:$F,"&lt;="&amp;F$1, All!$G:$G, $A8, All!$A:$A,"ENT")</f>
        <v>1</v>
      </c>
      <c r="F8" s="5">
        <f>COUNTIFS(All!$F:$F,"&gt;="&amp;F$1,All!$F:$F,"&lt;="&amp;G$1, All!$G:$G, $A8, All!$A:$A,"ENT")</f>
        <v>0</v>
      </c>
      <c r="G8" s="5">
        <f>COUNTIFS(All!$F:$F,"&gt;="&amp;G$1,All!$F:$F,"&lt;="&amp;H$1, All!$G:$G, $A8, All!$A:$A,"ENT")</f>
        <v>0</v>
      </c>
      <c r="H8" s="5">
        <f>COUNTIFS(All!$F:$F,"&gt;="&amp;H$1, All!$G:$G, $A8, All!$A:$A,"ENT")</f>
        <v>0</v>
      </c>
    </row>
    <row r="9" spans="1:8" ht="15.75" customHeight="1">
      <c r="A9" s="5" t="s">
        <v>121</v>
      </c>
      <c r="B9" s="5">
        <f>COUNTIFS(All!$F:$F,"&gt;="&amp;B$1,All!$F:$F,"&lt;="&amp;C$1, All!$G:$G, $A9, All!$A:$A,"ENT")</f>
        <v>0</v>
      </c>
      <c r="C9" s="5">
        <f>COUNTIFS(All!$F:$F,"&gt;="&amp;C$1,All!$F:$F,"&lt;="&amp;D$1, All!$G:$G, $A9, All!$A:$A,"ENT")</f>
        <v>0</v>
      </c>
      <c r="D9" s="5">
        <f>COUNTIFS(All!$F:$F,"&gt;="&amp;D$1,All!$F:$F,"&lt;="&amp;E$1, All!$G:$G, $A9, All!$A:$A,"ENT")</f>
        <v>0</v>
      </c>
      <c r="E9" s="5">
        <f>COUNTIFS(All!$F:$F,"&gt;="&amp;E$1,All!$F:$F,"&lt;="&amp;F$1, All!$G:$G, $A9, All!$A:$A,"ENT")</f>
        <v>2</v>
      </c>
      <c r="F9" s="5">
        <f>COUNTIFS(All!$F:$F,"&gt;="&amp;F$1,All!$F:$F,"&lt;="&amp;G$1, All!$G:$G, $A9, All!$A:$A,"ENT")</f>
        <v>1</v>
      </c>
      <c r="G9" s="5">
        <f>COUNTIFS(All!$F:$F,"&gt;="&amp;G$1,All!$F:$F,"&lt;="&amp;H$1, All!$G:$G, $A9, All!$A:$A,"ENT")</f>
        <v>3</v>
      </c>
      <c r="H9" s="5">
        <f>COUNTIFS(All!$F:$F,"&gt;="&amp;H$1, All!$G:$G, $A9, All!$A:$A,"ENT")</f>
        <v>2</v>
      </c>
    </row>
    <row r="10" spans="1:8" ht="15.75" customHeight="1">
      <c r="A10" s="5" t="s">
        <v>183</v>
      </c>
      <c r="B10" s="5">
        <f>COUNTIFS(All!$F:$F,"&gt;="&amp;B$1,All!$F:$F,"&lt;="&amp;C$1, All!$G:$G, $A10, All!$A:$A,"ENT")</f>
        <v>0</v>
      </c>
      <c r="C10" s="5">
        <f>COUNTIFS(All!$F:$F,"&gt;="&amp;C$1,All!$F:$F,"&lt;="&amp;D$1, All!$G:$G, $A10, All!$A:$A,"ENT")</f>
        <v>0</v>
      </c>
      <c r="D10" s="5">
        <f>COUNTIFS(All!$F:$F,"&gt;="&amp;D$1,All!$F:$F,"&lt;="&amp;E$1, All!$G:$G, $A10, All!$A:$A,"ENT")</f>
        <v>0</v>
      </c>
      <c r="E10" s="5">
        <f>COUNTIFS(All!$F:$F,"&gt;="&amp;E$1,All!$F:$F,"&lt;="&amp;F$1, All!$G:$G, $A10, All!$A:$A,"ENT")</f>
        <v>0</v>
      </c>
      <c r="F10" s="5">
        <f>COUNTIFS(All!$F:$F,"&gt;="&amp;F$1,All!$F:$F,"&lt;="&amp;G$1, All!$G:$G, $A10, All!$A:$A,"ENT")</f>
        <v>0</v>
      </c>
      <c r="G10" s="5">
        <f>COUNTIFS(All!$F:$F,"&gt;="&amp;G$1,All!$F:$F,"&lt;="&amp;H$1, All!$G:$G, $A10, All!$A:$A,"ENT")</f>
        <v>0</v>
      </c>
      <c r="H10" s="5">
        <f>COUNTIFS(All!$F:$F,"&gt;="&amp;H$1, All!$G:$G, $A10, All!$A:$A,"ENT")</f>
        <v>0</v>
      </c>
    </row>
    <row r="11" spans="1:8" ht="15.75" customHeight="1">
      <c r="A11" s="5" t="s">
        <v>104</v>
      </c>
      <c r="B11" s="5">
        <f>COUNTIFS(All!$F:$F,"&gt;="&amp;B$1,All!$F:$F,"&lt;="&amp;C$1, All!$G:$G, $A11, All!$A:$A,"ENT")</f>
        <v>0</v>
      </c>
      <c r="C11" s="5">
        <f>COUNTIFS(All!$F:$F,"&gt;="&amp;C$1,All!$F:$F,"&lt;="&amp;D$1, All!$G:$G, $A11, All!$A:$A,"ENT")</f>
        <v>0</v>
      </c>
      <c r="D11" s="5">
        <f>COUNTIFS(All!$F:$F,"&gt;="&amp;D$1,All!$F:$F,"&lt;="&amp;E$1, All!$G:$G, $A11, All!$A:$A,"ENT")</f>
        <v>1</v>
      </c>
      <c r="E11" s="5">
        <f>COUNTIFS(All!$F:$F,"&gt;="&amp;E$1,All!$F:$F,"&lt;="&amp;F$1, All!$G:$G, $A11, All!$A:$A,"ENT")</f>
        <v>3</v>
      </c>
      <c r="F11" s="5">
        <f>COUNTIFS(All!$F:$F,"&gt;="&amp;F$1,All!$F:$F,"&lt;="&amp;G$1, All!$G:$G, $A11, All!$A:$A,"ENT")</f>
        <v>0</v>
      </c>
      <c r="G11" s="5">
        <f>COUNTIFS(All!$F:$F,"&gt;="&amp;G$1,All!$F:$F,"&lt;="&amp;H$1, All!$G:$G, $A11, All!$A:$A,"ENT")</f>
        <v>1</v>
      </c>
      <c r="H11" s="5">
        <f>COUNTIFS(All!$F:$F,"&gt;="&amp;H$1, All!$G:$G, $A11, All!$A:$A,"ENT")</f>
        <v>0</v>
      </c>
    </row>
    <row r="12" spans="1:8" ht="15.75" customHeight="1">
      <c r="A12" s="5" t="s">
        <v>83</v>
      </c>
      <c r="B12" s="5">
        <f>COUNTIFS(All!$F:$F,"&gt;="&amp;B$1,All!$F:$F,"&lt;="&amp;C$1, All!$G:$G, $A12, All!$A:$A,"ENT")</f>
        <v>0</v>
      </c>
      <c r="C12" s="5">
        <f>COUNTIFS(All!$F:$F,"&gt;="&amp;C$1,All!$F:$F,"&lt;="&amp;D$1, All!$G:$G, $A12, All!$A:$A,"ENT")</f>
        <v>0</v>
      </c>
      <c r="D12" s="5">
        <f>COUNTIFS(All!$F:$F,"&gt;="&amp;D$1,All!$F:$F,"&lt;="&amp;E$1, All!$G:$G, $A12, All!$A:$A,"ENT")</f>
        <v>1</v>
      </c>
      <c r="E12" s="5">
        <f>COUNTIFS(All!$F:$F,"&gt;="&amp;E$1,All!$F:$F,"&lt;="&amp;F$1, All!$G:$G, $A12, All!$A:$A,"ENT")</f>
        <v>3</v>
      </c>
      <c r="F12" s="5">
        <f>COUNTIFS(All!$F:$F,"&gt;="&amp;F$1,All!$F:$F,"&lt;="&amp;G$1, All!$G:$G, $A12, All!$A:$A,"ENT")</f>
        <v>1</v>
      </c>
      <c r="G12" s="5">
        <f>COUNTIFS(All!$F:$F,"&gt;="&amp;G$1,All!$F:$F,"&lt;="&amp;H$1, All!$G:$G, $A12, All!$A:$A,"ENT")</f>
        <v>0</v>
      </c>
      <c r="H12" s="5">
        <f>COUNTIFS(All!$F:$F,"&gt;="&amp;H$1, All!$G:$G, $A12, All!$A:$A,"ENT")</f>
        <v>0</v>
      </c>
    </row>
    <row r="13" spans="1:8" ht="15.75" customHeight="1">
      <c r="A13" s="5" t="s">
        <v>48</v>
      </c>
      <c r="B13" s="5">
        <f>COUNTIFS(All!$F:$F,"&gt;="&amp;B$1,All!$F:$F,"&lt;="&amp;C$1, All!$G:$G, $A13, All!$A:$A,"ENT")</f>
        <v>0</v>
      </c>
      <c r="C13" s="5">
        <f>COUNTIFS(All!$F:$F,"&gt;="&amp;C$1,All!$F:$F,"&lt;="&amp;D$1, All!$G:$G, $A13, All!$A:$A,"ENT")</f>
        <v>0</v>
      </c>
      <c r="D13" s="5">
        <f>COUNTIFS(All!$F:$F,"&gt;="&amp;D$1,All!$F:$F,"&lt;="&amp;E$1, All!$G:$G, $A13, All!$A:$A,"ENT")</f>
        <v>0</v>
      </c>
      <c r="E13" s="5">
        <f>COUNTIFS(All!$F:$F,"&gt;="&amp;E$1,All!$F:$F,"&lt;="&amp;F$1, All!$G:$G, $A13, All!$A:$A,"ENT")</f>
        <v>0</v>
      </c>
      <c r="F13" s="5">
        <f>COUNTIFS(All!$F:$F,"&gt;="&amp;F$1,All!$F:$F,"&lt;="&amp;G$1, All!$G:$G, $A13, All!$A:$A,"ENT")</f>
        <v>0</v>
      </c>
      <c r="G13" s="5">
        <f>COUNTIFS(All!$F:$F,"&gt;="&amp;G$1,All!$F:$F,"&lt;="&amp;H$1, All!$G:$G, $A13, All!$A:$A,"ENT")</f>
        <v>0</v>
      </c>
      <c r="H13" s="5">
        <f>COUNTIFS(All!$F:$F,"&gt;="&amp;H$1, All!$G:$G, $A13, All!$A:$A,"ENT")</f>
        <v>0</v>
      </c>
    </row>
    <row r="14" spans="1:8" ht="15.75" customHeight="1">
      <c r="A14" s="5" t="s">
        <v>41</v>
      </c>
      <c r="B14" s="5">
        <f>COUNTIFS(All!$F:$F,"&gt;="&amp;B$1,All!$F:$F,"&lt;="&amp;C$1, All!$G:$G, $A14, All!$A:$A,"ENT")</f>
        <v>0</v>
      </c>
      <c r="C14" s="5">
        <f>COUNTIFS(All!$F:$F,"&gt;="&amp;C$1,All!$F:$F,"&lt;="&amp;D$1, All!$G:$G, $A14, All!$A:$A,"ENT")</f>
        <v>0</v>
      </c>
      <c r="D14" s="5">
        <f>COUNTIFS(All!$F:$F,"&gt;="&amp;D$1,All!$F:$F,"&lt;="&amp;E$1, All!$G:$G, $A14, All!$A:$A,"ENT")</f>
        <v>0</v>
      </c>
      <c r="E14" s="5">
        <f>COUNTIFS(All!$F:$F,"&gt;="&amp;E$1,All!$F:$F,"&lt;="&amp;F$1, All!$G:$G, $A14, All!$A:$A,"ENT")</f>
        <v>0</v>
      </c>
      <c r="F14" s="5">
        <f>COUNTIFS(All!$F:$F,"&gt;="&amp;F$1,All!$F:$F,"&lt;="&amp;G$1, All!$G:$G, $A14, All!$A:$A,"ENT")</f>
        <v>0</v>
      </c>
      <c r="G14" s="5">
        <f>COUNTIFS(All!$F:$F,"&gt;="&amp;G$1,All!$F:$F,"&lt;="&amp;H$1, All!$G:$G, $A14, All!$A:$A,"ENT")</f>
        <v>0</v>
      </c>
      <c r="H14" s="5">
        <f>COUNTIFS(All!$F:$F,"&gt;="&amp;H$1, All!$G:$G, $A14, All!$A:$A,"ENT")</f>
        <v>0</v>
      </c>
    </row>
    <row r="15" spans="1:8" ht="15.75" customHeight="1">
      <c r="A15" s="5" t="s">
        <v>64</v>
      </c>
      <c r="B15" s="5">
        <f>COUNTIFS(All!$F:$F,"&gt;="&amp;B$1,All!$F:$F,"&lt;="&amp;C$1, All!$G:$G, $A15, All!$A:$A,"ENT")</f>
        <v>0</v>
      </c>
      <c r="C15" s="5">
        <f>COUNTIFS(All!$F:$F,"&gt;="&amp;C$1,All!$F:$F,"&lt;="&amp;D$1, All!$G:$G, $A15, All!$A:$A,"ENT")</f>
        <v>1</v>
      </c>
      <c r="D15" s="5">
        <f>COUNTIFS(All!$F:$F,"&gt;="&amp;D$1,All!$F:$F,"&lt;="&amp;E$1, All!$G:$G, $A15, All!$A:$A,"ENT")</f>
        <v>0</v>
      </c>
      <c r="E15" s="5">
        <f>COUNTIFS(All!$F:$F,"&gt;="&amp;E$1,All!$F:$F,"&lt;="&amp;F$1, All!$G:$G, $A15, All!$A:$A,"ENT")</f>
        <v>0</v>
      </c>
      <c r="F15" s="5">
        <f>COUNTIFS(All!$F:$F,"&gt;="&amp;F$1,All!$F:$F,"&lt;="&amp;G$1, All!$G:$G, $A15, All!$A:$A,"ENT")</f>
        <v>0</v>
      </c>
      <c r="G15" s="5">
        <f>COUNTIFS(All!$F:$F,"&gt;="&amp;G$1,All!$F:$F,"&lt;="&amp;H$1, All!$G:$G, $A15, All!$A:$A,"ENT")</f>
        <v>0</v>
      </c>
      <c r="H15" s="5">
        <f>COUNTIFS(All!$F:$F,"&gt;="&amp;H$1, All!$G:$G, $A15, All!$A:$A,"ENT")</f>
        <v>0</v>
      </c>
    </row>
    <row r="16" spans="1:8" ht="15.75" customHeight="1">
      <c r="A16" s="5" t="s">
        <v>31</v>
      </c>
      <c r="B16" s="5">
        <f>COUNTIFS(All!$F:$F,"&gt;="&amp;B$1,All!$F:$F,"&lt;="&amp;C$1, All!$G:$G, $A16, All!$A:$A,"ENT")</f>
        <v>0</v>
      </c>
      <c r="C16" s="5">
        <f>COUNTIFS(All!$F:$F,"&gt;="&amp;C$1,All!$F:$F,"&lt;="&amp;D$1, All!$G:$G, $A16, All!$A:$A,"ENT")</f>
        <v>0</v>
      </c>
      <c r="D16" s="5">
        <f>COUNTIFS(All!$F:$F,"&gt;="&amp;D$1,All!$F:$F,"&lt;="&amp;E$1, All!$G:$G, $A16, All!$A:$A,"ENT")</f>
        <v>0</v>
      </c>
      <c r="E16" s="5">
        <f>COUNTIFS(All!$F:$F,"&gt;="&amp;E$1,All!$F:$F,"&lt;="&amp;F$1, All!$G:$G, $A16, All!$A:$A,"ENT")</f>
        <v>1</v>
      </c>
      <c r="F16" s="5">
        <f>COUNTIFS(All!$F:$F,"&gt;="&amp;F$1,All!$F:$F,"&lt;="&amp;G$1, All!$G:$G, $A16, All!$A:$A,"ENT")</f>
        <v>0</v>
      </c>
      <c r="G16" s="5">
        <f>COUNTIFS(All!$F:$F,"&gt;="&amp;G$1,All!$F:$F,"&lt;="&amp;H$1, All!$G:$G, $A16, All!$A:$A,"ENT")</f>
        <v>0</v>
      </c>
      <c r="H16" s="5">
        <f>COUNTIFS(All!$F:$F,"&gt;="&amp;H$1, All!$G:$G, $A16, All!$A:$A,"ENT")</f>
        <v>0</v>
      </c>
    </row>
    <row r="17" spans="1:8" ht="15.75" customHeight="1">
      <c r="A17" s="5" t="s">
        <v>201</v>
      </c>
      <c r="B17" s="5">
        <f>COUNTIFS(All!$F:$F,"&gt;="&amp;B$1,All!$F:$F,"&lt;="&amp;C$1, All!$G:$G, $A17, All!$A:$A,"ENT")</f>
        <v>0</v>
      </c>
      <c r="C17" s="5">
        <f>COUNTIFS(All!$F:$F,"&gt;="&amp;C$1,All!$F:$F,"&lt;="&amp;D$1, All!$G:$G, $A17, All!$A:$A,"ENT")</f>
        <v>0</v>
      </c>
      <c r="D17" s="5">
        <f>COUNTIFS(All!$F:$F,"&gt;="&amp;D$1,All!$F:$F,"&lt;="&amp;E$1, All!$G:$G, $A17, All!$A:$A,"ENT")</f>
        <v>0</v>
      </c>
      <c r="E17" s="5">
        <f>COUNTIFS(All!$F:$F,"&gt;="&amp;E$1,All!$F:$F,"&lt;="&amp;F$1, All!$G:$G, $A17, All!$A:$A,"ENT")</f>
        <v>0</v>
      </c>
      <c r="F17" s="5">
        <f>COUNTIFS(All!$F:$F,"&gt;="&amp;F$1,All!$F:$F,"&lt;="&amp;G$1, All!$G:$G, $A17, All!$A:$A,"ENT")</f>
        <v>0</v>
      </c>
      <c r="G17" s="5">
        <f>COUNTIFS(All!$F:$F,"&gt;="&amp;G$1,All!$F:$F,"&lt;="&amp;H$1, All!$G:$G, $A17, All!$A:$A,"ENT")</f>
        <v>1</v>
      </c>
      <c r="H17" s="5">
        <f>COUNTIFS(All!$F:$F,"&gt;="&amp;H$1, All!$G:$G, $A17, All!$A:$A,"ENT")</f>
        <v>0</v>
      </c>
    </row>
    <row r="18" spans="1:8" ht="15.75" customHeight="1">
      <c r="A18" s="5" t="s">
        <v>33</v>
      </c>
      <c r="B18" s="5">
        <f>COUNTIFS(All!$F:$F,"&gt;="&amp;B$1,All!$F:$F,"&lt;="&amp;C$1, All!$G:$G, $A18, All!$A:$A,"ENT")</f>
        <v>0</v>
      </c>
      <c r="C18" s="5">
        <f>COUNTIFS(All!$F:$F,"&gt;="&amp;C$1,All!$F:$F,"&lt;="&amp;D$1, All!$G:$G, $A18, All!$A:$A,"ENT")</f>
        <v>0</v>
      </c>
      <c r="D18" s="5">
        <f>COUNTIFS(All!$F:$F,"&gt;="&amp;D$1,All!$F:$F,"&lt;="&amp;E$1, All!$G:$G, $A18, All!$A:$A,"ENT")</f>
        <v>1</v>
      </c>
      <c r="E18" s="5">
        <f>COUNTIFS(All!$F:$F,"&gt;="&amp;E$1,All!$F:$F,"&lt;="&amp;F$1, All!$G:$G, $A18, All!$A:$A,"ENT")</f>
        <v>3</v>
      </c>
      <c r="F18" s="5">
        <f>COUNTIFS(All!$F:$F,"&gt;="&amp;F$1,All!$F:$F,"&lt;="&amp;G$1, All!$G:$G, $A18, All!$A:$A,"ENT")</f>
        <v>0</v>
      </c>
      <c r="G18" s="5">
        <f>COUNTIFS(All!$F:$F,"&gt;="&amp;G$1,All!$F:$F,"&lt;="&amp;H$1, All!$G:$G, $A18, All!$A:$A,"ENT")</f>
        <v>0</v>
      </c>
      <c r="H18" s="5">
        <f>COUNTIFS(All!$F:$F,"&gt;="&amp;H$1, All!$G:$G, $A18, All!$A:$A,"ENT")</f>
        <v>0</v>
      </c>
    </row>
    <row r="19" spans="1:8" ht="15.75" customHeight="1">
      <c r="A19" s="5" t="s">
        <v>78</v>
      </c>
      <c r="B19" s="5">
        <f>COUNTIFS(All!$F:$F,"&gt;="&amp;B$1,All!$F:$F,"&lt;="&amp;C$1, All!$G:$G, $A19, All!$A:$A,"ENT")</f>
        <v>0</v>
      </c>
      <c r="C19" s="5">
        <f>COUNTIFS(All!$F:$F,"&gt;="&amp;C$1,All!$F:$F,"&lt;="&amp;D$1, All!$G:$G, $A19, All!$A:$A,"ENT")</f>
        <v>0</v>
      </c>
      <c r="D19" s="5">
        <f>COUNTIFS(All!$F:$F,"&gt;="&amp;D$1,All!$F:$F,"&lt;="&amp;E$1, All!$G:$G, $A19, All!$A:$A,"ENT")</f>
        <v>0</v>
      </c>
      <c r="E19" s="5">
        <f>COUNTIFS(All!$F:$F,"&gt;="&amp;E$1,All!$F:$F,"&lt;="&amp;F$1, All!$G:$G, $A19, All!$A:$A,"ENT")</f>
        <v>0</v>
      </c>
      <c r="F19" s="5">
        <f>COUNTIFS(All!$F:$F,"&gt;="&amp;F$1,All!$F:$F,"&lt;="&amp;G$1, All!$G:$G, $A19, All!$A:$A,"ENT")</f>
        <v>0</v>
      </c>
      <c r="G19" s="5">
        <f>COUNTIFS(All!$F:$F,"&gt;="&amp;G$1,All!$F:$F,"&lt;="&amp;H$1, All!$G:$G, $A19, All!$A:$A,"ENT")</f>
        <v>0</v>
      </c>
      <c r="H19" s="5">
        <f>COUNTIFS(All!$F:$F,"&gt;="&amp;H$1, All!$G:$G, $A19, All!$A:$A,"ENT")</f>
        <v>0</v>
      </c>
    </row>
    <row r="20" spans="1:8" ht="15.75" customHeight="1">
      <c r="A20" s="5" t="s">
        <v>23</v>
      </c>
      <c r="B20" s="5">
        <f>COUNTIFS(All!$F:$F,"&gt;="&amp;B$1,All!$F:$F,"&lt;="&amp;C$1, All!$G:$G, $A20, All!$A:$A,"ENT")</f>
        <v>0</v>
      </c>
      <c r="C20" s="5">
        <f>COUNTIFS(All!$F:$F,"&gt;="&amp;C$1,All!$F:$F,"&lt;="&amp;D$1, All!$G:$G, $A20, All!$A:$A,"ENT")</f>
        <v>1</v>
      </c>
      <c r="D20" s="5">
        <f>COUNTIFS(All!$F:$F,"&gt;="&amp;D$1,All!$F:$F,"&lt;="&amp;E$1, All!$G:$G, $A20, All!$A:$A,"ENT")</f>
        <v>2</v>
      </c>
      <c r="E20" s="5">
        <f>COUNTIFS(All!$F:$F,"&gt;="&amp;E$1,All!$F:$F,"&lt;="&amp;F$1, All!$G:$G, $A20, All!$A:$A,"ENT")</f>
        <v>3</v>
      </c>
      <c r="F20" s="5">
        <f>COUNTIFS(All!$F:$F,"&gt;="&amp;F$1,All!$F:$F,"&lt;="&amp;G$1, All!$G:$G, $A20, All!$A:$A,"ENT")</f>
        <v>2</v>
      </c>
      <c r="G20" s="5">
        <f>COUNTIFS(All!$F:$F,"&gt;="&amp;G$1,All!$F:$F,"&lt;="&amp;H$1, All!$G:$G, $A20, All!$A:$A,"ENT")</f>
        <v>0</v>
      </c>
      <c r="H20" s="5">
        <f>COUNTIFS(All!$F:$F,"&gt;="&amp;H$1, All!$G:$G, $A20, All!$A:$A,"ENT")</f>
        <v>0</v>
      </c>
    </row>
    <row r="21" spans="1:8" ht="15.75" customHeight="1">
      <c r="A21" s="5" t="s">
        <v>50</v>
      </c>
      <c r="B21" s="5">
        <f>COUNTIFS(All!$F:$F,"&gt;="&amp;B$1,All!$F:$F,"&lt;="&amp;C$1, All!$G:$G, $A21, All!$A:$A,"ENT")</f>
        <v>0</v>
      </c>
      <c r="C21" s="5">
        <f>COUNTIFS(All!$F:$F,"&gt;="&amp;C$1,All!$F:$F,"&lt;="&amp;D$1, All!$G:$G, $A21, All!$A:$A,"ENT")</f>
        <v>1</v>
      </c>
      <c r="D21" s="5">
        <f>COUNTIFS(All!$F:$F,"&gt;="&amp;D$1,All!$F:$F,"&lt;="&amp;E$1, All!$G:$G, $A21, All!$A:$A,"ENT")</f>
        <v>0</v>
      </c>
      <c r="E21" s="5">
        <f>COUNTIFS(All!$F:$F,"&gt;="&amp;E$1,All!$F:$F,"&lt;="&amp;F$1, All!$G:$G, $A21, All!$A:$A,"ENT")</f>
        <v>0</v>
      </c>
      <c r="F21" s="5">
        <f>COUNTIFS(All!$F:$F,"&gt;="&amp;F$1,All!$F:$F,"&lt;="&amp;G$1, All!$G:$G, $A21, All!$A:$A,"ENT")</f>
        <v>0</v>
      </c>
      <c r="G21" s="5">
        <f>COUNTIFS(All!$F:$F,"&gt;="&amp;G$1,All!$F:$F,"&lt;="&amp;H$1, All!$G:$G, $A21, All!$A:$A,"ENT")</f>
        <v>0</v>
      </c>
      <c r="H21" s="5">
        <f>COUNTIFS(All!$F:$F,"&gt;="&amp;H$1, All!$G:$G, $A21, All!$A:$A,"ENT")</f>
        <v>0</v>
      </c>
    </row>
    <row r="22" spans="1:8" ht="15.75" customHeight="1">
      <c r="A22" s="5" t="s">
        <v>43</v>
      </c>
      <c r="B22" s="5">
        <f>COUNTIFS(All!$F:$F,"&gt;="&amp;B$1,All!$F:$F,"&lt;="&amp;C$1, All!$G:$G, $A22, All!$A:$A,"ENT")</f>
        <v>1</v>
      </c>
      <c r="C22" s="5">
        <f>COUNTIFS(All!$F:$F,"&gt;="&amp;C$1,All!$F:$F,"&lt;="&amp;D$1, All!$G:$G, $A22, All!$A:$A,"ENT")</f>
        <v>1</v>
      </c>
      <c r="D22" s="5">
        <f>COUNTIFS(All!$F:$F,"&gt;="&amp;D$1,All!$F:$F,"&lt;="&amp;E$1, All!$G:$G, $A22, All!$A:$A,"ENT")</f>
        <v>0</v>
      </c>
      <c r="E22" s="5">
        <f>COUNTIFS(All!$F:$F,"&gt;="&amp;E$1,All!$F:$F,"&lt;="&amp;F$1, All!$G:$G, $A22, All!$A:$A,"ENT")</f>
        <v>0</v>
      </c>
      <c r="F22" s="5">
        <f>COUNTIFS(All!$F:$F,"&gt;="&amp;F$1,All!$F:$F,"&lt;="&amp;G$1, All!$G:$G, $A22, All!$A:$A,"ENT")</f>
        <v>0</v>
      </c>
      <c r="G22" s="5">
        <f>COUNTIFS(All!$F:$F,"&gt;="&amp;G$1,All!$F:$F,"&lt;="&amp;H$1, All!$G:$G, $A22, All!$A:$A,"ENT")</f>
        <v>0</v>
      </c>
      <c r="H22" s="5">
        <f>COUNTIFS(All!$F:$F,"&gt;="&amp;H$1, All!$G:$G, $A22, All!$A:$A,"ENT")</f>
        <v>0</v>
      </c>
    </row>
    <row r="23" spans="1:8" ht="15.75" customHeight="1">
      <c r="A23" s="5" t="s">
        <v>59</v>
      </c>
      <c r="B23" s="5">
        <f>COUNTIFS(All!$F:$F,"&gt;="&amp;B$1,All!$F:$F,"&lt;="&amp;C$1, All!$G:$G, $A23, All!$A:$A,"ENT")</f>
        <v>0</v>
      </c>
      <c r="C23" s="5">
        <f>COUNTIFS(All!$F:$F,"&gt;="&amp;C$1,All!$F:$F,"&lt;="&amp;D$1, All!$G:$G, $A23, All!$A:$A,"ENT")</f>
        <v>2</v>
      </c>
      <c r="D23" s="5">
        <f>COUNTIFS(All!$F:$F,"&gt;="&amp;D$1,All!$F:$F,"&lt;="&amp;E$1, All!$G:$G, $A23, All!$A:$A,"ENT")</f>
        <v>1</v>
      </c>
      <c r="E23" s="5">
        <f>COUNTIFS(All!$F:$F,"&gt;="&amp;E$1,All!$F:$F,"&lt;="&amp;F$1, All!$G:$G, $A23, All!$A:$A,"ENT")</f>
        <v>1</v>
      </c>
      <c r="F23" s="5">
        <f>COUNTIFS(All!$F:$F,"&gt;="&amp;F$1,All!$F:$F,"&lt;="&amp;G$1, All!$G:$G, $A23, All!$A:$A,"ENT")</f>
        <v>2</v>
      </c>
      <c r="G23" s="5">
        <f>COUNTIFS(All!$F:$F,"&gt;="&amp;G$1,All!$F:$F,"&lt;="&amp;H$1, All!$G:$G, $A23, All!$A:$A,"ENT")</f>
        <v>0</v>
      </c>
      <c r="H23" s="5">
        <f>COUNTIFS(All!$F:$F,"&gt;="&amp;H$1, All!$G:$G, $A23, All!$A:$A,"ENT")</f>
        <v>0</v>
      </c>
    </row>
    <row r="26" spans="1:8" ht="14">
      <c r="A26" s="1" t="s">
        <v>1</v>
      </c>
      <c r="B26" s="19">
        <v>0</v>
      </c>
      <c r="C26" s="20">
        <v>1000000</v>
      </c>
      <c r="D26" s="20">
        <v>10000000</v>
      </c>
      <c r="E26" s="20">
        <v>100000000</v>
      </c>
      <c r="F26" s="20">
        <v>1000000000</v>
      </c>
      <c r="G26" s="20">
        <v>10000000000</v>
      </c>
      <c r="H26" s="20">
        <v>100000000000</v>
      </c>
    </row>
    <row r="27" spans="1:8" ht="12.5">
      <c r="A27" s="5" t="s">
        <v>9</v>
      </c>
      <c r="B27" s="5">
        <f>COUNTIFS(All!$F:$F,"&gt;="&amp;B$26,All!$F:$F,"&lt;="&amp;C$26, All!$G:$G, $A27, All!$A:$A,"PRO")</f>
        <v>2</v>
      </c>
      <c r="C27" s="5">
        <f>COUNTIFS(All!$F:$F,"&gt;="&amp;C$26,All!$F:$F,"&lt;="&amp;D$26, All!$G:$G, $A27, All!$A:$A,"PRO")</f>
        <v>0</v>
      </c>
      <c r="D27" s="5">
        <f>COUNTIFS(All!$F:$F,"&gt;="&amp;D$26,All!$F:$F,"&lt;="&amp;E$26, All!$G:$G, $A27, All!$A:$A,"PRO")</f>
        <v>0</v>
      </c>
      <c r="E27" s="5">
        <f>COUNTIFS(All!$F:$F,"&gt;="&amp;E$26,All!$F:$F,"&lt;="&amp;F$26, All!$G:$G, $A27, All!$A:$A,"PRO")</f>
        <v>0</v>
      </c>
      <c r="F27" s="5">
        <f>COUNTIFS(All!$F:$F,"&gt;="&amp;F$26,All!$F:$F,"&lt;="&amp;G$26, All!$G:$G, $A27, All!$A:$A,"PRO")</f>
        <v>0</v>
      </c>
      <c r="G27" s="5">
        <f>COUNTIFS(All!$F:$F,"&gt;="&amp;G$26,All!$F:$F,"&lt;="&amp;H$26, All!$G:$G, $A27, All!$A:$A,"PRO")</f>
        <v>0</v>
      </c>
      <c r="H27" s="5">
        <f>COUNTIFS(All!$F:$F,"&gt;="&amp;H$26, All!$G:$G, $A27, All!$A:$A,"PRO")</f>
        <v>0</v>
      </c>
    </row>
    <row r="28" spans="1:8" ht="12.5">
      <c r="A28" s="5" t="s">
        <v>37</v>
      </c>
      <c r="B28" s="5">
        <f>COUNTIFS(All!$F:$F,"&gt;="&amp;B$26,All!$F:$F,"&lt;="&amp;C$26, All!$G:$G, $A28, All!$A:$A,"PRO")</f>
        <v>0</v>
      </c>
      <c r="C28" s="5">
        <f>COUNTIFS(All!$F:$F,"&gt;="&amp;C$26,All!$F:$F,"&lt;="&amp;D$26, All!$G:$G, $A28, All!$A:$A,"PRO")</f>
        <v>0</v>
      </c>
      <c r="D28" s="5">
        <f>COUNTIFS(All!$F:$F,"&gt;="&amp;D$26,All!$F:$F,"&lt;="&amp;E$26, All!$G:$G, $A28, All!$A:$A,"PRO")</f>
        <v>0</v>
      </c>
      <c r="E28" s="5">
        <f>COUNTIFS(All!$F:$F,"&gt;="&amp;E$26,All!$F:$F,"&lt;="&amp;F$26, All!$G:$G, $A28, All!$A:$A,"PRO")</f>
        <v>0</v>
      </c>
      <c r="F28" s="5">
        <f>COUNTIFS(All!$F:$F,"&gt;="&amp;F$26,All!$F:$F,"&lt;="&amp;G$26, All!$G:$G, $A28, All!$A:$A,"PRO")</f>
        <v>0</v>
      </c>
      <c r="G28" s="5">
        <f>COUNTIFS(All!$F:$F,"&gt;="&amp;G$26,All!$F:$F,"&lt;="&amp;H$26, All!$G:$G, $A28, All!$A:$A,"PRO")</f>
        <v>0</v>
      </c>
      <c r="H28" s="5">
        <f>COUNTIFS(All!$F:$F,"&gt;="&amp;H$26, All!$G:$G, $A28, All!$A:$A,"PRO")</f>
        <v>0</v>
      </c>
    </row>
    <row r="29" spans="1:8" ht="12.5">
      <c r="A29" s="5" t="s">
        <v>29</v>
      </c>
      <c r="B29" s="5">
        <f>COUNTIFS(All!$F:$F,"&gt;="&amp;B$26,All!$F:$F,"&lt;="&amp;C$26, All!$G:$G, $A29, All!$A:$A,"PRO")</f>
        <v>0</v>
      </c>
      <c r="C29" s="5">
        <f>COUNTIFS(All!$F:$F,"&gt;="&amp;C$26,All!$F:$F,"&lt;="&amp;D$26, All!$G:$G, $A29, All!$A:$A,"PRO")</f>
        <v>0</v>
      </c>
      <c r="D29" s="5">
        <f>COUNTIFS(All!$F:$F,"&gt;="&amp;D$26,All!$F:$F,"&lt;="&amp;E$26, All!$G:$G, $A29, All!$A:$A,"PRO")</f>
        <v>1</v>
      </c>
      <c r="E29" s="5">
        <f>COUNTIFS(All!$F:$F,"&gt;="&amp;E$26,All!$F:$F,"&lt;="&amp;F$26, All!$G:$G, $A29, All!$A:$A,"PRO")</f>
        <v>1</v>
      </c>
      <c r="F29" s="5">
        <f>COUNTIFS(All!$F:$F,"&gt;="&amp;F$26,All!$F:$F,"&lt;="&amp;G$26, All!$G:$G, $A29, All!$A:$A,"PRO")</f>
        <v>0</v>
      </c>
      <c r="G29" s="5">
        <f>COUNTIFS(All!$F:$F,"&gt;="&amp;G$26,All!$F:$F,"&lt;="&amp;H$26, All!$G:$G, $A29, All!$A:$A,"PRO")</f>
        <v>0</v>
      </c>
      <c r="H29" s="5">
        <f>COUNTIFS(All!$F:$F,"&gt;="&amp;H$26, All!$G:$G, $A29, All!$A:$A,"PRO")</f>
        <v>0</v>
      </c>
    </row>
    <row r="30" spans="1:8" ht="12.5">
      <c r="A30" s="5" t="s">
        <v>25</v>
      </c>
      <c r="B30" s="5">
        <f>COUNTIFS(All!$F:$F,"&gt;="&amp;B$26,All!$F:$F,"&lt;="&amp;C$26, All!$G:$G, $A30, All!$A:$A,"PRO")</f>
        <v>1</v>
      </c>
      <c r="C30" s="5">
        <f>COUNTIFS(All!$F:$F,"&gt;="&amp;C$26,All!$F:$F,"&lt;="&amp;D$26, All!$G:$G, $A30, All!$A:$A,"PRO")</f>
        <v>0</v>
      </c>
      <c r="D30" s="5">
        <f>COUNTIFS(All!$F:$F,"&gt;="&amp;D$26,All!$F:$F,"&lt;="&amp;E$26, All!$G:$G, $A30, All!$A:$A,"PRO")</f>
        <v>0</v>
      </c>
      <c r="E30" s="5">
        <f>COUNTIFS(All!$F:$F,"&gt;="&amp;E$26,All!$F:$F,"&lt;="&amp;F$26, All!$G:$G, $A30, All!$A:$A,"PRO")</f>
        <v>0</v>
      </c>
      <c r="F30" s="5">
        <f>COUNTIFS(All!$F:$F,"&gt;="&amp;F$26,All!$F:$F,"&lt;="&amp;G$26, All!$G:$G, $A30, All!$A:$A,"PRO")</f>
        <v>0</v>
      </c>
      <c r="G30" s="5">
        <f>COUNTIFS(All!$F:$F,"&gt;="&amp;G$26,All!$F:$F,"&lt;="&amp;H$26, All!$G:$G, $A30, All!$A:$A,"PRO")</f>
        <v>0</v>
      </c>
      <c r="H30" s="5">
        <f>COUNTIFS(All!$F:$F,"&gt;="&amp;H$26, All!$G:$G, $A30, All!$A:$A,"PRO")</f>
        <v>0</v>
      </c>
    </row>
    <row r="31" spans="1:8" ht="12.5">
      <c r="A31" s="5" t="s">
        <v>12</v>
      </c>
      <c r="B31" s="5">
        <f>COUNTIFS(All!$F:$F,"&gt;="&amp;B$26,All!$F:$F,"&lt;="&amp;C$26, All!$G:$G, $A31, All!$A:$A,"PRO")</f>
        <v>2</v>
      </c>
      <c r="C31" s="5">
        <f>COUNTIFS(All!$F:$F,"&gt;="&amp;C$26,All!$F:$F,"&lt;="&amp;D$26, All!$G:$G, $A31, All!$A:$A,"PRO")</f>
        <v>2</v>
      </c>
      <c r="D31" s="5">
        <f>COUNTIFS(All!$F:$F,"&gt;="&amp;D$26,All!$F:$F,"&lt;="&amp;E$26, All!$G:$G, $A31, All!$A:$A,"PRO")</f>
        <v>2</v>
      </c>
      <c r="E31" s="5">
        <f>COUNTIFS(All!$F:$F,"&gt;="&amp;E$26,All!$F:$F,"&lt;="&amp;F$26, All!$G:$G, $A31, All!$A:$A,"PRO")</f>
        <v>2</v>
      </c>
      <c r="F31" s="5">
        <f>COUNTIFS(All!$F:$F,"&gt;="&amp;F$26,All!$F:$F,"&lt;="&amp;G$26, All!$G:$G, $A31, All!$A:$A,"PRO")</f>
        <v>2</v>
      </c>
      <c r="G31" s="5">
        <f>COUNTIFS(All!$F:$F,"&gt;="&amp;G$26,All!$F:$F,"&lt;="&amp;H$26, All!$G:$G, $A31, All!$A:$A,"PRO")</f>
        <v>0</v>
      </c>
      <c r="H31" s="5">
        <f>COUNTIFS(All!$F:$F,"&gt;="&amp;H$26, All!$G:$G, $A31, All!$A:$A,"PRO")</f>
        <v>0</v>
      </c>
    </row>
    <row r="32" spans="1:8" ht="12.5">
      <c r="A32" s="5" t="s">
        <v>135</v>
      </c>
      <c r="B32" s="5">
        <f>COUNTIFS(All!$F:$F,"&gt;="&amp;B$26,All!$F:$F,"&lt;="&amp;C$26, All!$G:$G, $A32, All!$A:$A,"PRO")</f>
        <v>0</v>
      </c>
      <c r="C32" s="5">
        <f>COUNTIFS(All!$F:$F,"&gt;="&amp;C$26,All!$F:$F,"&lt;="&amp;D$26, All!$G:$G, $A32, All!$A:$A,"PRO")</f>
        <v>0</v>
      </c>
      <c r="D32" s="5">
        <f>COUNTIFS(All!$F:$F,"&gt;="&amp;D$26,All!$F:$F,"&lt;="&amp;E$26, All!$G:$G, $A32, All!$A:$A,"PRO")</f>
        <v>0</v>
      </c>
      <c r="E32" s="5">
        <f>COUNTIFS(All!$F:$F,"&gt;="&amp;E$26,All!$F:$F,"&lt;="&amp;F$26, All!$G:$G, $A32, All!$A:$A,"PRO")</f>
        <v>1</v>
      </c>
      <c r="F32" s="5">
        <f>COUNTIFS(All!$F:$F,"&gt;="&amp;F$26,All!$F:$F,"&lt;="&amp;G$26, All!$G:$G, $A32, All!$A:$A,"PRO")</f>
        <v>0</v>
      </c>
      <c r="G32" s="5">
        <f>COUNTIFS(All!$F:$F,"&gt;="&amp;G$26,All!$F:$F,"&lt;="&amp;H$26, All!$G:$G, $A32, All!$A:$A,"PRO")</f>
        <v>0</v>
      </c>
      <c r="H32" s="5">
        <f>COUNTIFS(All!$F:$F,"&gt;="&amp;H$26, All!$G:$G, $A32, All!$A:$A,"PRO")</f>
        <v>0</v>
      </c>
    </row>
    <row r="33" spans="1:8" ht="12.5">
      <c r="A33" s="5" t="s">
        <v>18</v>
      </c>
      <c r="B33" s="5">
        <f>COUNTIFS(All!$F:$F,"&gt;="&amp;B$26,All!$F:$F,"&lt;="&amp;C$26, All!$G:$G, $A33, All!$A:$A,"PRO")</f>
        <v>0</v>
      </c>
      <c r="C33" s="5">
        <f>COUNTIFS(All!$F:$F,"&gt;="&amp;C$26,All!$F:$F,"&lt;="&amp;D$26, All!$G:$G, $A33, All!$A:$A,"PRO")</f>
        <v>0</v>
      </c>
      <c r="D33" s="5">
        <f>COUNTIFS(All!$F:$F,"&gt;="&amp;D$26,All!$F:$F,"&lt;="&amp;E$26, All!$G:$G, $A33, All!$A:$A,"PRO")</f>
        <v>0</v>
      </c>
      <c r="E33" s="5">
        <f>COUNTIFS(All!$F:$F,"&gt;="&amp;E$26,All!$F:$F,"&lt;="&amp;F$26, All!$G:$G, $A33, All!$A:$A,"PRO")</f>
        <v>0</v>
      </c>
      <c r="F33" s="5">
        <f>COUNTIFS(All!$F:$F,"&gt;="&amp;F$26,All!$F:$F,"&lt;="&amp;G$26, All!$G:$G, $A33, All!$A:$A,"PRO")</f>
        <v>1</v>
      </c>
      <c r="G33" s="5">
        <f>COUNTIFS(All!$F:$F,"&gt;="&amp;G$26,All!$F:$F,"&lt;="&amp;H$26, All!$G:$G, $A33, All!$A:$A,"PRO")</f>
        <v>1</v>
      </c>
      <c r="H33" s="5">
        <f>COUNTIFS(All!$F:$F,"&gt;="&amp;H$26, All!$G:$G, $A33, All!$A:$A,"PRO")</f>
        <v>0</v>
      </c>
    </row>
    <row r="34" spans="1:8" ht="12.5">
      <c r="A34" s="5" t="s">
        <v>121</v>
      </c>
      <c r="B34" s="5">
        <f>COUNTIFS(All!$F:$F,"&gt;="&amp;B$26,All!$F:$F,"&lt;="&amp;C$26, All!$G:$G, $A34, All!$A:$A,"PRO")</f>
        <v>0</v>
      </c>
      <c r="C34" s="5">
        <f>COUNTIFS(All!$F:$F,"&gt;="&amp;C$26,All!$F:$F,"&lt;="&amp;D$26, All!$G:$G, $A34, All!$A:$A,"PRO")</f>
        <v>0</v>
      </c>
      <c r="D34" s="5">
        <f>COUNTIFS(All!$F:$F,"&gt;="&amp;D$26,All!$F:$F,"&lt;="&amp;E$26, All!$G:$G, $A34, All!$A:$A,"PRO")</f>
        <v>0</v>
      </c>
      <c r="E34" s="5">
        <f>COUNTIFS(All!$F:$F,"&gt;="&amp;E$26,All!$F:$F,"&lt;="&amp;F$26, All!$G:$G, $A34, All!$A:$A,"PRO")</f>
        <v>0</v>
      </c>
      <c r="F34" s="5">
        <f>COUNTIFS(All!$F:$F,"&gt;="&amp;F$26,All!$F:$F,"&lt;="&amp;G$26, All!$G:$G, $A34, All!$A:$A,"PRO")</f>
        <v>0</v>
      </c>
      <c r="G34" s="5">
        <f>COUNTIFS(All!$F:$F,"&gt;="&amp;G$26,All!$F:$F,"&lt;="&amp;H$26, All!$G:$G, $A34, All!$A:$A,"PRO")</f>
        <v>1</v>
      </c>
      <c r="H34" s="5">
        <f>COUNTIFS(All!$F:$F,"&gt;="&amp;H$26, All!$G:$G, $A34, All!$A:$A,"PRO")</f>
        <v>0</v>
      </c>
    </row>
    <row r="35" spans="1:8" ht="12.5">
      <c r="A35" s="5" t="s">
        <v>183</v>
      </c>
      <c r="B35" s="5">
        <f>COUNTIFS(All!$F:$F,"&gt;="&amp;B$26,All!$F:$F,"&lt;="&amp;C$26, All!$G:$G, $A35, All!$A:$A,"PRO")</f>
        <v>0</v>
      </c>
      <c r="C35" s="5">
        <f>COUNTIFS(All!$F:$F,"&gt;="&amp;C$26,All!$F:$F,"&lt;="&amp;D$26, All!$G:$G, $A35, All!$A:$A,"PRO")</f>
        <v>0</v>
      </c>
      <c r="D35" s="5">
        <f>COUNTIFS(All!$F:$F,"&gt;="&amp;D$26,All!$F:$F,"&lt;="&amp;E$26, All!$G:$G, $A35, All!$A:$A,"PRO")</f>
        <v>0</v>
      </c>
      <c r="E35" s="5">
        <f>COUNTIFS(All!$F:$F,"&gt;="&amp;E$26,All!$F:$F,"&lt;="&amp;F$26, All!$G:$G, $A35, All!$A:$A,"PRO")</f>
        <v>0</v>
      </c>
      <c r="F35" s="5">
        <f>COUNTIFS(All!$F:$F,"&gt;="&amp;F$26,All!$F:$F,"&lt;="&amp;G$26, All!$G:$G, $A35, All!$A:$A,"PRO")</f>
        <v>0</v>
      </c>
      <c r="G35" s="5">
        <f>COUNTIFS(All!$F:$F,"&gt;="&amp;G$26,All!$F:$F,"&lt;="&amp;H$26, All!$G:$G, $A35, All!$A:$A,"PRO")</f>
        <v>0</v>
      </c>
      <c r="H35" s="5">
        <f>COUNTIFS(All!$F:$F,"&gt;="&amp;H$26, All!$G:$G, $A35, All!$A:$A,"PRO")</f>
        <v>0</v>
      </c>
    </row>
    <row r="36" spans="1:8" ht="12.5">
      <c r="A36" s="5" t="s">
        <v>104</v>
      </c>
      <c r="B36" s="5">
        <f>COUNTIFS(All!$F:$F,"&gt;="&amp;B$26,All!$F:$F,"&lt;="&amp;C$26, All!$G:$G, $A36, All!$A:$A,"PRO")</f>
        <v>0</v>
      </c>
      <c r="C36" s="5">
        <f>COUNTIFS(All!$F:$F,"&gt;="&amp;C$26,All!$F:$F,"&lt;="&amp;D$26, All!$G:$G, $A36, All!$A:$A,"PRO")</f>
        <v>0</v>
      </c>
      <c r="D36" s="5">
        <f>COUNTIFS(All!$F:$F,"&gt;="&amp;D$26,All!$F:$F,"&lt;="&amp;E$26, All!$G:$G, $A36, All!$A:$A,"PRO")</f>
        <v>0</v>
      </c>
      <c r="E36" s="5">
        <f>COUNTIFS(All!$F:$F,"&gt;="&amp;E$26,All!$F:$F,"&lt;="&amp;F$26, All!$G:$G, $A36, All!$A:$A,"PRO")</f>
        <v>0</v>
      </c>
      <c r="F36" s="5">
        <f>COUNTIFS(All!$F:$F,"&gt;="&amp;F$26,All!$F:$F,"&lt;="&amp;G$26, All!$G:$G, $A36, All!$A:$A,"PRO")</f>
        <v>2</v>
      </c>
      <c r="G36" s="5">
        <f>COUNTIFS(All!$F:$F,"&gt;="&amp;G$26,All!$F:$F,"&lt;="&amp;H$26, All!$G:$G, $A36, All!$A:$A,"PRO")</f>
        <v>0</v>
      </c>
      <c r="H36" s="5">
        <f>COUNTIFS(All!$F:$F,"&gt;="&amp;H$26, All!$G:$G, $A36, All!$A:$A,"PRO")</f>
        <v>0</v>
      </c>
    </row>
    <row r="37" spans="1:8" ht="12.5">
      <c r="A37" s="5" t="s">
        <v>83</v>
      </c>
      <c r="B37" s="5">
        <f>COUNTIFS(All!$F:$F,"&gt;="&amp;B$26,All!$F:$F,"&lt;="&amp;C$26, All!$G:$G, $A37, All!$A:$A,"PRO")</f>
        <v>0</v>
      </c>
      <c r="C37" s="5">
        <f>COUNTIFS(All!$F:$F,"&gt;="&amp;C$26,All!$F:$F,"&lt;="&amp;D$26, All!$G:$G, $A37, All!$A:$A,"PRO")</f>
        <v>1</v>
      </c>
      <c r="D37" s="5">
        <f>COUNTIFS(All!$F:$F,"&gt;="&amp;D$26,All!$F:$F,"&lt;="&amp;E$26, All!$G:$G, $A37, All!$A:$A,"PRO")</f>
        <v>1</v>
      </c>
      <c r="E37" s="5">
        <f>COUNTIFS(All!$F:$F,"&gt;="&amp;E$26,All!$F:$F,"&lt;="&amp;F$26, All!$G:$G, $A37, All!$A:$A,"PRO")</f>
        <v>1</v>
      </c>
      <c r="F37" s="5">
        <f>COUNTIFS(All!$F:$F,"&gt;="&amp;F$26,All!$F:$F,"&lt;="&amp;G$26, All!$G:$G, $A37, All!$A:$A,"PRO")</f>
        <v>0</v>
      </c>
      <c r="G37" s="5">
        <f>COUNTIFS(All!$F:$F,"&gt;="&amp;G$26,All!$F:$F,"&lt;="&amp;H$26, All!$G:$G, $A37, All!$A:$A,"PRO")</f>
        <v>0</v>
      </c>
      <c r="H37" s="5">
        <f>COUNTIFS(All!$F:$F,"&gt;="&amp;H$26, All!$G:$G, $A37, All!$A:$A,"PRO")</f>
        <v>0</v>
      </c>
    </row>
    <row r="38" spans="1:8" ht="12.5">
      <c r="A38" s="5" t="s">
        <v>48</v>
      </c>
      <c r="B38" s="5">
        <f>COUNTIFS(All!$F:$F,"&gt;="&amp;B$26,All!$F:$F,"&lt;="&amp;C$26, All!$G:$G, $A38, All!$A:$A,"PRO")</f>
        <v>0</v>
      </c>
      <c r="C38" s="5">
        <f>COUNTIFS(All!$F:$F,"&gt;="&amp;C$26,All!$F:$F,"&lt;="&amp;D$26, All!$G:$G, $A38, All!$A:$A,"PRO")</f>
        <v>0</v>
      </c>
      <c r="D38" s="5">
        <f>COUNTIFS(All!$F:$F,"&gt;="&amp;D$26,All!$F:$F,"&lt;="&amp;E$26, All!$G:$G, $A38, All!$A:$A,"PRO")</f>
        <v>0</v>
      </c>
      <c r="E38" s="5">
        <f>COUNTIFS(All!$F:$F,"&gt;="&amp;E$26,All!$F:$F,"&lt;="&amp;F$26, All!$G:$G, $A38, All!$A:$A,"PRO")</f>
        <v>0</v>
      </c>
      <c r="F38" s="5">
        <f>COUNTIFS(All!$F:$F,"&gt;="&amp;F$26,All!$F:$F,"&lt;="&amp;G$26, All!$G:$G, $A38, All!$A:$A,"PRO")</f>
        <v>0</v>
      </c>
      <c r="G38" s="5">
        <f>COUNTIFS(All!$F:$F,"&gt;="&amp;G$26,All!$F:$F,"&lt;="&amp;H$26, All!$G:$G, $A38, All!$A:$A,"PRO")</f>
        <v>0</v>
      </c>
      <c r="H38" s="5">
        <f>COUNTIFS(All!$F:$F,"&gt;="&amp;H$26, All!$G:$G, $A38, All!$A:$A,"PRO")</f>
        <v>0</v>
      </c>
    </row>
    <row r="39" spans="1:8" ht="12.5">
      <c r="A39" s="5" t="s">
        <v>41</v>
      </c>
      <c r="B39" s="5">
        <f>COUNTIFS(All!$F:$F,"&gt;="&amp;B$26,All!$F:$F,"&lt;="&amp;C$26, All!$G:$G, $A39, All!$A:$A,"PRO")</f>
        <v>1</v>
      </c>
      <c r="C39" s="5">
        <f>COUNTIFS(All!$F:$F,"&gt;="&amp;C$26,All!$F:$F,"&lt;="&amp;D$26, All!$G:$G, $A39, All!$A:$A,"PRO")</f>
        <v>1</v>
      </c>
      <c r="D39" s="5">
        <f>COUNTIFS(All!$F:$F,"&gt;="&amp;D$26,All!$F:$F,"&lt;="&amp;E$26, All!$G:$G, $A39, All!$A:$A,"PRO")</f>
        <v>0</v>
      </c>
      <c r="E39" s="5">
        <f>COUNTIFS(All!$F:$F,"&gt;="&amp;E$26,All!$F:$F,"&lt;="&amp;F$26, All!$G:$G, $A39, All!$A:$A,"PRO")</f>
        <v>0</v>
      </c>
      <c r="F39" s="5">
        <f>COUNTIFS(All!$F:$F,"&gt;="&amp;F$26,All!$F:$F,"&lt;="&amp;G$26, All!$G:$G, $A39, All!$A:$A,"PRO")</f>
        <v>0</v>
      </c>
      <c r="G39" s="5">
        <f>COUNTIFS(All!$F:$F,"&gt;="&amp;G$26,All!$F:$F,"&lt;="&amp;H$26, All!$G:$G, $A39, All!$A:$A,"PRO")</f>
        <v>0</v>
      </c>
      <c r="H39" s="5">
        <f>COUNTIFS(All!$F:$F,"&gt;="&amp;H$26, All!$G:$G, $A39, All!$A:$A,"PRO")</f>
        <v>0</v>
      </c>
    </row>
    <row r="40" spans="1:8" ht="12.5">
      <c r="A40" s="5" t="s">
        <v>64</v>
      </c>
      <c r="B40" s="5">
        <f>COUNTIFS(All!$F:$F,"&gt;="&amp;B$26,All!$F:$F,"&lt;="&amp;C$26, All!$G:$G, $A40, All!$A:$A,"PRO")</f>
        <v>0</v>
      </c>
      <c r="C40" s="5">
        <f>COUNTIFS(All!$F:$F,"&gt;="&amp;C$26,All!$F:$F,"&lt;="&amp;D$26, All!$G:$G, $A40, All!$A:$A,"PRO")</f>
        <v>0</v>
      </c>
      <c r="D40" s="5">
        <f>COUNTIFS(All!$F:$F,"&gt;="&amp;D$26,All!$F:$F,"&lt;="&amp;E$26, All!$G:$G, $A40, All!$A:$A,"PRO")</f>
        <v>0</v>
      </c>
      <c r="E40" s="5">
        <f>COUNTIFS(All!$F:$F,"&gt;="&amp;E$26,All!$F:$F,"&lt;="&amp;F$26, All!$G:$G, $A40, All!$A:$A,"PRO")</f>
        <v>0</v>
      </c>
      <c r="F40" s="5">
        <f>COUNTIFS(All!$F:$F,"&gt;="&amp;F$26,All!$F:$F,"&lt;="&amp;G$26, All!$G:$G, $A40, All!$A:$A,"PRO")</f>
        <v>0</v>
      </c>
      <c r="G40" s="5">
        <f>COUNTIFS(All!$F:$F,"&gt;="&amp;G$26,All!$F:$F,"&lt;="&amp;H$26, All!$G:$G, $A40, All!$A:$A,"PRO")</f>
        <v>0</v>
      </c>
      <c r="H40" s="5">
        <f>COUNTIFS(All!$F:$F,"&gt;="&amp;H$26, All!$G:$G, $A40, All!$A:$A,"PRO")</f>
        <v>0</v>
      </c>
    </row>
    <row r="41" spans="1:8" ht="12.5">
      <c r="A41" s="5" t="s">
        <v>31</v>
      </c>
      <c r="B41" s="5">
        <f>COUNTIFS(All!$F:$F,"&gt;="&amp;B$26,All!$F:$F,"&lt;="&amp;C$26, All!$G:$G, $A41, All!$A:$A,"PRO")</f>
        <v>0</v>
      </c>
      <c r="C41" s="5">
        <f>COUNTIFS(All!$F:$F,"&gt;="&amp;C$26,All!$F:$F,"&lt;="&amp;D$26, All!$G:$G, $A41, All!$A:$A,"PRO")</f>
        <v>0</v>
      </c>
      <c r="D41" s="5">
        <f>COUNTIFS(All!$F:$F,"&gt;="&amp;D$26,All!$F:$F,"&lt;="&amp;E$26, All!$G:$G, $A41, All!$A:$A,"PRO")</f>
        <v>0</v>
      </c>
      <c r="E41" s="5">
        <f>COUNTIFS(All!$F:$F,"&gt;="&amp;E$26,All!$F:$F,"&lt;="&amp;F$26, All!$G:$G, $A41, All!$A:$A,"PRO")</f>
        <v>0</v>
      </c>
      <c r="F41" s="5">
        <f>COUNTIFS(All!$F:$F,"&gt;="&amp;F$26,All!$F:$F,"&lt;="&amp;G$26, All!$G:$G, $A41, All!$A:$A,"PRO")</f>
        <v>0</v>
      </c>
      <c r="G41" s="5">
        <f>COUNTIFS(All!$F:$F,"&gt;="&amp;G$26,All!$F:$F,"&lt;="&amp;H$26, All!$G:$G, $A41, All!$A:$A,"PRO")</f>
        <v>0</v>
      </c>
      <c r="H41" s="5">
        <f>COUNTIFS(All!$F:$F,"&gt;="&amp;H$26, All!$G:$G, $A41, All!$A:$A,"PRO")</f>
        <v>0</v>
      </c>
    </row>
    <row r="42" spans="1:8" ht="12.5">
      <c r="A42" s="5" t="s">
        <v>201</v>
      </c>
      <c r="B42" s="5">
        <f>COUNTIFS(All!$F:$F,"&gt;="&amp;B$26,All!$F:$F,"&lt;="&amp;C$26, All!$G:$G, $A42, All!$A:$A,"PRO")</f>
        <v>0</v>
      </c>
      <c r="C42" s="5">
        <f>COUNTIFS(All!$F:$F,"&gt;="&amp;C$26,All!$F:$F,"&lt;="&amp;D$26, All!$G:$G, $A42, All!$A:$A,"PRO")</f>
        <v>0</v>
      </c>
      <c r="D42" s="5">
        <f>COUNTIFS(All!$F:$F,"&gt;="&amp;D$26,All!$F:$F,"&lt;="&amp;E$26, All!$G:$G, $A42, All!$A:$A,"PRO")</f>
        <v>0</v>
      </c>
      <c r="E42" s="5">
        <f>COUNTIFS(All!$F:$F,"&gt;="&amp;E$26,All!$F:$F,"&lt;="&amp;F$26, All!$G:$G, $A42, All!$A:$A,"PRO")</f>
        <v>0</v>
      </c>
      <c r="F42" s="5">
        <f>COUNTIFS(All!$F:$F,"&gt;="&amp;F$26,All!$F:$F,"&lt;="&amp;G$26, All!$G:$G, $A42, All!$A:$A,"PRO")</f>
        <v>0</v>
      </c>
      <c r="G42" s="5">
        <f>COUNTIFS(All!$F:$F,"&gt;="&amp;G$26,All!$F:$F,"&lt;="&amp;H$26, All!$G:$G, $A42, All!$A:$A,"PRO")</f>
        <v>1</v>
      </c>
      <c r="H42" s="5">
        <f>COUNTIFS(All!$F:$F,"&gt;="&amp;H$26, All!$G:$G, $A42, All!$A:$A,"PRO")</f>
        <v>0</v>
      </c>
    </row>
    <row r="43" spans="1:8" ht="12.5">
      <c r="A43" s="5" t="s">
        <v>33</v>
      </c>
      <c r="B43" s="5">
        <f>COUNTIFS(All!$F:$F,"&gt;="&amp;B$26,All!$F:$F,"&lt;="&amp;C$26, All!$G:$G, $A43, All!$A:$A,"PRO")</f>
        <v>0</v>
      </c>
      <c r="C43" s="5">
        <f>COUNTIFS(All!$F:$F,"&gt;="&amp;C$26,All!$F:$F,"&lt;="&amp;D$26, All!$G:$G, $A43, All!$A:$A,"PRO")</f>
        <v>0</v>
      </c>
      <c r="D43" s="5">
        <f>COUNTIFS(All!$F:$F,"&gt;="&amp;D$26,All!$F:$F,"&lt;="&amp;E$26, All!$G:$G, $A43, All!$A:$A,"PRO")</f>
        <v>2</v>
      </c>
      <c r="E43" s="5">
        <f>COUNTIFS(All!$F:$F,"&gt;="&amp;E$26,All!$F:$F,"&lt;="&amp;F$26, All!$G:$G, $A43, All!$A:$A,"PRO")</f>
        <v>1</v>
      </c>
      <c r="F43" s="5">
        <f>COUNTIFS(All!$F:$F,"&gt;="&amp;F$26,All!$F:$F,"&lt;="&amp;G$26, All!$G:$G, $A43, All!$A:$A,"PRO")</f>
        <v>0</v>
      </c>
      <c r="G43" s="5">
        <f>COUNTIFS(All!$F:$F,"&gt;="&amp;G$26,All!$F:$F,"&lt;="&amp;H$26, All!$G:$G, $A43, All!$A:$A,"PRO")</f>
        <v>0</v>
      </c>
      <c r="H43" s="5">
        <f>COUNTIFS(All!$F:$F,"&gt;="&amp;H$26, All!$G:$G, $A43, All!$A:$A,"PRO")</f>
        <v>0</v>
      </c>
    </row>
    <row r="44" spans="1:8" ht="12.5">
      <c r="A44" s="5" t="s">
        <v>78</v>
      </c>
      <c r="B44" s="5">
        <f>COUNTIFS(All!$F:$F,"&gt;="&amp;B$26,All!$F:$F,"&lt;="&amp;C$26, All!$G:$G, $A44, All!$A:$A,"PRO")</f>
        <v>0</v>
      </c>
      <c r="C44" s="5">
        <f>COUNTIFS(All!$F:$F,"&gt;="&amp;C$26,All!$F:$F,"&lt;="&amp;D$26, All!$G:$G, $A44, All!$A:$A,"PRO")</f>
        <v>0</v>
      </c>
      <c r="D44" s="5">
        <f>COUNTIFS(All!$F:$F,"&gt;="&amp;D$26,All!$F:$F,"&lt;="&amp;E$26, All!$G:$G, $A44, All!$A:$A,"PRO")</f>
        <v>0</v>
      </c>
      <c r="E44" s="5">
        <f>COUNTIFS(All!$F:$F,"&gt;="&amp;E$26,All!$F:$F,"&lt;="&amp;F$26, All!$G:$G, $A44, All!$A:$A,"PRO")</f>
        <v>1</v>
      </c>
      <c r="F44" s="5">
        <f>COUNTIFS(All!$F:$F,"&gt;="&amp;F$26,All!$F:$F,"&lt;="&amp;G$26, All!$G:$G, $A44, All!$A:$A,"PRO")</f>
        <v>0</v>
      </c>
      <c r="G44" s="5">
        <f>COUNTIFS(All!$F:$F,"&gt;="&amp;G$26,All!$F:$F,"&lt;="&amp;H$26, All!$G:$G, $A44, All!$A:$A,"PRO")</f>
        <v>0</v>
      </c>
      <c r="H44" s="5">
        <f>COUNTIFS(All!$F:$F,"&gt;="&amp;H$26, All!$G:$G, $A44, All!$A:$A,"PRO")</f>
        <v>0</v>
      </c>
    </row>
    <row r="45" spans="1:8" ht="12.5">
      <c r="A45" s="5" t="s">
        <v>23</v>
      </c>
      <c r="B45" s="5">
        <f>COUNTIFS(All!$F:$F,"&gt;="&amp;B$26,All!$F:$F,"&lt;="&amp;C$26, All!$G:$G, $A45, All!$A:$A,"PRO")</f>
        <v>0</v>
      </c>
      <c r="C45" s="5">
        <f>COUNTIFS(All!$F:$F,"&gt;="&amp;C$26,All!$F:$F,"&lt;="&amp;D$26, All!$G:$G, $A45, All!$A:$A,"PRO")</f>
        <v>0</v>
      </c>
      <c r="D45" s="5">
        <f>COUNTIFS(All!$F:$F,"&gt;="&amp;D$26,All!$F:$F,"&lt;="&amp;E$26, All!$G:$G, $A45, All!$A:$A,"PRO")</f>
        <v>1</v>
      </c>
      <c r="E45" s="5">
        <f>COUNTIFS(All!$F:$F,"&gt;="&amp;E$26,All!$F:$F,"&lt;="&amp;F$26, All!$G:$G, $A45, All!$A:$A,"PRO")</f>
        <v>1</v>
      </c>
      <c r="F45" s="5">
        <f>COUNTIFS(All!$F:$F,"&gt;="&amp;F$26,All!$F:$F,"&lt;="&amp;G$26, All!$G:$G, $A45, All!$A:$A,"PRO")</f>
        <v>0</v>
      </c>
      <c r="G45" s="5">
        <f>COUNTIFS(All!$F:$F,"&gt;="&amp;G$26,All!$F:$F,"&lt;="&amp;H$26, All!$G:$G, $A45, All!$A:$A,"PRO")</f>
        <v>0</v>
      </c>
      <c r="H45" s="5">
        <f>COUNTIFS(All!$F:$F,"&gt;="&amp;H$26, All!$G:$G, $A45, All!$A:$A,"PRO")</f>
        <v>0</v>
      </c>
    </row>
    <row r="46" spans="1:8" ht="12.5">
      <c r="A46" s="5" t="s">
        <v>50</v>
      </c>
      <c r="B46" s="5">
        <f>COUNTIFS(All!$F:$F,"&gt;="&amp;B$26,All!$F:$F,"&lt;="&amp;C$26, All!$G:$G, $A46, All!$A:$A,"PRO")</f>
        <v>0</v>
      </c>
      <c r="C46" s="5">
        <f>COUNTIFS(All!$F:$F,"&gt;="&amp;C$26,All!$F:$F,"&lt;="&amp;D$26, All!$G:$G, $A46, All!$A:$A,"PRO")</f>
        <v>0</v>
      </c>
      <c r="D46" s="5">
        <f>COUNTIFS(All!$F:$F,"&gt;="&amp;D$26,All!$F:$F,"&lt;="&amp;E$26, All!$G:$G, $A46, All!$A:$A,"PRO")</f>
        <v>0</v>
      </c>
      <c r="E46" s="5">
        <f>COUNTIFS(All!$F:$F,"&gt;="&amp;E$26,All!$F:$F,"&lt;="&amp;F$26, All!$G:$G, $A46, All!$A:$A,"PRO")</f>
        <v>0</v>
      </c>
      <c r="F46" s="5">
        <f>COUNTIFS(All!$F:$F,"&gt;="&amp;F$26,All!$F:$F,"&lt;="&amp;G$26, All!$G:$G, $A46, All!$A:$A,"PRO")</f>
        <v>0</v>
      </c>
      <c r="G46" s="5">
        <f>COUNTIFS(All!$F:$F,"&gt;="&amp;G$26,All!$F:$F,"&lt;="&amp;H$26, All!$G:$G, $A46, All!$A:$A,"PRO")</f>
        <v>0</v>
      </c>
      <c r="H46" s="5">
        <f>COUNTIFS(All!$F:$F,"&gt;="&amp;H$26, All!$G:$G, $A46, All!$A:$A,"PRO")</f>
        <v>0</v>
      </c>
    </row>
    <row r="47" spans="1:8" ht="12.5">
      <c r="A47" s="5" t="s">
        <v>43</v>
      </c>
      <c r="B47" s="5">
        <f>COUNTIFS(All!$F:$F,"&gt;="&amp;B$26,All!$F:$F,"&lt;="&amp;C$26, All!$G:$G, $A47, All!$A:$A,"PRO")</f>
        <v>0</v>
      </c>
      <c r="C47" s="5">
        <f>COUNTIFS(All!$F:$F,"&gt;="&amp;C$26,All!$F:$F,"&lt;="&amp;D$26, All!$G:$G, $A47, All!$A:$A,"PRO")</f>
        <v>0</v>
      </c>
      <c r="D47" s="5">
        <f>COUNTIFS(All!$F:$F,"&gt;="&amp;D$26,All!$F:$F,"&lt;="&amp;E$26, All!$G:$G, $A47, All!$A:$A,"PRO")</f>
        <v>0</v>
      </c>
      <c r="E47" s="5">
        <f>COUNTIFS(All!$F:$F,"&gt;="&amp;E$26,All!$F:$F,"&lt;="&amp;F$26, All!$G:$G, $A47, All!$A:$A,"PRO")</f>
        <v>0</v>
      </c>
      <c r="F47" s="5">
        <f>COUNTIFS(All!$F:$F,"&gt;="&amp;F$26,All!$F:$F,"&lt;="&amp;G$26, All!$G:$G, $A47, All!$A:$A,"PRO")</f>
        <v>0</v>
      </c>
      <c r="G47" s="5">
        <f>COUNTIFS(All!$F:$F,"&gt;="&amp;G$26,All!$F:$F,"&lt;="&amp;H$26, All!$G:$G, $A47, All!$A:$A,"PRO")</f>
        <v>0</v>
      </c>
      <c r="H47" s="5">
        <f>COUNTIFS(All!$F:$F,"&gt;="&amp;H$26, All!$G:$G, $A47, All!$A:$A,"PRO")</f>
        <v>0</v>
      </c>
    </row>
    <row r="48" spans="1:8" ht="12.5">
      <c r="A48" s="5" t="s">
        <v>59</v>
      </c>
      <c r="B48" s="5">
        <f>COUNTIFS(All!$F:$F,"&gt;="&amp;B$26,All!$F:$F,"&lt;="&amp;C$26, All!$G:$G, $A48, All!$A:$A,"PRO")</f>
        <v>0</v>
      </c>
      <c r="C48" s="5">
        <f>COUNTIFS(All!$F:$F,"&gt;="&amp;C$26,All!$F:$F,"&lt;="&amp;D$26, All!$G:$G, $A48, All!$A:$A,"PRO")</f>
        <v>0</v>
      </c>
      <c r="D48" s="5">
        <f>COUNTIFS(All!$F:$F,"&gt;="&amp;D$26,All!$F:$F,"&lt;="&amp;E$26, All!$G:$G, $A48, All!$A:$A,"PRO")</f>
        <v>0</v>
      </c>
      <c r="E48" s="5">
        <f>COUNTIFS(All!$F:$F,"&gt;="&amp;E$26,All!$F:$F,"&lt;="&amp;F$26, All!$G:$G, $A48, All!$A:$A,"PRO")</f>
        <v>0</v>
      </c>
      <c r="F48" s="5">
        <f>COUNTIFS(All!$F:$F,"&gt;="&amp;F$26,All!$F:$F,"&lt;="&amp;G$26, All!$G:$G, $A48, All!$A:$A,"PRO")</f>
        <v>0</v>
      </c>
      <c r="G48" s="5">
        <f>COUNTIFS(All!$F:$F,"&gt;="&amp;G$26,All!$F:$F,"&lt;="&amp;H$26, All!$G:$G, $A48, All!$A:$A,"PRO")</f>
        <v>0</v>
      </c>
      <c r="H48" s="5">
        <f>COUNTIFS(All!$F:$F,"&gt;="&amp;H$26, All!$G:$G, $A48, All!$A:$A,"PRO")</f>
        <v>0</v>
      </c>
    </row>
  </sheetData>
  <phoneticPr fontId="14" type="noConversion"/>
  <conditionalFormatting sqref="B2:H23 B27:H48">
    <cfRule type="cellIs" dxfId="3" priority="1" operator="equal">
      <formula>0</formula>
    </cfRule>
  </conditionalFormatting>
  <conditionalFormatting sqref="B2:H23 B27:H48">
    <cfRule type="cellIs" dxfId="2" priority="2" operator="equal">
      <formula>1</formula>
    </cfRule>
  </conditionalFormatting>
  <conditionalFormatting sqref="B2:H23 B27:H48">
    <cfRule type="cellIs" dxfId="1" priority="3" operator="equal">
      <formula>2</formula>
    </cfRule>
  </conditionalFormatting>
  <conditionalFormatting sqref="B2:H23 B27:H48">
    <cfRule type="cellIs" dxfId="0" priority="4" operator="greaterThanOrEqual">
      <formula>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showGridLines="0" workbookViewId="0"/>
  </sheetViews>
  <sheetFormatPr defaultColWidth="14.453125" defaultRowHeight="15.75" customHeight="1"/>
  <cols>
    <col min="1" max="1" width="21.08984375" customWidth="1"/>
    <col min="6" max="6" width="19.7265625" customWidth="1"/>
  </cols>
  <sheetData>
    <row r="1" spans="1:25" ht="15.75" customHeight="1">
      <c r="A1" s="57" t="s">
        <v>913</v>
      </c>
      <c r="B1" s="57" t="s">
        <v>0</v>
      </c>
      <c r="C1" s="58"/>
      <c r="D1" s="59"/>
      <c r="F1" s="60"/>
      <c r="G1" s="57" t="s">
        <v>0</v>
      </c>
      <c r="H1" s="74" t="s">
        <v>915</v>
      </c>
      <c r="I1" s="58"/>
      <c r="J1" s="58"/>
      <c r="K1" s="58"/>
      <c r="L1" s="59"/>
      <c r="N1" s="60"/>
      <c r="O1" s="57" t="s">
        <v>0</v>
      </c>
      <c r="P1" s="74" t="s">
        <v>915</v>
      </c>
      <c r="Q1" s="58"/>
      <c r="R1" s="58"/>
      <c r="S1" s="58"/>
      <c r="T1" s="59"/>
      <c r="V1" s="5" t="s">
        <v>911</v>
      </c>
      <c r="W1" s="5" t="s">
        <v>0</v>
      </c>
      <c r="X1" s="5"/>
      <c r="Y1" s="5"/>
    </row>
    <row r="2" spans="1:25" ht="15.75" customHeight="1">
      <c r="A2" s="57" t="s">
        <v>1</v>
      </c>
      <c r="B2" s="60" t="s">
        <v>16</v>
      </c>
      <c r="C2" s="61" t="s">
        <v>10</v>
      </c>
      <c r="D2" s="62" t="s">
        <v>914</v>
      </c>
      <c r="F2" s="75"/>
      <c r="G2" s="60" t="s">
        <v>16</v>
      </c>
      <c r="H2" s="58"/>
      <c r="I2" s="60" t="s">
        <v>10</v>
      </c>
      <c r="J2" s="58"/>
      <c r="K2" s="60" t="s">
        <v>916</v>
      </c>
      <c r="L2" s="62" t="s">
        <v>916</v>
      </c>
      <c r="N2" s="75"/>
      <c r="O2" s="60" t="s">
        <v>16</v>
      </c>
      <c r="P2" s="58"/>
      <c r="Q2" s="60" t="s">
        <v>10</v>
      </c>
      <c r="R2" s="58"/>
      <c r="S2" s="60" t="s">
        <v>918</v>
      </c>
      <c r="T2" s="62" t="s">
        <v>918</v>
      </c>
      <c r="V2" s="5" t="s">
        <v>1</v>
      </c>
      <c r="W2" s="13" t="s">
        <v>16</v>
      </c>
      <c r="X2" s="5" t="s">
        <v>13</v>
      </c>
      <c r="Y2" s="5" t="s">
        <v>10</v>
      </c>
    </row>
    <row r="3" spans="1:25" ht="15.75" customHeight="1">
      <c r="A3" s="60" t="s">
        <v>9</v>
      </c>
      <c r="B3" s="63">
        <v>8</v>
      </c>
      <c r="C3" s="64">
        <v>2</v>
      </c>
      <c r="D3" s="65">
        <v>10</v>
      </c>
      <c r="F3" s="57" t="s">
        <v>1</v>
      </c>
      <c r="G3" s="60" t="s">
        <v>917</v>
      </c>
      <c r="H3" s="61" t="s">
        <v>917</v>
      </c>
      <c r="I3" s="60" t="s">
        <v>917</v>
      </c>
      <c r="J3" s="61" t="s">
        <v>917</v>
      </c>
      <c r="K3" s="75"/>
      <c r="L3" s="76"/>
      <c r="N3" s="57" t="s">
        <v>1</v>
      </c>
      <c r="O3" s="60" t="s">
        <v>919</v>
      </c>
      <c r="P3" s="61" t="s">
        <v>919</v>
      </c>
      <c r="Q3" s="60" t="s">
        <v>919</v>
      </c>
      <c r="R3" s="61" t="s">
        <v>919</v>
      </c>
      <c r="S3" s="75"/>
      <c r="T3" s="76"/>
      <c r="V3" s="5" t="s">
        <v>9</v>
      </c>
      <c r="W3" s="13">
        <v>209340000</v>
      </c>
      <c r="X3" s="13">
        <v>5000000</v>
      </c>
      <c r="Y3" s="13">
        <v>275000</v>
      </c>
    </row>
    <row r="4" spans="1:25" ht="15.75" customHeight="1">
      <c r="A4" s="66" t="s">
        <v>37</v>
      </c>
      <c r="B4" s="67">
        <v>6</v>
      </c>
      <c r="C4" s="68"/>
      <c r="D4" s="69">
        <v>6</v>
      </c>
      <c r="F4" s="60" t="s">
        <v>9</v>
      </c>
      <c r="G4" s="63">
        <v>1120650</v>
      </c>
      <c r="H4" s="77">
        <v>7.4462659864815706E-2</v>
      </c>
      <c r="I4" s="63">
        <v>15120</v>
      </c>
      <c r="J4" s="77">
        <v>3.483164703931E-2</v>
      </c>
      <c r="K4" s="63">
        <v>1135770</v>
      </c>
      <c r="L4" s="78">
        <v>7.3351613380932837E-2</v>
      </c>
      <c r="N4" s="60" t="s">
        <v>9</v>
      </c>
      <c r="O4" s="63">
        <v>5</v>
      </c>
      <c r="P4" s="77">
        <v>6.4935064935064929E-2</v>
      </c>
      <c r="Q4" s="63">
        <v>2</v>
      </c>
      <c r="R4" s="77">
        <v>4.2553191489361701E-2</v>
      </c>
      <c r="S4" s="63">
        <v>7</v>
      </c>
      <c r="T4" s="78">
        <v>5.6451612903225805E-2</v>
      </c>
      <c r="V4" s="5" t="s">
        <v>37</v>
      </c>
      <c r="W4" s="13">
        <v>169500000</v>
      </c>
      <c r="X4" s="13">
        <v>3500000</v>
      </c>
      <c r="Y4" s="5"/>
    </row>
    <row r="5" spans="1:25" ht="15.75" customHeight="1">
      <c r="A5" s="66" t="s">
        <v>29</v>
      </c>
      <c r="B5" s="67"/>
      <c r="C5" s="68">
        <v>2</v>
      </c>
      <c r="D5" s="69">
        <v>2</v>
      </c>
      <c r="F5" s="66" t="s">
        <v>37</v>
      </c>
      <c r="G5" s="67">
        <v>493513</v>
      </c>
      <c r="H5" s="79">
        <v>3.2791942763454061E-2</v>
      </c>
      <c r="I5" s="67"/>
      <c r="J5" s="79">
        <v>0</v>
      </c>
      <c r="K5" s="67">
        <v>493513</v>
      </c>
      <c r="L5" s="80">
        <v>3.1872628062428403E-2</v>
      </c>
      <c r="N5" s="66" t="s">
        <v>37</v>
      </c>
      <c r="O5" s="67">
        <v>2</v>
      </c>
      <c r="P5" s="79">
        <v>2.5974025974025976E-2</v>
      </c>
      <c r="Q5" s="67"/>
      <c r="R5" s="79">
        <v>0</v>
      </c>
      <c r="S5" s="67">
        <v>2</v>
      </c>
      <c r="T5" s="80">
        <v>1.6129032258064516E-2</v>
      </c>
      <c r="V5" s="5" t="s">
        <v>29</v>
      </c>
      <c r="W5" s="5"/>
      <c r="X5" s="13">
        <v>7750000</v>
      </c>
      <c r="Y5" s="13">
        <v>294000000</v>
      </c>
    </row>
    <row r="6" spans="1:25" ht="15.75" customHeight="1">
      <c r="A6" s="66" t="s">
        <v>25</v>
      </c>
      <c r="B6" s="67">
        <v>6</v>
      </c>
      <c r="C6" s="68">
        <v>1</v>
      </c>
      <c r="D6" s="69">
        <v>7</v>
      </c>
      <c r="F6" s="66" t="s">
        <v>29</v>
      </c>
      <c r="G6" s="67"/>
      <c r="H6" s="79">
        <v>0</v>
      </c>
      <c r="I6" s="67">
        <v>15120</v>
      </c>
      <c r="J6" s="79">
        <v>3.483164703931E-2</v>
      </c>
      <c r="K6" s="67">
        <v>15120</v>
      </c>
      <c r="L6" s="80">
        <v>9.7649734921657081E-4</v>
      </c>
      <c r="N6" s="66" t="s">
        <v>29</v>
      </c>
      <c r="O6" s="67"/>
      <c r="P6" s="79">
        <v>0</v>
      </c>
      <c r="Q6" s="67">
        <v>2</v>
      </c>
      <c r="R6" s="79">
        <v>4.2553191489361701E-2</v>
      </c>
      <c r="S6" s="67">
        <v>2</v>
      </c>
      <c r="T6" s="80">
        <v>1.6129032258064516E-2</v>
      </c>
      <c r="V6" s="5" t="s">
        <v>25</v>
      </c>
      <c r="W6" s="13">
        <v>6277600</v>
      </c>
      <c r="X6" s="5"/>
      <c r="Y6" s="13">
        <v>200000</v>
      </c>
    </row>
    <row r="7" spans="1:25" ht="15.75" customHeight="1">
      <c r="A7" s="66" t="s">
        <v>12</v>
      </c>
      <c r="B7" s="67">
        <v>13</v>
      </c>
      <c r="C7" s="68">
        <v>9</v>
      </c>
      <c r="D7" s="69">
        <v>22</v>
      </c>
      <c r="F7" s="66" t="s">
        <v>25</v>
      </c>
      <c r="G7" s="67">
        <v>435750</v>
      </c>
      <c r="H7" s="79">
        <v>2.8953825044477261E-2</v>
      </c>
      <c r="I7" s="67">
        <v>22680</v>
      </c>
      <c r="J7" s="79">
        <v>5.2247470558965003E-2</v>
      </c>
      <c r="K7" s="67">
        <v>458430</v>
      </c>
      <c r="L7" s="80">
        <v>2.9606857129719083E-2</v>
      </c>
      <c r="N7" s="66" t="s">
        <v>25</v>
      </c>
      <c r="O7" s="67">
        <v>4</v>
      </c>
      <c r="P7" s="79">
        <v>5.1948051948051951E-2</v>
      </c>
      <c r="Q7" s="67">
        <v>1</v>
      </c>
      <c r="R7" s="79">
        <v>2.1276595744680851E-2</v>
      </c>
      <c r="S7" s="67">
        <v>5</v>
      </c>
      <c r="T7" s="80">
        <v>4.0322580645161289E-2</v>
      </c>
      <c r="V7" s="5" t="s">
        <v>179</v>
      </c>
      <c r="W7" s="5"/>
      <c r="X7" s="13">
        <v>3000000000</v>
      </c>
      <c r="Y7" s="5"/>
    </row>
    <row r="8" spans="1:25" ht="15.75" customHeight="1">
      <c r="A8" s="66" t="s">
        <v>135</v>
      </c>
      <c r="B8" s="67">
        <v>18</v>
      </c>
      <c r="C8" s="68">
        <v>1</v>
      </c>
      <c r="D8" s="69">
        <v>19</v>
      </c>
      <c r="F8" s="66" t="s">
        <v>12</v>
      </c>
      <c r="G8" s="67">
        <v>885150</v>
      </c>
      <c r="H8" s="79">
        <v>5.881463737950441E-2</v>
      </c>
      <c r="I8" s="67">
        <v>76608</v>
      </c>
      <c r="J8" s="79">
        <v>0.17648034499917067</v>
      </c>
      <c r="K8" s="67">
        <v>961758</v>
      </c>
      <c r="L8" s="80">
        <v>6.2113368888084039E-2</v>
      </c>
      <c r="N8" s="66" t="s">
        <v>12</v>
      </c>
      <c r="O8" s="67">
        <v>7</v>
      </c>
      <c r="P8" s="79">
        <v>9.0909090909090912E-2</v>
      </c>
      <c r="Q8" s="67">
        <v>9</v>
      </c>
      <c r="R8" s="79">
        <v>0.19148936170212766</v>
      </c>
      <c r="S8" s="67">
        <v>16</v>
      </c>
      <c r="T8" s="80">
        <v>0.12903225806451613</v>
      </c>
      <c r="V8" s="5" t="s">
        <v>12</v>
      </c>
      <c r="W8" s="13">
        <v>268750000</v>
      </c>
      <c r="X8" s="13">
        <v>7500000</v>
      </c>
      <c r="Y8" s="13">
        <v>30000000</v>
      </c>
    </row>
    <row r="9" spans="1:25" ht="15.75" customHeight="1">
      <c r="A9" s="66" t="s">
        <v>18</v>
      </c>
      <c r="B9" s="67">
        <v>7</v>
      </c>
      <c r="C9" s="68">
        <v>5</v>
      </c>
      <c r="D9" s="69">
        <v>12</v>
      </c>
      <c r="F9" s="66" t="s">
        <v>135</v>
      </c>
      <c r="G9" s="67">
        <v>1040850</v>
      </c>
      <c r="H9" s="79">
        <v>6.9160272627754801E-2</v>
      </c>
      <c r="I9" s="67">
        <v>7560</v>
      </c>
      <c r="J9" s="79">
        <v>1.7415823519655E-2</v>
      </c>
      <c r="K9" s="67">
        <v>1048410</v>
      </c>
      <c r="L9" s="80">
        <v>6.7709628696570434E-2</v>
      </c>
      <c r="N9" s="66" t="s">
        <v>135</v>
      </c>
      <c r="O9" s="67">
        <v>4</v>
      </c>
      <c r="P9" s="79">
        <v>5.1948051948051951E-2</v>
      </c>
      <c r="Q9" s="67">
        <v>1</v>
      </c>
      <c r="R9" s="79">
        <v>2.1276595744680851E-2</v>
      </c>
      <c r="S9" s="67">
        <v>5</v>
      </c>
      <c r="T9" s="80">
        <v>4.0322580645161289E-2</v>
      </c>
      <c r="V9" s="5" t="s">
        <v>135</v>
      </c>
      <c r="W9" s="13">
        <v>3400000000</v>
      </c>
      <c r="X9" s="13">
        <v>4000000000</v>
      </c>
      <c r="Y9" s="13">
        <v>240000000</v>
      </c>
    </row>
    <row r="10" spans="1:25" ht="15.75" customHeight="1">
      <c r="A10" s="66" t="s">
        <v>121</v>
      </c>
      <c r="B10" s="67">
        <v>19</v>
      </c>
      <c r="C10" s="68">
        <v>1</v>
      </c>
      <c r="D10" s="69">
        <v>20</v>
      </c>
      <c r="F10" s="66" t="s">
        <v>18</v>
      </c>
      <c r="G10" s="67">
        <v>1157850</v>
      </c>
      <c r="H10" s="79">
        <v>7.6934449403896724E-2</v>
      </c>
      <c r="I10" s="67">
        <v>37800</v>
      </c>
      <c r="J10" s="79">
        <v>8.707911759827501E-2</v>
      </c>
      <c r="K10" s="67">
        <v>1195650</v>
      </c>
      <c r="L10" s="80">
        <v>7.721885288298895E-2</v>
      </c>
      <c r="N10" s="66" t="s">
        <v>18</v>
      </c>
      <c r="O10" s="67">
        <v>6</v>
      </c>
      <c r="P10" s="79">
        <v>7.792207792207792E-2</v>
      </c>
      <c r="Q10" s="67">
        <v>5</v>
      </c>
      <c r="R10" s="79">
        <v>0.10638297872340426</v>
      </c>
      <c r="S10" s="67">
        <v>11</v>
      </c>
      <c r="T10" s="80">
        <v>8.8709677419354843E-2</v>
      </c>
      <c r="V10" s="5" t="s">
        <v>18</v>
      </c>
      <c r="W10" s="13">
        <v>51000000</v>
      </c>
      <c r="X10" s="13">
        <v>4000000</v>
      </c>
      <c r="Y10" s="13">
        <v>10000000000</v>
      </c>
    </row>
    <row r="11" spans="1:25" ht="15.75" customHeight="1">
      <c r="A11" s="66" t="s">
        <v>183</v>
      </c>
      <c r="B11" s="67">
        <v>15</v>
      </c>
      <c r="C11" s="68">
        <v>3</v>
      </c>
      <c r="D11" s="69">
        <v>18</v>
      </c>
      <c r="F11" s="66" t="s">
        <v>121</v>
      </c>
      <c r="G11" s="67">
        <v>2549991</v>
      </c>
      <c r="H11" s="79">
        <v>0.1694365881330846</v>
      </c>
      <c r="I11" s="67">
        <v>7560</v>
      </c>
      <c r="J11" s="79">
        <v>1.7415823519655E-2</v>
      </c>
      <c r="K11" s="67">
        <v>2557551</v>
      </c>
      <c r="L11" s="80">
        <v>0.16517472036945699</v>
      </c>
      <c r="N11" s="66" t="s">
        <v>121</v>
      </c>
      <c r="O11" s="67">
        <v>8</v>
      </c>
      <c r="P11" s="79">
        <v>0.1038961038961039</v>
      </c>
      <c r="Q11" s="67">
        <v>1</v>
      </c>
      <c r="R11" s="79">
        <v>2.1276595744680851E-2</v>
      </c>
      <c r="S11" s="67">
        <v>9</v>
      </c>
      <c r="T11" s="80">
        <v>7.2580645161290328E-2</v>
      </c>
      <c r="V11" s="5" t="s">
        <v>121</v>
      </c>
      <c r="W11" s="13">
        <v>31933500000</v>
      </c>
      <c r="X11" s="13">
        <v>18000000000</v>
      </c>
      <c r="Y11" s="13">
        <v>30000000000</v>
      </c>
    </row>
    <row r="12" spans="1:25" ht="15.75" customHeight="1">
      <c r="A12" s="66" t="s">
        <v>104</v>
      </c>
      <c r="B12" s="67">
        <v>9</v>
      </c>
      <c r="C12" s="68">
        <v>2</v>
      </c>
      <c r="D12" s="69">
        <v>11</v>
      </c>
      <c r="F12" s="66" t="s">
        <v>183</v>
      </c>
      <c r="G12" s="67">
        <v>1355440</v>
      </c>
      <c r="H12" s="79">
        <v>9.0063505721827336E-2</v>
      </c>
      <c r="I12" s="67">
        <v>30240</v>
      </c>
      <c r="J12" s="79">
        <v>6.966329407862E-2</v>
      </c>
      <c r="K12" s="67">
        <v>1385680</v>
      </c>
      <c r="L12" s="80">
        <v>8.9491590400953558E-2</v>
      </c>
      <c r="N12" s="66" t="s">
        <v>183</v>
      </c>
      <c r="O12" s="67">
        <v>7</v>
      </c>
      <c r="P12" s="79">
        <v>9.0909090909090912E-2</v>
      </c>
      <c r="Q12" s="67">
        <v>3</v>
      </c>
      <c r="R12" s="79">
        <v>6.3829787234042548E-2</v>
      </c>
      <c r="S12" s="67">
        <v>10</v>
      </c>
      <c r="T12" s="80">
        <v>8.0645161290322578E-2</v>
      </c>
      <c r="V12" s="5" t="s">
        <v>183</v>
      </c>
      <c r="W12" s="13" t="e">
        <v>#NUM!</v>
      </c>
      <c r="X12" s="13" t="e">
        <v>#NUM!</v>
      </c>
      <c r="Y12" s="13" t="e">
        <v>#NUM!</v>
      </c>
    </row>
    <row r="13" spans="1:25" ht="15.75" customHeight="1">
      <c r="A13" s="66" t="s">
        <v>83</v>
      </c>
      <c r="B13" s="67">
        <v>7</v>
      </c>
      <c r="C13" s="68">
        <v>2</v>
      </c>
      <c r="D13" s="69">
        <v>9</v>
      </c>
      <c r="F13" s="66" t="s">
        <v>104</v>
      </c>
      <c r="G13" s="67">
        <v>697631</v>
      </c>
      <c r="H13" s="79">
        <v>4.6354758277920176E-2</v>
      </c>
      <c r="I13" s="67">
        <v>15120</v>
      </c>
      <c r="J13" s="79">
        <v>3.483164703931E-2</v>
      </c>
      <c r="K13" s="67">
        <v>712751</v>
      </c>
      <c r="L13" s="80">
        <v>4.6031710459752649E-2</v>
      </c>
      <c r="N13" s="66" t="s">
        <v>104</v>
      </c>
      <c r="O13" s="67">
        <v>5</v>
      </c>
      <c r="P13" s="79">
        <v>6.4935064935064929E-2</v>
      </c>
      <c r="Q13" s="67">
        <v>2</v>
      </c>
      <c r="R13" s="79">
        <v>4.2553191489361701E-2</v>
      </c>
      <c r="S13" s="67">
        <v>7</v>
      </c>
      <c r="T13" s="80">
        <v>5.6451612903225805E-2</v>
      </c>
      <c r="V13" s="5" t="s">
        <v>104</v>
      </c>
      <c r="W13" s="13">
        <v>460360000</v>
      </c>
      <c r="X13" s="13">
        <v>58000000000</v>
      </c>
      <c r="Y13" s="13">
        <v>4900000000</v>
      </c>
    </row>
    <row r="14" spans="1:25" ht="15.75" customHeight="1">
      <c r="A14" s="66" t="s">
        <v>48</v>
      </c>
      <c r="B14" s="67">
        <v>2</v>
      </c>
      <c r="C14" s="68">
        <v>9</v>
      </c>
      <c r="D14" s="69">
        <v>11</v>
      </c>
      <c r="F14" s="66" t="s">
        <v>83</v>
      </c>
      <c r="G14" s="67">
        <v>693000</v>
      </c>
      <c r="H14" s="79">
        <v>4.604704705868673E-2</v>
      </c>
      <c r="I14" s="67">
        <v>15120</v>
      </c>
      <c r="J14" s="79">
        <v>3.483164703931E-2</v>
      </c>
      <c r="K14" s="67">
        <v>708120</v>
      </c>
      <c r="L14" s="80">
        <v>4.5732625854976061E-2</v>
      </c>
      <c r="N14" s="66" t="s">
        <v>83</v>
      </c>
      <c r="O14" s="67">
        <v>5</v>
      </c>
      <c r="P14" s="79">
        <v>6.4935064935064929E-2</v>
      </c>
      <c r="Q14" s="67">
        <v>2</v>
      </c>
      <c r="R14" s="79">
        <v>4.2553191489361701E-2</v>
      </c>
      <c r="S14" s="67">
        <v>7</v>
      </c>
      <c r="T14" s="80">
        <v>5.6451612903225805E-2</v>
      </c>
      <c r="V14" s="5" t="s">
        <v>83</v>
      </c>
      <c r="W14" s="13">
        <v>600000000</v>
      </c>
      <c r="X14" s="13">
        <v>8000000</v>
      </c>
      <c r="Y14" s="13">
        <v>255000000</v>
      </c>
    </row>
    <row r="15" spans="1:25" ht="15.75" customHeight="1">
      <c r="A15" s="66" t="s">
        <v>41</v>
      </c>
      <c r="B15" s="67"/>
      <c r="C15" s="68">
        <v>3</v>
      </c>
      <c r="D15" s="69">
        <v>3</v>
      </c>
      <c r="F15" s="66" t="s">
        <v>48</v>
      </c>
      <c r="G15" s="67">
        <v>170100</v>
      </c>
      <c r="H15" s="79">
        <v>1.1302457005314015E-2</v>
      </c>
      <c r="I15" s="67">
        <v>92610</v>
      </c>
      <c r="J15" s="79">
        <v>0.21334383811577376</v>
      </c>
      <c r="K15" s="67">
        <v>262710</v>
      </c>
      <c r="L15" s="80">
        <v>1.6966641442637917E-2</v>
      </c>
      <c r="N15" s="66" t="s">
        <v>48</v>
      </c>
      <c r="O15" s="67">
        <v>1</v>
      </c>
      <c r="P15" s="79">
        <v>1.2987012987012988E-2</v>
      </c>
      <c r="Q15" s="67">
        <v>9</v>
      </c>
      <c r="R15" s="79">
        <v>0.19148936170212766</v>
      </c>
      <c r="S15" s="67">
        <v>10</v>
      </c>
      <c r="T15" s="80">
        <v>8.0645161290322578E-2</v>
      </c>
      <c r="V15" s="5" t="s">
        <v>48</v>
      </c>
      <c r="W15" s="13" t="e">
        <v>#NUM!</v>
      </c>
      <c r="X15" s="13">
        <v>3423913</v>
      </c>
      <c r="Y15" s="13" t="e">
        <v>#NUM!</v>
      </c>
    </row>
    <row r="16" spans="1:25" ht="15.75" customHeight="1">
      <c r="A16" s="66" t="s">
        <v>64</v>
      </c>
      <c r="B16" s="67">
        <v>1</v>
      </c>
      <c r="C16" s="68"/>
      <c r="D16" s="69">
        <v>1</v>
      </c>
      <c r="F16" s="66" t="s">
        <v>41</v>
      </c>
      <c r="G16" s="67"/>
      <c r="H16" s="79">
        <v>0</v>
      </c>
      <c r="I16" s="67">
        <v>38430</v>
      </c>
      <c r="J16" s="79">
        <v>8.8530436224912926E-2</v>
      </c>
      <c r="K16" s="67">
        <v>38430</v>
      </c>
      <c r="L16" s="80">
        <v>2.4819307625921173E-3</v>
      </c>
      <c r="N16" s="66" t="s">
        <v>41</v>
      </c>
      <c r="O16" s="67"/>
      <c r="P16" s="79">
        <v>0</v>
      </c>
      <c r="Q16" s="67">
        <v>2</v>
      </c>
      <c r="R16" s="79">
        <v>4.2553191489361701E-2</v>
      </c>
      <c r="S16" s="67">
        <v>2</v>
      </c>
      <c r="T16" s="80">
        <v>1.6129032258064516E-2</v>
      </c>
      <c r="V16" s="5" t="s">
        <v>41</v>
      </c>
      <c r="W16" s="5"/>
      <c r="X16" s="13">
        <v>1000000</v>
      </c>
      <c r="Y16" s="13">
        <v>2820764</v>
      </c>
    </row>
    <row r="17" spans="1:25" ht="15.75" customHeight="1">
      <c r="A17" s="66" t="s">
        <v>31</v>
      </c>
      <c r="B17" s="67">
        <v>2</v>
      </c>
      <c r="C17" s="68"/>
      <c r="D17" s="69">
        <v>2</v>
      </c>
      <c r="F17" s="66" t="s">
        <v>64</v>
      </c>
      <c r="G17" s="67">
        <v>336000</v>
      </c>
      <c r="H17" s="79">
        <v>2.2325840998151141E-2</v>
      </c>
      <c r="I17" s="67"/>
      <c r="J17" s="79">
        <v>0</v>
      </c>
      <c r="K17" s="67">
        <v>336000</v>
      </c>
      <c r="L17" s="80">
        <v>2.1699941093701571E-2</v>
      </c>
      <c r="N17" s="66" t="s">
        <v>64</v>
      </c>
      <c r="O17" s="67">
        <v>1</v>
      </c>
      <c r="P17" s="79">
        <v>1.2987012987012988E-2</v>
      </c>
      <c r="Q17" s="67"/>
      <c r="R17" s="79">
        <v>0</v>
      </c>
      <c r="S17" s="67">
        <v>1</v>
      </c>
      <c r="T17" s="80">
        <v>8.0645161290322578E-3</v>
      </c>
      <c r="V17" s="5" t="s">
        <v>64</v>
      </c>
      <c r="W17" s="13">
        <v>5000000</v>
      </c>
      <c r="X17" s="13">
        <v>400000000</v>
      </c>
      <c r="Y17" s="5"/>
    </row>
    <row r="18" spans="1:25" ht="15.75" customHeight="1">
      <c r="A18" s="66" t="s">
        <v>201</v>
      </c>
      <c r="B18" s="67">
        <v>3</v>
      </c>
      <c r="C18" s="68">
        <v>1</v>
      </c>
      <c r="D18" s="69">
        <v>4</v>
      </c>
      <c r="F18" s="66" t="s">
        <v>31</v>
      </c>
      <c r="G18" s="67">
        <v>309750</v>
      </c>
      <c r="H18" s="79">
        <v>2.0581634670170584E-2</v>
      </c>
      <c r="I18" s="67"/>
      <c r="J18" s="79">
        <v>0</v>
      </c>
      <c r="K18" s="67">
        <v>309750</v>
      </c>
      <c r="L18" s="80">
        <v>2.0004633195756138E-2</v>
      </c>
      <c r="N18" s="66" t="s">
        <v>31</v>
      </c>
      <c r="O18" s="67">
        <v>1</v>
      </c>
      <c r="P18" s="79">
        <v>1.2987012987012988E-2</v>
      </c>
      <c r="Q18" s="67"/>
      <c r="R18" s="79">
        <v>0</v>
      </c>
      <c r="S18" s="67">
        <v>1</v>
      </c>
      <c r="T18" s="80">
        <v>8.0645161290322578E-3</v>
      </c>
      <c r="V18" s="5" t="s">
        <v>75</v>
      </c>
      <c r="W18" s="5"/>
      <c r="X18" s="13">
        <v>5000000</v>
      </c>
      <c r="Y18" s="5"/>
    </row>
    <row r="19" spans="1:25" ht="15.75" customHeight="1">
      <c r="A19" s="66" t="s">
        <v>33</v>
      </c>
      <c r="B19" s="67">
        <v>5</v>
      </c>
      <c r="C19" s="68">
        <v>3</v>
      </c>
      <c r="D19" s="69">
        <v>8</v>
      </c>
      <c r="F19" s="66" t="s">
        <v>201</v>
      </c>
      <c r="G19" s="67">
        <v>235200</v>
      </c>
      <c r="H19" s="79">
        <v>1.56280886987058E-2</v>
      </c>
      <c r="I19" s="67">
        <v>7560</v>
      </c>
      <c r="J19" s="79">
        <v>1.7415823519655E-2</v>
      </c>
      <c r="K19" s="67">
        <v>242760</v>
      </c>
      <c r="L19" s="80">
        <v>1.5678207440199387E-2</v>
      </c>
      <c r="N19" s="66" t="s">
        <v>201</v>
      </c>
      <c r="O19" s="67">
        <v>1</v>
      </c>
      <c r="P19" s="79">
        <v>1.2987012987012988E-2</v>
      </c>
      <c r="Q19" s="67">
        <v>1</v>
      </c>
      <c r="R19" s="79">
        <v>2.1276595744680851E-2</v>
      </c>
      <c r="S19" s="67">
        <v>2</v>
      </c>
      <c r="T19" s="80">
        <v>1.6129032258064516E-2</v>
      </c>
      <c r="V19" s="5" t="s">
        <v>174</v>
      </c>
      <c r="W19" s="5"/>
      <c r="X19" s="13">
        <v>1500000000</v>
      </c>
      <c r="Y19" s="5"/>
    </row>
    <row r="20" spans="1:25" ht="15.75" customHeight="1">
      <c r="A20" s="66" t="s">
        <v>78</v>
      </c>
      <c r="B20" s="67"/>
      <c r="C20" s="68">
        <v>1</v>
      </c>
      <c r="D20" s="69">
        <v>1</v>
      </c>
      <c r="F20" s="66" t="s">
        <v>33</v>
      </c>
      <c r="G20" s="67">
        <v>414750</v>
      </c>
      <c r="H20" s="79">
        <v>2.7558459982092814E-2</v>
      </c>
      <c r="I20" s="67">
        <v>22680</v>
      </c>
      <c r="J20" s="79">
        <v>5.2247470558965003E-2</v>
      </c>
      <c r="K20" s="67">
        <v>437430</v>
      </c>
      <c r="L20" s="80">
        <v>2.8250610811362736E-2</v>
      </c>
      <c r="N20" s="66" t="s">
        <v>33</v>
      </c>
      <c r="O20" s="67">
        <v>4</v>
      </c>
      <c r="P20" s="79">
        <v>5.1948051948051951E-2</v>
      </c>
      <c r="Q20" s="67">
        <v>3</v>
      </c>
      <c r="R20" s="79">
        <v>6.3829787234042548E-2</v>
      </c>
      <c r="S20" s="67">
        <v>7</v>
      </c>
      <c r="T20" s="80">
        <v>5.6451612903225805E-2</v>
      </c>
      <c r="V20" s="5" t="s">
        <v>31</v>
      </c>
      <c r="W20" s="13">
        <v>111200000</v>
      </c>
      <c r="X20" s="13">
        <v>40250000</v>
      </c>
      <c r="Y20" s="5"/>
    </row>
    <row r="21" spans="1:25" ht="15.75" customHeight="1">
      <c r="A21" s="66" t="s">
        <v>23</v>
      </c>
      <c r="B21" s="67">
        <v>20</v>
      </c>
      <c r="C21" s="68">
        <v>2</v>
      </c>
      <c r="D21" s="69">
        <v>22</v>
      </c>
      <c r="F21" s="66" t="s">
        <v>78</v>
      </c>
      <c r="G21" s="67"/>
      <c r="H21" s="79">
        <v>0</v>
      </c>
      <c r="I21" s="67">
        <v>7560</v>
      </c>
      <c r="J21" s="79">
        <v>1.7415823519655E-2</v>
      </c>
      <c r="K21" s="67">
        <v>7560</v>
      </c>
      <c r="L21" s="80">
        <v>4.882486746082854E-4</v>
      </c>
      <c r="N21" s="66" t="s">
        <v>78</v>
      </c>
      <c r="O21" s="67"/>
      <c r="P21" s="79">
        <v>0</v>
      </c>
      <c r="Q21" s="67">
        <v>1</v>
      </c>
      <c r="R21" s="79">
        <v>2.1276595744680851E-2</v>
      </c>
      <c r="S21" s="67">
        <v>1</v>
      </c>
      <c r="T21" s="80">
        <v>8.0645161290322578E-3</v>
      </c>
      <c r="V21" s="5" t="s">
        <v>201</v>
      </c>
      <c r="W21" s="13">
        <v>42000000000</v>
      </c>
      <c r="X21" s="13">
        <v>120000000000</v>
      </c>
      <c r="Y21" s="13">
        <v>52000000000</v>
      </c>
    </row>
    <row r="22" spans="1:25" ht="12.5">
      <c r="A22" s="66" t="s">
        <v>50</v>
      </c>
      <c r="B22" s="67">
        <v>4</v>
      </c>
      <c r="C22" s="68"/>
      <c r="D22" s="69">
        <v>4</v>
      </c>
      <c r="F22" s="66" t="s">
        <v>23</v>
      </c>
      <c r="G22" s="67">
        <v>1822800</v>
      </c>
      <c r="H22" s="79">
        <v>0.12111768741496994</v>
      </c>
      <c r="I22" s="67">
        <v>15120</v>
      </c>
      <c r="J22" s="79">
        <v>3.483164703931E-2</v>
      </c>
      <c r="K22" s="67">
        <v>1837920</v>
      </c>
      <c r="L22" s="80">
        <v>0.1186986777825476</v>
      </c>
      <c r="N22" s="66" t="s">
        <v>23</v>
      </c>
      <c r="O22" s="67">
        <v>8</v>
      </c>
      <c r="P22" s="79">
        <v>0.1038961038961039</v>
      </c>
      <c r="Q22" s="67">
        <v>2</v>
      </c>
      <c r="R22" s="79">
        <v>4.2553191489361701E-2</v>
      </c>
      <c r="S22" s="67">
        <v>10</v>
      </c>
      <c r="T22" s="80">
        <v>8.0645161290322578E-2</v>
      </c>
      <c r="V22" s="5" t="s">
        <v>87</v>
      </c>
      <c r="W22" s="5"/>
      <c r="X22" s="13">
        <v>19750000</v>
      </c>
      <c r="Y22" s="5"/>
    </row>
    <row r="23" spans="1:25" ht="12.5">
      <c r="A23" s="66" t="s">
        <v>43</v>
      </c>
      <c r="B23" s="67">
        <v>1</v>
      </c>
      <c r="C23" s="68"/>
      <c r="D23" s="69">
        <v>1</v>
      </c>
      <c r="F23" s="66" t="s">
        <v>50</v>
      </c>
      <c r="G23" s="67">
        <v>147000</v>
      </c>
      <c r="H23" s="79">
        <v>9.7675554366911249E-3</v>
      </c>
      <c r="I23" s="67"/>
      <c r="J23" s="79">
        <v>0</v>
      </c>
      <c r="K23" s="67">
        <v>147000</v>
      </c>
      <c r="L23" s="80">
        <v>9.4937242284944389E-3</v>
      </c>
      <c r="N23" s="66" t="s">
        <v>50</v>
      </c>
      <c r="O23" s="67">
        <v>1</v>
      </c>
      <c r="P23" s="79">
        <v>1.2987012987012988E-2</v>
      </c>
      <c r="Q23" s="67"/>
      <c r="R23" s="79">
        <v>0</v>
      </c>
      <c r="S23" s="67">
        <v>1</v>
      </c>
      <c r="T23" s="80">
        <v>8.0645161290322578E-3</v>
      </c>
      <c r="V23" s="5" t="s">
        <v>33</v>
      </c>
      <c r="W23" s="13">
        <v>200000000</v>
      </c>
      <c r="X23" s="13">
        <v>29500000</v>
      </c>
      <c r="Y23" s="13">
        <v>28500000</v>
      </c>
    </row>
    <row r="24" spans="1:25" ht="12.5">
      <c r="A24" s="66" t="s">
        <v>59</v>
      </c>
      <c r="B24" s="67">
        <v>10</v>
      </c>
      <c r="C24" s="68">
        <v>1</v>
      </c>
      <c r="D24" s="69">
        <v>11</v>
      </c>
      <c r="F24" s="66" t="s">
        <v>43</v>
      </c>
      <c r="G24" s="67">
        <v>84000</v>
      </c>
      <c r="H24" s="79">
        <v>5.5814602495377853E-3</v>
      </c>
      <c r="I24" s="67"/>
      <c r="J24" s="79">
        <v>0</v>
      </c>
      <c r="K24" s="67">
        <v>84000</v>
      </c>
      <c r="L24" s="80">
        <v>5.4249852734253928E-3</v>
      </c>
      <c r="N24" s="66" t="s">
        <v>43</v>
      </c>
      <c r="O24" s="67">
        <v>1</v>
      </c>
      <c r="P24" s="79">
        <v>1.2987012987012988E-2</v>
      </c>
      <c r="Q24" s="67"/>
      <c r="R24" s="79">
        <v>0</v>
      </c>
      <c r="S24" s="67">
        <v>1</v>
      </c>
      <c r="T24" s="80">
        <v>8.0645161290322578E-3</v>
      </c>
      <c r="V24" s="5" t="s">
        <v>78</v>
      </c>
      <c r="W24" s="5"/>
      <c r="X24" s="13">
        <v>500000000</v>
      </c>
      <c r="Y24" s="13">
        <v>290000000</v>
      </c>
    </row>
    <row r="25" spans="1:25" ht="12.5">
      <c r="A25" s="70" t="s">
        <v>914</v>
      </c>
      <c r="B25" s="71">
        <v>156</v>
      </c>
      <c r="C25" s="72">
        <v>48</v>
      </c>
      <c r="D25" s="73">
        <v>204</v>
      </c>
      <c r="F25" s="66" t="s">
        <v>59</v>
      </c>
      <c r="G25" s="67">
        <v>1100400</v>
      </c>
      <c r="H25" s="79">
        <v>7.3117129268944994E-2</v>
      </c>
      <c r="I25" s="67">
        <v>7200</v>
      </c>
      <c r="J25" s="79">
        <v>1.658649859014762E-2</v>
      </c>
      <c r="K25" s="67">
        <v>1107600</v>
      </c>
      <c r="L25" s="80">
        <v>7.1532305819594827E-2</v>
      </c>
      <c r="N25" s="66" t="s">
        <v>59</v>
      </c>
      <c r="O25" s="67">
        <v>6</v>
      </c>
      <c r="P25" s="79">
        <v>7.792207792207792E-2</v>
      </c>
      <c r="Q25" s="67">
        <v>1</v>
      </c>
      <c r="R25" s="79">
        <v>2.1276595744680851E-2</v>
      </c>
      <c r="S25" s="67">
        <v>7</v>
      </c>
      <c r="T25" s="80">
        <v>5.6451612903225805E-2</v>
      </c>
      <c r="V25" s="5" t="s">
        <v>21</v>
      </c>
      <c r="W25" s="5"/>
      <c r="X25" s="13">
        <v>1750000</v>
      </c>
      <c r="Y25" s="5"/>
    </row>
    <row r="26" spans="1:25" ht="12.5">
      <c r="F26" s="70" t="s">
        <v>914</v>
      </c>
      <c r="G26" s="71">
        <v>15049825</v>
      </c>
      <c r="H26" s="81">
        <v>1</v>
      </c>
      <c r="I26" s="71">
        <v>434088</v>
      </c>
      <c r="J26" s="81">
        <v>1</v>
      </c>
      <c r="K26" s="71">
        <v>15483913</v>
      </c>
      <c r="L26" s="82">
        <v>1</v>
      </c>
      <c r="N26" s="70" t="s">
        <v>914</v>
      </c>
      <c r="O26" s="71">
        <v>77</v>
      </c>
      <c r="P26" s="81">
        <v>1</v>
      </c>
      <c r="Q26" s="71">
        <v>47</v>
      </c>
      <c r="R26" s="81">
        <v>1</v>
      </c>
      <c r="S26" s="71">
        <v>124</v>
      </c>
      <c r="T26" s="82">
        <v>1</v>
      </c>
      <c r="V26" s="5" t="s">
        <v>23</v>
      </c>
      <c r="W26" s="13">
        <v>440000000</v>
      </c>
      <c r="X26" s="13">
        <v>500000</v>
      </c>
      <c r="Y26" s="13">
        <v>144750000</v>
      </c>
    </row>
    <row r="27" spans="1:25" ht="12.5">
      <c r="P27" s="18"/>
      <c r="R27" s="18"/>
      <c r="T27" s="18"/>
      <c r="V27" s="5" t="s">
        <v>50</v>
      </c>
      <c r="W27" s="13">
        <v>5000000</v>
      </c>
      <c r="X27" s="13">
        <v>45155000</v>
      </c>
      <c r="Y27" s="5"/>
    </row>
    <row r="28" spans="1:25" ht="12.5">
      <c r="P28" s="18"/>
      <c r="R28" s="18"/>
      <c r="T28" s="18"/>
      <c r="V28" s="5" t="s">
        <v>43</v>
      </c>
      <c r="W28" s="13">
        <v>1000000</v>
      </c>
      <c r="X28" s="5"/>
      <c r="Y28" s="5"/>
    </row>
    <row r="29" spans="1:25" ht="12.5">
      <c r="P29" s="18"/>
      <c r="R29" s="18"/>
      <c r="T29" s="18"/>
      <c r="V29" s="5" t="s">
        <v>59</v>
      </c>
      <c r="W29" s="13">
        <v>81000000</v>
      </c>
      <c r="X29" s="13">
        <v>252500000</v>
      </c>
      <c r="Y29" s="13" t="e">
        <v>#NUM!</v>
      </c>
    </row>
    <row r="30" spans="1:25" ht="12.5">
      <c r="P30" s="18"/>
      <c r="R30" s="18"/>
      <c r="T30" s="18"/>
      <c r="V30" s="5" t="s">
        <v>912</v>
      </c>
      <c r="W30" s="13">
        <v>370000000</v>
      </c>
      <c r="X30" s="13">
        <v>9750000</v>
      </c>
      <c r="Y30" s="13">
        <v>164000000</v>
      </c>
    </row>
    <row r="31" spans="1:25" ht="12.5">
      <c r="P31" s="18"/>
      <c r="R31" s="18"/>
      <c r="T31" s="18"/>
    </row>
    <row r="32" spans="1:25" ht="12.5">
      <c r="P32" s="18"/>
      <c r="R32" s="18"/>
      <c r="T32" s="18"/>
    </row>
    <row r="33" spans="16:20" ht="12.5">
      <c r="P33" s="18"/>
      <c r="R33" s="18"/>
      <c r="T33" s="18"/>
    </row>
    <row r="34" spans="16:20" ht="12.5">
      <c r="P34" s="18"/>
      <c r="R34" s="18"/>
      <c r="T34" s="18"/>
    </row>
    <row r="35" spans="16:20" ht="12.5">
      <c r="P35" s="18"/>
      <c r="R35" s="18"/>
      <c r="T35" s="18"/>
    </row>
    <row r="36" spans="16:20" ht="12.5">
      <c r="P36" s="18"/>
      <c r="R36" s="18"/>
      <c r="T36" s="18"/>
    </row>
    <row r="37" spans="16:20" ht="12.5">
      <c r="P37" s="18"/>
      <c r="R37" s="18"/>
      <c r="T37" s="18"/>
    </row>
    <row r="38" spans="16:20" ht="12.5">
      <c r="P38" s="18"/>
      <c r="R38" s="18"/>
      <c r="T38" s="18"/>
    </row>
    <row r="39" spans="16:20" ht="12.5">
      <c r="P39" s="18"/>
      <c r="R39" s="18"/>
      <c r="T39" s="18"/>
    </row>
    <row r="40" spans="16:20" ht="12.5">
      <c r="P40" s="18"/>
      <c r="R40" s="18"/>
      <c r="T40" s="18"/>
    </row>
    <row r="41" spans="16:20" ht="12.5">
      <c r="P41" s="18"/>
      <c r="R41" s="18"/>
      <c r="T41" s="18"/>
    </row>
    <row r="42" spans="16:20" ht="12.5">
      <c r="P42" s="18"/>
      <c r="R42" s="18"/>
      <c r="T42" s="18"/>
    </row>
    <row r="43" spans="16:20" ht="12.5">
      <c r="P43" s="18"/>
      <c r="R43" s="18"/>
      <c r="T43" s="18"/>
    </row>
    <row r="44" spans="16:20" ht="12.5">
      <c r="P44" s="18"/>
      <c r="R44" s="18"/>
      <c r="T44" s="18"/>
    </row>
    <row r="45" spans="16:20" ht="12.5">
      <c r="P45" s="18"/>
      <c r="R45" s="18"/>
      <c r="T45" s="18"/>
    </row>
    <row r="46" spans="16:20" ht="12.5">
      <c r="P46" s="18"/>
      <c r="R46" s="18"/>
      <c r="T46" s="18"/>
    </row>
    <row r="47" spans="16:20" ht="12.5">
      <c r="P47" s="18"/>
      <c r="R47" s="18"/>
      <c r="T47" s="18"/>
    </row>
    <row r="48" spans="16:20" ht="12.5">
      <c r="P48" s="18"/>
      <c r="R48" s="18"/>
      <c r="T48" s="18"/>
    </row>
    <row r="49" spans="16:20" ht="12.5">
      <c r="P49" s="18"/>
      <c r="R49" s="18"/>
      <c r="T49" s="18"/>
    </row>
    <row r="50" spans="16:20" ht="12.5">
      <c r="P50" s="18"/>
      <c r="R50" s="18"/>
      <c r="T50" s="18"/>
    </row>
    <row r="51" spans="16:20" ht="12.5">
      <c r="P51" s="18"/>
      <c r="R51" s="18"/>
      <c r="T51" s="18"/>
    </row>
    <row r="52" spans="16:20" ht="12.5">
      <c r="P52" s="18"/>
      <c r="R52" s="18"/>
      <c r="T52" s="18"/>
    </row>
    <row r="53" spans="16:20" ht="12.5">
      <c r="P53" s="18"/>
      <c r="R53" s="18"/>
      <c r="T53" s="18"/>
    </row>
    <row r="54" spans="16:20" ht="12.5">
      <c r="P54" s="18"/>
      <c r="R54" s="18"/>
      <c r="T54" s="18"/>
    </row>
    <row r="55" spans="16:20" ht="12.5">
      <c r="P55" s="18"/>
      <c r="R55" s="18"/>
      <c r="T55" s="18"/>
    </row>
    <row r="56" spans="16:20" ht="12.5">
      <c r="P56" s="18"/>
      <c r="R56" s="18"/>
      <c r="T56" s="18"/>
    </row>
    <row r="57" spans="16:20" ht="12.5">
      <c r="P57" s="18"/>
      <c r="R57" s="18"/>
      <c r="T57" s="18"/>
    </row>
    <row r="58" spans="16:20" ht="12.5">
      <c r="P58" s="18"/>
      <c r="R58" s="18"/>
      <c r="T58" s="18"/>
    </row>
    <row r="59" spans="16:20" ht="12.5">
      <c r="P59" s="18"/>
      <c r="R59" s="18"/>
      <c r="T59" s="18"/>
    </row>
    <row r="60" spans="16:20" ht="12.5">
      <c r="P60" s="18"/>
      <c r="R60" s="18"/>
      <c r="T60" s="18"/>
    </row>
    <row r="61" spans="16:20" ht="12.5">
      <c r="P61" s="18"/>
      <c r="R61" s="18"/>
      <c r="T61" s="18"/>
    </row>
    <row r="62" spans="16:20" ht="12.5">
      <c r="P62" s="18"/>
      <c r="R62" s="18"/>
      <c r="T62" s="18"/>
    </row>
    <row r="63" spans="16:20" ht="12.5">
      <c r="P63" s="18"/>
      <c r="R63" s="18"/>
      <c r="T63" s="18"/>
    </row>
    <row r="64" spans="16:20" ht="12.5">
      <c r="P64" s="18"/>
      <c r="R64" s="18"/>
      <c r="T64" s="18"/>
    </row>
    <row r="65" spans="16:20" ht="12.5">
      <c r="P65" s="18"/>
      <c r="R65" s="18"/>
      <c r="T65" s="18"/>
    </row>
    <row r="66" spans="16:20" ht="12.5">
      <c r="P66" s="18"/>
      <c r="R66" s="18"/>
      <c r="T66" s="18"/>
    </row>
    <row r="67" spans="16:20" ht="12.5">
      <c r="P67" s="18"/>
      <c r="R67" s="18"/>
      <c r="T67" s="18"/>
    </row>
    <row r="68" spans="16:20" ht="12.5">
      <c r="P68" s="18"/>
      <c r="R68" s="18"/>
      <c r="T68" s="18"/>
    </row>
    <row r="69" spans="16:20" ht="12.5">
      <c r="P69" s="18"/>
      <c r="R69" s="18"/>
      <c r="T69" s="18"/>
    </row>
    <row r="70" spans="16:20" ht="12.5">
      <c r="P70" s="18"/>
      <c r="R70" s="18"/>
      <c r="T70" s="18"/>
    </row>
    <row r="71" spans="16:20" ht="12.5">
      <c r="P71" s="18"/>
      <c r="R71" s="18"/>
      <c r="T71" s="18"/>
    </row>
    <row r="72" spans="16:20" ht="12.5">
      <c r="P72" s="18"/>
      <c r="R72" s="18"/>
      <c r="T72" s="18"/>
    </row>
    <row r="73" spans="16:20" ht="12.5">
      <c r="P73" s="18"/>
      <c r="R73" s="18"/>
      <c r="T73" s="18"/>
    </row>
    <row r="74" spans="16:20" ht="12.5">
      <c r="P74" s="18"/>
      <c r="R74" s="18"/>
      <c r="T74" s="18"/>
    </row>
    <row r="75" spans="16:20" ht="12.5">
      <c r="P75" s="18"/>
      <c r="R75" s="18"/>
      <c r="T75" s="18"/>
    </row>
    <row r="76" spans="16:20" ht="12.5">
      <c r="P76" s="18"/>
      <c r="R76" s="18"/>
      <c r="T76" s="18"/>
    </row>
    <row r="77" spans="16:20" ht="12.5">
      <c r="P77" s="18"/>
      <c r="R77" s="18"/>
      <c r="T77" s="18"/>
    </row>
    <row r="78" spans="16:20" ht="12.5">
      <c r="P78" s="18"/>
      <c r="R78" s="18"/>
      <c r="T78" s="18"/>
    </row>
    <row r="79" spans="16:20" ht="12.5">
      <c r="P79" s="18"/>
      <c r="R79" s="18"/>
      <c r="T79" s="18"/>
    </row>
    <row r="80" spans="16:20" ht="12.5">
      <c r="P80" s="18"/>
      <c r="R80" s="18"/>
      <c r="T80" s="18"/>
    </row>
    <row r="81" spans="16:20" ht="12.5">
      <c r="P81" s="18"/>
      <c r="R81" s="18"/>
      <c r="T81" s="18"/>
    </row>
    <row r="82" spans="16:20" ht="12.5">
      <c r="P82" s="18"/>
      <c r="R82" s="18"/>
      <c r="T82" s="18"/>
    </row>
    <row r="83" spans="16:20" ht="12.5">
      <c r="P83" s="18"/>
      <c r="R83" s="18"/>
      <c r="T83" s="18"/>
    </row>
    <row r="84" spans="16:20" ht="12.5">
      <c r="P84" s="18"/>
      <c r="R84" s="18"/>
      <c r="T84" s="18"/>
    </row>
    <row r="85" spans="16:20" ht="12.5">
      <c r="P85" s="18"/>
      <c r="R85" s="18"/>
      <c r="T85" s="18"/>
    </row>
    <row r="86" spans="16:20" ht="12.5">
      <c r="P86" s="18"/>
      <c r="R86" s="18"/>
      <c r="T86" s="18"/>
    </row>
    <row r="87" spans="16:20" ht="12.5">
      <c r="P87" s="18"/>
      <c r="R87" s="18"/>
      <c r="T87" s="18"/>
    </row>
    <row r="88" spans="16:20" ht="12.5">
      <c r="P88" s="18"/>
      <c r="R88" s="18"/>
      <c r="T88" s="18"/>
    </row>
    <row r="89" spans="16:20" ht="12.5">
      <c r="P89" s="18"/>
      <c r="R89" s="18"/>
      <c r="T89" s="18"/>
    </row>
    <row r="90" spans="16:20" ht="12.5">
      <c r="P90" s="18"/>
      <c r="R90" s="18"/>
      <c r="T90" s="18"/>
    </row>
    <row r="91" spans="16:20" ht="12.5">
      <c r="P91" s="18"/>
      <c r="R91" s="18"/>
      <c r="T91" s="18"/>
    </row>
    <row r="92" spans="16:20" ht="12.5">
      <c r="P92" s="18"/>
      <c r="R92" s="18"/>
      <c r="T92" s="18"/>
    </row>
    <row r="93" spans="16:20" ht="12.5">
      <c r="P93" s="18"/>
      <c r="R93" s="18"/>
      <c r="T93" s="18"/>
    </row>
    <row r="94" spans="16:20" ht="12.5">
      <c r="P94" s="18"/>
      <c r="R94" s="18"/>
      <c r="T94" s="18"/>
    </row>
    <row r="95" spans="16:20" ht="12.5">
      <c r="P95" s="18"/>
      <c r="R95" s="18"/>
      <c r="T95" s="18"/>
    </row>
    <row r="96" spans="16:20" ht="12.5">
      <c r="P96" s="18"/>
      <c r="R96" s="18"/>
      <c r="T96" s="18"/>
    </row>
    <row r="97" spans="16:20" ht="12.5">
      <c r="P97" s="18"/>
      <c r="R97" s="18"/>
      <c r="T97" s="18"/>
    </row>
    <row r="98" spans="16:20" ht="12.5">
      <c r="P98" s="18"/>
      <c r="R98" s="18"/>
      <c r="T98" s="18"/>
    </row>
    <row r="99" spans="16:20" ht="12.5">
      <c r="P99" s="18"/>
      <c r="R99" s="18"/>
      <c r="T99" s="18"/>
    </row>
    <row r="100" spans="16:20" ht="12.5">
      <c r="P100" s="18"/>
      <c r="R100" s="18"/>
      <c r="T100" s="18"/>
    </row>
    <row r="101" spans="16:20" ht="12.5">
      <c r="P101" s="18"/>
      <c r="R101" s="18"/>
      <c r="T101" s="18"/>
    </row>
    <row r="102" spans="16:20" ht="12.5">
      <c r="P102" s="18"/>
      <c r="R102" s="18"/>
      <c r="T102" s="18"/>
    </row>
    <row r="103" spans="16:20" ht="12.5">
      <c r="P103" s="18"/>
      <c r="R103" s="18"/>
      <c r="T103" s="18"/>
    </row>
    <row r="104" spans="16:20" ht="12.5">
      <c r="P104" s="18"/>
      <c r="R104" s="18"/>
      <c r="T104" s="18"/>
    </row>
    <row r="105" spans="16:20" ht="12.5">
      <c r="P105" s="18"/>
      <c r="R105" s="18"/>
      <c r="T105" s="18"/>
    </row>
    <row r="106" spans="16:20" ht="12.5">
      <c r="P106" s="18"/>
      <c r="R106" s="18"/>
      <c r="T106" s="18"/>
    </row>
    <row r="107" spans="16:20" ht="12.5">
      <c r="P107" s="18"/>
      <c r="R107" s="18"/>
      <c r="T107" s="18"/>
    </row>
    <row r="108" spans="16:20" ht="12.5">
      <c r="P108" s="18"/>
      <c r="R108" s="18"/>
      <c r="T108" s="18"/>
    </row>
    <row r="109" spans="16:20" ht="12.5">
      <c r="P109" s="18"/>
      <c r="R109" s="18"/>
      <c r="T109" s="18"/>
    </row>
    <row r="110" spans="16:20" ht="12.5">
      <c r="P110" s="18"/>
      <c r="R110" s="18"/>
      <c r="T110" s="18"/>
    </row>
    <row r="111" spans="16:20" ht="12.5">
      <c r="P111" s="18"/>
      <c r="R111" s="18"/>
      <c r="T111" s="18"/>
    </row>
    <row r="112" spans="16:20" ht="12.5">
      <c r="P112" s="18"/>
      <c r="R112" s="18"/>
      <c r="T112" s="18"/>
    </row>
    <row r="113" spans="16:20" ht="12.5">
      <c r="P113" s="18"/>
      <c r="R113" s="18"/>
      <c r="T113" s="18"/>
    </row>
    <row r="114" spans="16:20" ht="12.5">
      <c r="P114" s="18"/>
      <c r="R114" s="18"/>
      <c r="T114" s="18"/>
    </row>
    <row r="115" spans="16:20" ht="12.5">
      <c r="P115" s="18"/>
      <c r="R115" s="18"/>
      <c r="T115" s="18"/>
    </row>
    <row r="116" spans="16:20" ht="12.5">
      <c r="P116" s="18"/>
      <c r="R116" s="18"/>
      <c r="T116" s="18"/>
    </row>
    <row r="117" spans="16:20" ht="12.5">
      <c r="P117" s="18"/>
      <c r="R117" s="18"/>
      <c r="T117" s="18"/>
    </row>
    <row r="118" spans="16:20" ht="12.5">
      <c r="P118" s="18"/>
      <c r="R118" s="18"/>
      <c r="T118" s="18"/>
    </row>
    <row r="119" spans="16:20" ht="12.5">
      <c r="P119" s="18"/>
      <c r="R119" s="18"/>
      <c r="T119" s="18"/>
    </row>
    <row r="120" spans="16:20" ht="12.5">
      <c r="P120" s="18"/>
      <c r="R120" s="18"/>
      <c r="T120" s="18"/>
    </row>
    <row r="121" spans="16:20" ht="12.5">
      <c r="P121" s="18"/>
      <c r="R121" s="18"/>
      <c r="T121" s="18"/>
    </row>
    <row r="122" spans="16:20" ht="12.5">
      <c r="P122" s="18"/>
      <c r="R122" s="18"/>
      <c r="T122" s="18"/>
    </row>
    <row r="123" spans="16:20" ht="12.5">
      <c r="P123" s="18"/>
      <c r="R123" s="18"/>
      <c r="T123" s="18"/>
    </row>
    <row r="124" spans="16:20" ht="12.5">
      <c r="P124" s="18"/>
      <c r="R124" s="18"/>
      <c r="T124" s="18"/>
    </row>
    <row r="125" spans="16:20" ht="12.5">
      <c r="P125" s="18"/>
      <c r="R125" s="18"/>
      <c r="T125" s="18"/>
    </row>
    <row r="126" spans="16:20" ht="12.5">
      <c r="P126" s="18"/>
      <c r="R126" s="18"/>
      <c r="T126" s="18"/>
    </row>
    <row r="127" spans="16:20" ht="12.5">
      <c r="P127" s="18"/>
      <c r="R127" s="18"/>
      <c r="T127" s="18"/>
    </row>
    <row r="128" spans="16:20" ht="12.5">
      <c r="P128" s="18"/>
      <c r="R128" s="18"/>
      <c r="T128" s="18"/>
    </row>
    <row r="129" spans="16:20" ht="12.5">
      <c r="P129" s="18"/>
      <c r="R129" s="18"/>
      <c r="T129" s="18"/>
    </row>
    <row r="130" spans="16:20" ht="12.5">
      <c r="P130" s="18"/>
      <c r="R130" s="18"/>
      <c r="T130" s="18"/>
    </row>
    <row r="131" spans="16:20" ht="12.5">
      <c r="P131" s="18"/>
      <c r="R131" s="18"/>
      <c r="T131" s="18"/>
    </row>
    <row r="132" spans="16:20" ht="12.5">
      <c r="P132" s="18"/>
      <c r="R132" s="18"/>
      <c r="T132" s="18"/>
    </row>
    <row r="133" spans="16:20" ht="12.5">
      <c r="P133" s="18"/>
      <c r="R133" s="18"/>
      <c r="T133" s="18"/>
    </row>
    <row r="134" spans="16:20" ht="12.5">
      <c r="P134" s="18"/>
      <c r="R134" s="18"/>
      <c r="T134" s="18"/>
    </row>
    <row r="135" spans="16:20" ht="12.5">
      <c r="P135" s="18"/>
      <c r="R135" s="18"/>
      <c r="T135" s="18"/>
    </row>
    <row r="136" spans="16:20" ht="12.5">
      <c r="P136" s="18"/>
      <c r="R136" s="18"/>
      <c r="T136" s="18"/>
    </row>
    <row r="137" spans="16:20" ht="12.5">
      <c r="P137" s="18"/>
      <c r="R137" s="18"/>
      <c r="T137" s="18"/>
    </row>
    <row r="138" spans="16:20" ht="12.5">
      <c r="P138" s="18"/>
      <c r="R138" s="18"/>
      <c r="T138" s="18"/>
    </row>
    <row r="139" spans="16:20" ht="12.5">
      <c r="P139" s="18"/>
      <c r="R139" s="18"/>
      <c r="T139" s="18"/>
    </row>
    <row r="140" spans="16:20" ht="12.5">
      <c r="P140" s="18"/>
      <c r="R140" s="18"/>
      <c r="T140" s="18"/>
    </row>
    <row r="141" spans="16:20" ht="12.5">
      <c r="P141" s="18"/>
      <c r="R141" s="18"/>
      <c r="T141" s="18"/>
    </row>
    <row r="142" spans="16:20" ht="12.5">
      <c r="P142" s="18"/>
      <c r="R142" s="18"/>
      <c r="T142" s="18"/>
    </row>
    <row r="143" spans="16:20" ht="12.5">
      <c r="P143" s="18"/>
      <c r="R143" s="18"/>
      <c r="T143" s="18"/>
    </row>
    <row r="144" spans="16:20" ht="12.5">
      <c r="P144" s="18"/>
      <c r="R144" s="18"/>
      <c r="T144" s="18"/>
    </row>
    <row r="145" spans="16:20" ht="12.5">
      <c r="P145" s="18"/>
      <c r="R145" s="18"/>
      <c r="T145" s="18"/>
    </row>
    <row r="146" spans="16:20" ht="12.5">
      <c r="P146" s="18"/>
      <c r="R146" s="18"/>
      <c r="T146" s="18"/>
    </row>
    <row r="147" spans="16:20" ht="12.5">
      <c r="P147" s="18"/>
      <c r="R147" s="18"/>
      <c r="T147" s="18"/>
    </row>
    <row r="148" spans="16:20" ht="12.5">
      <c r="P148" s="18"/>
      <c r="R148" s="18"/>
      <c r="T148" s="18"/>
    </row>
    <row r="149" spans="16:20" ht="12.5">
      <c r="P149" s="18"/>
      <c r="R149" s="18"/>
      <c r="T149" s="18"/>
    </row>
    <row r="150" spans="16:20" ht="12.5">
      <c r="P150" s="18"/>
      <c r="R150" s="18"/>
      <c r="T150" s="18"/>
    </row>
    <row r="151" spans="16:20" ht="12.5">
      <c r="P151" s="18"/>
      <c r="R151" s="18"/>
      <c r="T151" s="18"/>
    </row>
    <row r="152" spans="16:20" ht="12.5">
      <c r="P152" s="18"/>
      <c r="R152" s="18"/>
      <c r="T152" s="18"/>
    </row>
    <row r="153" spans="16:20" ht="12.5">
      <c r="P153" s="18"/>
      <c r="R153" s="18"/>
      <c r="T153" s="18"/>
    </row>
    <row r="154" spans="16:20" ht="12.5">
      <c r="P154" s="18"/>
      <c r="R154" s="18"/>
      <c r="T154" s="18"/>
    </row>
    <row r="155" spans="16:20" ht="12.5">
      <c r="P155" s="18"/>
      <c r="R155" s="18"/>
      <c r="T155" s="18"/>
    </row>
    <row r="156" spans="16:20" ht="12.5">
      <c r="P156" s="18"/>
      <c r="R156" s="18"/>
      <c r="T156" s="18"/>
    </row>
    <row r="157" spans="16:20" ht="12.5">
      <c r="P157" s="18"/>
      <c r="R157" s="18"/>
      <c r="T157" s="18"/>
    </row>
    <row r="158" spans="16:20" ht="12.5">
      <c r="P158" s="18"/>
      <c r="R158" s="18"/>
      <c r="T158" s="18"/>
    </row>
    <row r="159" spans="16:20" ht="12.5">
      <c r="P159" s="18"/>
      <c r="R159" s="18"/>
      <c r="T159" s="18"/>
    </row>
    <row r="160" spans="16:20" ht="12.5">
      <c r="P160" s="18"/>
      <c r="R160" s="18"/>
      <c r="T160" s="18"/>
    </row>
    <row r="161" spans="16:20" ht="12.5">
      <c r="P161" s="18"/>
      <c r="R161" s="18"/>
      <c r="T161" s="18"/>
    </row>
    <row r="162" spans="16:20" ht="12.5">
      <c r="P162" s="18"/>
      <c r="R162" s="18"/>
      <c r="T162" s="18"/>
    </row>
    <row r="163" spans="16:20" ht="12.5">
      <c r="P163" s="18"/>
      <c r="R163" s="18"/>
      <c r="T163" s="18"/>
    </row>
    <row r="164" spans="16:20" ht="12.5">
      <c r="P164" s="18"/>
      <c r="R164" s="18"/>
      <c r="T164" s="18"/>
    </row>
    <row r="165" spans="16:20" ht="12.5">
      <c r="P165" s="18"/>
      <c r="R165" s="18"/>
      <c r="T165" s="18"/>
    </row>
    <row r="166" spans="16:20" ht="12.5">
      <c r="P166" s="18"/>
      <c r="R166" s="18"/>
      <c r="T166" s="18"/>
    </row>
    <row r="167" spans="16:20" ht="12.5">
      <c r="P167" s="18"/>
      <c r="R167" s="18"/>
      <c r="T167" s="18"/>
    </row>
    <row r="168" spans="16:20" ht="12.5">
      <c r="P168" s="18"/>
      <c r="R168" s="18"/>
      <c r="T168" s="18"/>
    </row>
    <row r="169" spans="16:20" ht="12.5">
      <c r="P169" s="18"/>
      <c r="R169" s="18"/>
      <c r="T169" s="18"/>
    </row>
    <row r="170" spans="16:20" ht="12.5">
      <c r="P170" s="18"/>
      <c r="R170" s="18"/>
      <c r="T170" s="18"/>
    </row>
    <row r="171" spans="16:20" ht="12.5">
      <c r="P171" s="18"/>
      <c r="R171" s="18"/>
      <c r="T171" s="18"/>
    </row>
    <row r="172" spans="16:20" ht="12.5">
      <c r="P172" s="18"/>
      <c r="R172" s="18"/>
      <c r="T172" s="18"/>
    </row>
    <row r="173" spans="16:20" ht="12.5">
      <c r="P173" s="18"/>
      <c r="R173" s="18"/>
      <c r="T173" s="18"/>
    </row>
    <row r="174" spans="16:20" ht="12.5">
      <c r="P174" s="18"/>
      <c r="R174" s="18"/>
      <c r="T174" s="18"/>
    </row>
    <row r="175" spans="16:20" ht="12.5">
      <c r="P175" s="18"/>
      <c r="R175" s="18"/>
      <c r="T175" s="18"/>
    </row>
    <row r="176" spans="16:20" ht="12.5">
      <c r="P176" s="18"/>
      <c r="R176" s="18"/>
      <c r="T176" s="18"/>
    </row>
    <row r="177" spans="16:20" ht="12.5">
      <c r="P177" s="18"/>
      <c r="R177" s="18"/>
      <c r="T177" s="18"/>
    </row>
    <row r="178" spans="16:20" ht="12.5">
      <c r="P178" s="18"/>
      <c r="R178" s="18"/>
      <c r="T178" s="18"/>
    </row>
    <row r="179" spans="16:20" ht="12.5">
      <c r="P179" s="18"/>
      <c r="R179" s="18"/>
      <c r="T179" s="18"/>
    </row>
    <row r="180" spans="16:20" ht="12.5">
      <c r="P180" s="18"/>
      <c r="R180" s="18"/>
      <c r="T180" s="18"/>
    </row>
    <row r="181" spans="16:20" ht="12.5">
      <c r="P181" s="18"/>
      <c r="R181" s="18"/>
      <c r="T181" s="18"/>
    </row>
    <row r="182" spans="16:20" ht="12.5">
      <c r="P182" s="18"/>
      <c r="R182" s="18"/>
      <c r="T182" s="18"/>
    </row>
    <row r="183" spans="16:20" ht="12.5">
      <c r="P183" s="18"/>
      <c r="R183" s="18"/>
      <c r="T183" s="18"/>
    </row>
    <row r="184" spans="16:20" ht="12.5">
      <c r="P184" s="18"/>
      <c r="R184" s="18"/>
      <c r="T184" s="18"/>
    </row>
    <row r="185" spans="16:20" ht="12.5">
      <c r="P185" s="18"/>
      <c r="R185" s="18"/>
      <c r="T185" s="18"/>
    </row>
    <row r="186" spans="16:20" ht="12.5">
      <c r="P186" s="18"/>
      <c r="R186" s="18"/>
      <c r="T186" s="18"/>
    </row>
    <row r="187" spans="16:20" ht="12.5">
      <c r="P187" s="18"/>
      <c r="R187" s="18"/>
      <c r="T187" s="18"/>
    </row>
    <row r="188" spans="16:20" ht="12.5">
      <c r="P188" s="18"/>
      <c r="R188" s="18"/>
      <c r="T188" s="18"/>
    </row>
    <row r="189" spans="16:20" ht="12.5">
      <c r="P189" s="18"/>
      <c r="R189" s="18"/>
      <c r="T189" s="18"/>
    </row>
    <row r="190" spans="16:20" ht="12.5">
      <c r="P190" s="18"/>
      <c r="R190" s="18"/>
      <c r="T190" s="18"/>
    </row>
    <row r="191" spans="16:20" ht="12.5">
      <c r="P191" s="18"/>
      <c r="R191" s="18"/>
      <c r="T191" s="18"/>
    </row>
    <row r="192" spans="16:20" ht="12.5">
      <c r="P192" s="18"/>
      <c r="R192" s="18"/>
      <c r="T192" s="18"/>
    </row>
    <row r="193" spans="16:20" ht="12.5">
      <c r="P193" s="18"/>
      <c r="R193" s="18"/>
      <c r="T193" s="18"/>
    </row>
    <row r="194" spans="16:20" ht="12.5">
      <c r="P194" s="18"/>
      <c r="R194" s="18"/>
      <c r="T194" s="18"/>
    </row>
    <row r="195" spans="16:20" ht="12.5">
      <c r="P195" s="18"/>
      <c r="R195" s="18"/>
      <c r="T195" s="18"/>
    </row>
    <row r="196" spans="16:20" ht="12.5">
      <c r="P196" s="18"/>
      <c r="R196" s="18"/>
      <c r="T196" s="18"/>
    </row>
    <row r="197" spans="16:20" ht="12.5">
      <c r="P197" s="18"/>
      <c r="R197" s="18"/>
      <c r="T197" s="18"/>
    </row>
    <row r="198" spans="16:20" ht="12.5">
      <c r="P198" s="18"/>
      <c r="R198" s="18"/>
      <c r="T198" s="18"/>
    </row>
    <row r="199" spans="16:20" ht="12.5">
      <c r="P199" s="18"/>
      <c r="R199" s="18"/>
      <c r="T199" s="18"/>
    </row>
    <row r="200" spans="16:20" ht="12.5">
      <c r="P200" s="18"/>
      <c r="R200" s="18"/>
      <c r="T200" s="18"/>
    </row>
    <row r="201" spans="16:20" ht="12.5">
      <c r="P201" s="18"/>
      <c r="R201" s="18"/>
      <c r="T201" s="18"/>
    </row>
    <row r="202" spans="16:20" ht="12.5">
      <c r="P202" s="18"/>
      <c r="R202" s="18"/>
      <c r="T202" s="18"/>
    </row>
    <row r="203" spans="16:20" ht="12.5">
      <c r="P203" s="18"/>
      <c r="R203" s="18"/>
      <c r="T203" s="18"/>
    </row>
    <row r="204" spans="16:20" ht="12.5">
      <c r="P204" s="18"/>
      <c r="R204" s="18"/>
      <c r="T204" s="18"/>
    </row>
    <row r="205" spans="16:20" ht="12.5">
      <c r="P205" s="18"/>
      <c r="R205" s="18"/>
      <c r="T205" s="18"/>
    </row>
    <row r="206" spans="16:20" ht="12.5">
      <c r="P206" s="18"/>
      <c r="R206" s="18"/>
      <c r="T206" s="18"/>
    </row>
    <row r="207" spans="16:20" ht="12.5">
      <c r="P207" s="18"/>
      <c r="R207" s="18"/>
      <c r="T207" s="18"/>
    </row>
    <row r="208" spans="16:20" ht="12.5">
      <c r="P208" s="18"/>
      <c r="R208" s="18"/>
      <c r="T208" s="18"/>
    </row>
    <row r="209" spans="16:20" ht="12.5">
      <c r="P209" s="18"/>
      <c r="R209" s="18"/>
      <c r="T209" s="18"/>
    </row>
    <row r="210" spans="16:20" ht="12.5">
      <c r="P210" s="18"/>
      <c r="R210" s="18"/>
      <c r="T210" s="18"/>
    </row>
    <row r="211" spans="16:20" ht="12.5">
      <c r="P211" s="18"/>
      <c r="R211" s="18"/>
      <c r="T211" s="18"/>
    </row>
    <row r="212" spans="16:20" ht="12.5">
      <c r="P212" s="18"/>
      <c r="R212" s="18"/>
      <c r="T212" s="18"/>
    </row>
    <row r="213" spans="16:20" ht="12.5">
      <c r="P213" s="18"/>
      <c r="R213" s="18"/>
      <c r="T213" s="18"/>
    </row>
    <row r="214" spans="16:20" ht="12.5">
      <c r="P214" s="18"/>
      <c r="R214" s="18"/>
      <c r="T214" s="18"/>
    </row>
    <row r="215" spans="16:20" ht="12.5">
      <c r="P215" s="18"/>
      <c r="R215" s="18"/>
      <c r="T215" s="18"/>
    </row>
    <row r="216" spans="16:20" ht="12.5">
      <c r="P216" s="18"/>
      <c r="R216" s="18"/>
      <c r="T216" s="18"/>
    </row>
    <row r="217" spans="16:20" ht="12.5">
      <c r="P217" s="18"/>
      <c r="R217" s="18"/>
      <c r="T217" s="18"/>
    </row>
    <row r="218" spans="16:20" ht="12.5">
      <c r="P218" s="18"/>
      <c r="R218" s="18"/>
      <c r="T218" s="18"/>
    </row>
    <row r="219" spans="16:20" ht="12.5">
      <c r="P219" s="18"/>
      <c r="R219" s="18"/>
      <c r="T219" s="18"/>
    </row>
    <row r="220" spans="16:20" ht="12.5">
      <c r="P220" s="18"/>
      <c r="R220" s="18"/>
      <c r="T220" s="18"/>
    </row>
    <row r="221" spans="16:20" ht="12.5">
      <c r="P221" s="18"/>
      <c r="R221" s="18"/>
      <c r="T221" s="18"/>
    </row>
    <row r="222" spans="16:20" ht="12.5">
      <c r="P222" s="18"/>
      <c r="R222" s="18"/>
      <c r="T222" s="18"/>
    </row>
    <row r="223" spans="16:20" ht="12.5">
      <c r="P223" s="18"/>
      <c r="R223" s="18"/>
      <c r="T223" s="18"/>
    </row>
    <row r="224" spans="16:20" ht="12.5">
      <c r="P224" s="18"/>
      <c r="R224" s="18"/>
      <c r="T224" s="18"/>
    </row>
    <row r="225" spans="16:20" ht="12.5">
      <c r="P225" s="18"/>
      <c r="R225" s="18"/>
      <c r="T225" s="18"/>
    </row>
    <row r="226" spans="16:20" ht="12.5">
      <c r="P226" s="18"/>
      <c r="R226" s="18"/>
      <c r="T226" s="18"/>
    </row>
    <row r="227" spans="16:20" ht="12.5">
      <c r="P227" s="18"/>
      <c r="R227" s="18"/>
      <c r="T227" s="18"/>
    </row>
    <row r="228" spans="16:20" ht="12.5">
      <c r="P228" s="18"/>
      <c r="R228" s="18"/>
      <c r="T228" s="18"/>
    </row>
    <row r="229" spans="16:20" ht="12.5">
      <c r="P229" s="18"/>
      <c r="R229" s="18"/>
      <c r="T229" s="18"/>
    </row>
    <row r="230" spans="16:20" ht="12.5">
      <c r="P230" s="18"/>
      <c r="R230" s="18"/>
      <c r="T230" s="18"/>
    </row>
    <row r="231" spans="16:20" ht="12.5">
      <c r="P231" s="18"/>
      <c r="R231" s="18"/>
      <c r="T231" s="18"/>
    </row>
    <row r="232" spans="16:20" ht="12.5">
      <c r="P232" s="18"/>
      <c r="R232" s="18"/>
      <c r="T232" s="18"/>
    </row>
    <row r="233" spans="16:20" ht="12.5">
      <c r="P233" s="18"/>
      <c r="R233" s="18"/>
      <c r="T233" s="18"/>
    </row>
    <row r="234" spans="16:20" ht="12.5">
      <c r="P234" s="18"/>
      <c r="R234" s="18"/>
      <c r="T234" s="18"/>
    </row>
    <row r="235" spans="16:20" ht="12.5">
      <c r="P235" s="18"/>
      <c r="R235" s="18"/>
      <c r="T235" s="18"/>
    </row>
    <row r="236" spans="16:20" ht="12.5">
      <c r="P236" s="18"/>
      <c r="R236" s="18"/>
      <c r="T236" s="18"/>
    </row>
    <row r="237" spans="16:20" ht="12.5">
      <c r="P237" s="18"/>
      <c r="R237" s="18"/>
      <c r="T237" s="18"/>
    </row>
    <row r="238" spans="16:20" ht="12.5">
      <c r="P238" s="18"/>
      <c r="R238" s="18"/>
      <c r="T238" s="18"/>
    </row>
    <row r="239" spans="16:20" ht="12.5">
      <c r="P239" s="18"/>
      <c r="R239" s="18"/>
      <c r="T239" s="18"/>
    </row>
    <row r="240" spans="16:20" ht="12.5">
      <c r="P240" s="18"/>
      <c r="R240" s="18"/>
      <c r="T240" s="18"/>
    </row>
    <row r="241" spans="16:20" ht="12.5">
      <c r="P241" s="18"/>
      <c r="R241" s="18"/>
      <c r="T241" s="18"/>
    </row>
    <row r="242" spans="16:20" ht="12.5">
      <c r="P242" s="18"/>
      <c r="R242" s="18"/>
      <c r="T242" s="18"/>
    </row>
    <row r="243" spans="16:20" ht="12.5">
      <c r="P243" s="18"/>
      <c r="R243" s="18"/>
      <c r="T243" s="18"/>
    </row>
    <row r="244" spans="16:20" ht="12.5">
      <c r="P244" s="18"/>
      <c r="R244" s="18"/>
      <c r="T244" s="18"/>
    </row>
    <row r="245" spans="16:20" ht="12.5">
      <c r="P245" s="18"/>
      <c r="R245" s="18"/>
      <c r="T245" s="18"/>
    </row>
    <row r="246" spans="16:20" ht="12.5">
      <c r="P246" s="18"/>
      <c r="R246" s="18"/>
      <c r="T246" s="18"/>
    </row>
    <row r="247" spans="16:20" ht="12.5">
      <c r="P247" s="18"/>
      <c r="R247" s="18"/>
      <c r="T247" s="18"/>
    </row>
    <row r="248" spans="16:20" ht="12.5">
      <c r="P248" s="18"/>
      <c r="R248" s="18"/>
      <c r="T248" s="18"/>
    </row>
    <row r="249" spans="16:20" ht="12.5">
      <c r="P249" s="18"/>
      <c r="R249" s="18"/>
      <c r="T249" s="18"/>
    </row>
    <row r="250" spans="16:20" ht="12.5">
      <c r="P250" s="18"/>
      <c r="R250" s="18"/>
      <c r="T250" s="18"/>
    </row>
    <row r="251" spans="16:20" ht="12.5">
      <c r="P251" s="18"/>
      <c r="R251" s="18"/>
      <c r="T251" s="18"/>
    </row>
    <row r="252" spans="16:20" ht="12.5">
      <c r="P252" s="18"/>
      <c r="R252" s="18"/>
      <c r="T252" s="18"/>
    </row>
    <row r="253" spans="16:20" ht="12.5">
      <c r="P253" s="18"/>
      <c r="R253" s="18"/>
      <c r="T253" s="18"/>
    </row>
    <row r="254" spans="16:20" ht="12.5">
      <c r="P254" s="18"/>
      <c r="R254" s="18"/>
      <c r="T254" s="18"/>
    </row>
    <row r="255" spans="16:20" ht="12.5">
      <c r="P255" s="18"/>
      <c r="R255" s="18"/>
      <c r="T255" s="18"/>
    </row>
    <row r="256" spans="16:20" ht="12.5">
      <c r="P256" s="18"/>
      <c r="R256" s="18"/>
      <c r="T256" s="18"/>
    </row>
    <row r="257" spans="16:20" ht="12.5">
      <c r="P257" s="18"/>
      <c r="R257" s="18"/>
      <c r="T257" s="18"/>
    </row>
    <row r="258" spans="16:20" ht="12.5">
      <c r="P258" s="18"/>
      <c r="R258" s="18"/>
      <c r="T258" s="18"/>
    </row>
    <row r="259" spans="16:20" ht="12.5">
      <c r="P259" s="18"/>
      <c r="R259" s="18"/>
      <c r="T259" s="18"/>
    </row>
    <row r="260" spans="16:20" ht="12.5">
      <c r="P260" s="18"/>
      <c r="R260" s="18"/>
      <c r="T260" s="18"/>
    </row>
    <row r="261" spans="16:20" ht="12.5">
      <c r="P261" s="18"/>
      <c r="R261" s="18"/>
      <c r="T261" s="18"/>
    </row>
    <row r="262" spans="16:20" ht="12.5">
      <c r="P262" s="18"/>
      <c r="R262" s="18"/>
      <c r="T262" s="18"/>
    </row>
    <row r="263" spans="16:20" ht="12.5">
      <c r="P263" s="18"/>
      <c r="R263" s="18"/>
      <c r="T263" s="18"/>
    </row>
    <row r="264" spans="16:20" ht="12.5">
      <c r="P264" s="18"/>
      <c r="R264" s="18"/>
      <c r="T264" s="18"/>
    </row>
    <row r="265" spans="16:20" ht="12.5">
      <c r="P265" s="18"/>
      <c r="R265" s="18"/>
      <c r="T265" s="18"/>
    </row>
    <row r="266" spans="16:20" ht="12.5">
      <c r="P266" s="18"/>
      <c r="R266" s="18"/>
      <c r="T266" s="18"/>
    </row>
    <row r="267" spans="16:20" ht="12.5">
      <c r="P267" s="18"/>
      <c r="R267" s="18"/>
      <c r="T267" s="18"/>
    </row>
    <row r="268" spans="16:20" ht="12.5">
      <c r="P268" s="18"/>
      <c r="R268" s="18"/>
      <c r="T268" s="18"/>
    </row>
    <row r="269" spans="16:20" ht="12.5">
      <c r="P269" s="18"/>
      <c r="R269" s="18"/>
      <c r="T269" s="18"/>
    </row>
    <row r="270" spans="16:20" ht="12.5">
      <c r="P270" s="18"/>
      <c r="R270" s="18"/>
      <c r="T270" s="18"/>
    </row>
    <row r="271" spans="16:20" ht="12.5">
      <c r="P271" s="18"/>
      <c r="R271" s="18"/>
      <c r="T271" s="18"/>
    </row>
    <row r="272" spans="16:20" ht="12.5">
      <c r="P272" s="18"/>
      <c r="R272" s="18"/>
      <c r="T272" s="18"/>
    </row>
    <row r="273" spans="16:20" ht="12.5">
      <c r="P273" s="18"/>
      <c r="R273" s="18"/>
      <c r="T273" s="18"/>
    </row>
    <row r="274" spans="16:20" ht="12.5">
      <c r="P274" s="18"/>
      <c r="R274" s="18"/>
      <c r="T274" s="18"/>
    </row>
    <row r="275" spans="16:20" ht="12.5">
      <c r="P275" s="18"/>
      <c r="R275" s="18"/>
      <c r="T275" s="18"/>
    </row>
    <row r="276" spans="16:20" ht="12.5">
      <c r="P276" s="18"/>
      <c r="R276" s="18"/>
      <c r="T276" s="18"/>
    </row>
    <row r="277" spans="16:20" ht="12.5">
      <c r="P277" s="18"/>
      <c r="R277" s="18"/>
      <c r="T277" s="18"/>
    </row>
    <row r="278" spans="16:20" ht="12.5">
      <c r="P278" s="18"/>
      <c r="R278" s="18"/>
      <c r="T278" s="18"/>
    </row>
    <row r="279" spans="16:20" ht="12.5">
      <c r="P279" s="18"/>
      <c r="R279" s="18"/>
      <c r="T279" s="18"/>
    </row>
    <row r="280" spans="16:20" ht="12.5">
      <c r="P280" s="18"/>
      <c r="R280" s="18"/>
      <c r="T280" s="18"/>
    </row>
    <row r="281" spans="16:20" ht="12.5">
      <c r="P281" s="18"/>
      <c r="R281" s="18"/>
      <c r="T281" s="18"/>
    </row>
    <row r="282" spans="16:20" ht="12.5">
      <c r="P282" s="18"/>
      <c r="R282" s="18"/>
      <c r="T282" s="18"/>
    </row>
    <row r="283" spans="16:20" ht="12.5">
      <c r="P283" s="18"/>
      <c r="R283" s="18"/>
      <c r="T283" s="18"/>
    </row>
    <row r="284" spans="16:20" ht="12.5">
      <c r="P284" s="18"/>
      <c r="R284" s="18"/>
      <c r="T284" s="18"/>
    </row>
    <row r="285" spans="16:20" ht="12.5">
      <c r="P285" s="18"/>
      <c r="R285" s="18"/>
      <c r="T285" s="18"/>
    </row>
    <row r="286" spans="16:20" ht="12.5">
      <c r="P286" s="18"/>
      <c r="R286" s="18"/>
      <c r="T286" s="18"/>
    </row>
    <row r="287" spans="16:20" ht="12.5">
      <c r="P287" s="18"/>
      <c r="R287" s="18"/>
      <c r="T287" s="18"/>
    </row>
    <row r="288" spans="16:20" ht="12.5">
      <c r="P288" s="18"/>
      <c r="R288" s="18"/>
      <c r="T288" s="18"/>
    </row>
    <row r="289" spans="16:20" ht="12.5">
      <c r="P289" s="18"/>
      <c r="R289" s="18"/>
      <c r="T289" s="18"/>
    </row>
    <row r="290" spans="16:20" ht="12.5">
      <c r="P290" s="18"/>
      <c r="R290" s="18"/>
      <c r="T290" s="18"/>
    </row>
    <row r="291" spans="16:20" ht="12.5">
      <c r="P291" s="18"/>
      <c r="R291" s="18"/>
      <c r="T291" s="18"/>
    </row>
    <row r="292" spans="16:20" ht="12.5">
      <c r="P292" s="18"/>
      <c r="R292" s="18"/>
      <c r="T292" s="18"/>
    </row>
    <row r="293" spans="16:20" ht="12.5">
      <c r="P293" s="18"/>
      <c r="R293" s="18"/>
      <c r="T293" s="18"/>
    </row>
    <row r="294" spans="16:20" ht="12.5">
      <c r="P294" s="18"/>
      <c r="R294" s="18"/>
      <c r="T294" s="18"/>
    </row>
    <row r="295" spans="16:20" ht="12.5">
      <c r="P295" s="18"/>
      <c r="R295" s="18"/>
      <c r="T295" s="18"/>
    </row>
    <row r="296" spans="16:20" ht="12.5">
      <c r="P296" s="18"/>
      <c r="R296" s="18"/>
      <c r="T296" s="18"/>
    </row>
    <row r="297" spans="16:20" ht="12.5">
      <c r="P297" s="18"/>
      <c r="R297" s="18"/>
      <c r="T297" s="18"/>
    </row>
    <row r="298" spans="16:20" ht="12.5">
      <c r="P298" s="18"/>
      <c r="R298" s="18"/>
      <c r="T298" s="18"/>
    </row>
    <row r="299" spans="16:20" ht="12.5">
      <c r="P299" s="18"/>
      <c r="R299" s="18"/>
      <c r="T299" s="18"/>
    </row>
    <row r="300" spans="16:20" ht="12.5">
      <c r="P300" s="18"/>
      <c r="R300" s="18"/>
      <c r="T300" s="18"/>
    </row>
    <row r="301" spans="16:20" ht="12.5">
      <c r="P301" s="18"/>
      <c r="R301" s="18"/>
      <c r="T301" s="18"/>
    </row>
    <row r="302" spans="16:20" ht="12.5">
      <c r="P302" s="18"/>
      <c r="R302" s="18"/>
      <c r="T302" s="18"/>
    </row>
    <row r="303" spans="16:20" ht="12.5">
      <c r="P303" s="18"/>
      <c r="R303" s="18"/>
      <c r="T303" s="18"/>
    </row>
    <row r="304" spans="16:20" ht="12.5">
      <c r="P304" s="18"/>
      <c r="R304" s="18"/>
      <c r="T304" s="18"/>
    </row>
    <row r="305" spans="16:20" ht="12.5">
      <c r="P305" s="18"/>
      <c r="R305" s="18"/>
      <c r="T305" s="18"/>
    </row>
    <row r="306" spans="16:20" ht="12.5">
      <c r="P306" s="18"/>
      <c r="R306" s="18"/>
      <c r="T306" s="18"/>
    </row>
    <row r="307" spans="16:20" ht="12.5">
      <c r="P307" s="18"/>
      <c r="R307" s="18"/>
      <c r="T307" s="18"/>
    </row>
    <row r="308" spans="16:20" ht="12.5">
      <c r="P308" s="18"/>
      <c r="R308" s="18"/>
      <c r="T308" s="18"/>
    </row>
    <row r="309" spans="16:20" ht="12.5">
      <c r="P309" s="18"/>
      <c r="R309" s="18"/>
      <c r="T309" s="18"/>
    </row>
    <row r="310" spans="16:20" ht="12.5">
      <c r="P310" s="18"/>
      <c r="R310" s="18"/>
      <c r="T310" s="18"/>
    </row>
    <row r="311" spans="16:20" ht="12.5">
      <c r="P311" s="18"/>
      <c r="R311" s="18"/>
      <c r="T311" s="18"/>
    </row>
    <row r="312" spans="16:20" ht="12.5">
      <c r="P312" s="18"/>
      <c r="R312" s="18"/>
      <c r="T312" s="18"/>
    </row>
    <row r="313" spans="16:20" ht="12.5">
      <c r="P313" s="18"/>
      <c r="R313" s="18"/>
      <c r="T313" s="18"/>
    </row>
    <row r="314" spans="16:20" ht="12.5">
      <c r="P314" s="18"/>
      <c r="R314" s="18"/>
      <c r="T314" s="18"/>
    </row>
    <row r="315" spans="16:20" ht="12.5">
      <c r="P315" s="18"/>
      <c r="R315" s="18"/>
      <c r="T315" s="18"/>
    </row>
    <row r="316" spans="16:20" ht="12.5">
      <c r="P316" s="18"/>
      <c r="R316" s="18"/>
      <c r="T316" s="18"/>
    </row>
    <row r="317" spans="16:20" ht="12.5">
      <c r="P317" s="18"/>
      <c r="R317" s="18"/>
      <c r="T317" s="18"/>
    </row>
    <row r="318" spans="16:20" ht="12.5">
      <c r="P318" s="18"/>
      <c r="R318" s="18"/>
      <c r="T318" s="18"/>
    </row>
    <row r="319" spans="16:20" ht="12.5">
      <c r="P319" s="18"/>
      <c r="R319" s="18"/>
      <c r="T319" s="18"/>
    </row>
    <row r="320" spans="16:20" ht="12.5">
      <c r="P320" s="18"/>
      <c r="R320" s="18"/>
      <c r="T320" s="18"/>
    </row>
    <row r="321" spans="16:20" ht="12.5">
      <c r="P321" s="18"/>
      <c r="R321" s="18"/>
      <c r="T321" s="18"/>
    </row>
    <row r="322" spans="16:20" ht="12.5">
      <c r="P322" s="18"/>
      <c r="R322" s="18"/>
      <c r="T322" s="18"/>
    </row>
    <row r="323" spans="16:20" ht="12.5">
      <c r="P323" s="18"/>
      <c r="R323" s="18"/>
      <c r="T323" s="18"/>
    </row>
    <row r="324" spans="16:20" ht="12.5">
      <c r="P324" s="18"/>
      <c r="R324" s="18"/>
      <c r="T324" s="18"/>
    </row>
    <row r="325" spans="16:20" ht="12.5">
      <c r="P325" s="18"/>
      <c r="R325" s="18"/>
      <c r="T325" s="18"/>
    </row>
    <row r="326" spans="16:20" ht="12.5">
      <c r="P326" s="18"/>
      <c r="R326" s="18"/>
      <c r="T326" s="18"/>
    </row>
    <row r="327" spans="16:20" ht="12.5">
      <c r="P327" s="18"/>
      <c r="R327" s="18"/>
      <c r="T327" s="18"/>
    </row>
    <row r="328" spans="16:20" ht="12.5">
      <c r="P328" s="18"/>
      <c r="R328" s="18"/>
      <c r="T328" s="18"/>
    </row>
    <row r="329" spans="16:20" ht="12.5">
      <c r="P329" s="18"/>
      <c r="R329" s="18"/>
      <c r="T329" s="18"/>
    </row>
    <row r="330" spans="16:20" ht="12.5">
      <c r="P330" s="18"/>
      <c r="R330" s="18"/>
      <c r="T330" s="18"/>
    </row>
    <row r="331" spans="16:20" ht="12.5">
      <c r="P331" s="18"/>
      <c r="R331" s="18"/>
      <c r="T331" s="18"/>
    </row>
    <row r="332" spans="16:20" ht="12.5">
      <c r="P332" s="18"/>
      <c r="R332" s="18"/>
      <c r="T332" s="18"/>
    </row>
    <row r="333" spans="16:20" ht="12.5">
      <c r="P333" s="18"/>
      <c r="R333" s="18"/>
      <c r="T333" s="18"/>
    </row>
    <row r="334" spans="16:20" ht="12.5">
      <c r="P334" s="18"/>
      <c r="R334" s="18"/>
      <c r="T334" s="18"/>
    </row>
    <row r="335" spans="16:20" ht="12.5">
      <c r="P335" s="18"/>
      <c r="R335" s="18"/>
      <c r="T335" s="18"/>
    </row>
    <row r="336" spans="16:20" ht="12.5">
      <c r="P336" s="18"/>
      <c r="R336" s="18"/>
      <c r="T336" s="18"/>
    </row>
    <row r="337" spans="16:20" ht="12.5">
      <c r="P337" s="18"/>
      <c r="R337" s="18"/>
      <c r="T337" s="18"/>
    </row>
    <row r="338" spans="16:20" ht="12.5">
      <c r="P338" s="18"/>
      <c r="R338" s="18"/>
      <c r="T338" s="18"/>
    </row>
    <row r="339" spans="16:20" ht="12.5">
      <c r="P339" s="18"/>
      <c r="R339" s="18"/>
      <c r="T339" s="18"/>
    </row>
    <row r="340" spans="16:20" ht="12.5">
      <c r="P340" s="18"/>
      <c r="R340" s="18"/>
      <c r="T340" s="18"/>
    </row>
    <row r="341" spans="16:20" ht="12.5">
      <c r="P341" s="18"/>
      <c r="R341" s="18"/>
      <c r="T341" s="18"/>
    </row>
    <row r="342" spans="16:20" ht="12.5">
      <c r="P342" s="18"/>
      <c r="R342" s="18"/>
      <c r="T342" s="18"/>
    </row>
    <row r="343" spans="16:20" ht="12.5">
      <c r="P343" s="18"/>
      <c r="R343" s="18"/>
      <c r="T343" s="18"/>
    </row>
    <row r="344" spans="16:20" ht="12.5">
      <c r="P344" s="18"/>
      <c r="R344" s="18"/>
      <c r="T344" s="18"/>
    </row>
    <row r="345" spans="16:20" ht="12.5">
      <c r="P345" s="18"/>
      <c r="R345" s="18"/>
      <c r="T345" s="18"/>
    </row>
    <row r="346" spans="16:20" ht="12.5">
      <c r="P346" s="18"/>
      <c r="R346" s="18"/>
      <c r="T346" s="18"/>
    </row>
    <row r="347" spans="16:20" ht="12.5">
      <c r="P347" s="18"/>
      <c r="R347" s="18"/>
      <c r="T347" s="18"/>
    </row>
    <row r="348" spans="16:20" ht="12.5">
      <c r="P348" s="18"/>
      <c r="R348" s="18"/>
      <c r="T348" s="18"/>
    </row>
    <row r="349" spans="16:20" ht="12.5">
      <c r="P349" s="18"/>
      <c r="R349" s="18"/>
      <c r="T349" s="18"/>
    </row>
    <row r="350" spans="16:20" ht="12.5">
      <c r="P350" s="18"/>
      <c r="R350" s="18"/>
      <c r="T350" s="18"/>
    </row>
    <row r="351" spans="16:20" ht="12.5">
      <c r="P351" s="18"/>
      <c r="R351" s="18"/>
      <c r="T351" s="18"/>
    </row>
    <row r="352" spans="16:20" ht="12.5">
      <c r="P352" s="18"/>
      <c r="R352" s="18"/>
      <c r="T352" s="18"/>
    </row>
    <row r="353" spans="16:20" ht="12.5">
      <c r="P353" s="18"/>
      <c r="R353" s="18"/>
      <c r="T353" s="18"/>
    </row>
    <row r="354" spans="16:20" ht="12.5">
      <c r="P354" s="18"/>
      <c r="R354" s="18"/>
      <c r="T354" s="18"/>
    </row>
    <row r="355" spans="16:20" ht="12.5">
      <c r="P355" s="18"/>
      <c r="R355" s="18"/>
      <c r="T355" s="18"/>
    </row>
    <row r="356" spans="16:20" ht="12.5">
      <c r="P356" s="18"/>
      <c r="R356" s="18"/>
      <c r="T356" s="18"/>
    </row>
    <row r="357" spans="16:20" ht="12.5">
      <c r="P357" s="18"/>
      <c r="R357" s="18"/>
      <c r="T357" s="18"/>
    </row>
    <row r="358" spans="16:20" ht="12.5">
      <c r="P358" s="18"/>
      <c r="R358" s="18"/>
      <c r="T358" s="18"/>
    </row>
    <row r="359" spans="16:20" ht="12.5">
      <c r="P359" s="18"/>
      <c r="R359" s="18"/>
      <c r="T359" s="18"/>
    </row>
    <row r="360" spans="16:20" ht="12.5">
      <c r="P360" s="18"/>
      <c r="R360" s="18"/>
      <c r="T360" s="18"/>
    </row>
    <row r="361" spans="16:20" ht="12.5">
      <c r="P361" s="18"/>
      <c r="R361" s="18"/>
      <c r="T361" s="18"/>
    </row>
    <row r="362" spans="16:20" ht="12.5">
      <c r="P362" s="18"/>
      <c r="R362" s="18"/>
      <c r="T362" s="18"/>
    </row>
    <row r="363" spans="16:20" ht="12.5">
      <c r="P363" s="18"/>
      <c r="R363" s="18"/>
      <c r="T363" s="18"/>
    </row>
    <row r="364" spans="16:20" ht="12.5">
      <c r="P364" s="18"/>
      <c r="R364" s="18"/>
      <c r="T364" s="18"/>
    </row>
    <row r="365" spans="16:20" ht="12.5">
      <c r="P365" s="18"/>
      <c r="R365" s="18"/>
      <c r="T365" s="18"/>
    </row>
    <row r="366" spans="16:20" ht="12.5">
      <c r="P366" s="18"/>
      <c r="R366" s="18"/>
      <c r="T366" s="18"/>
    </row>
    <row r="367" spans="16:20" ht="12.5">
      <c r="P367" s="18"/>
      <c r="R367" s="18"/>
      <c r="T367" s="18"/>
    </row>
    <row r="368" spans="16:20" ht="12.5">
      <c r="P368" s="18"/>
      <c r="R368" s="18"/>
      <c r="T368" s="18"/>
    </row>
    <row r="369" spans="16:20" ht="12.5">
      <c r="P369" s="18"/>
      <c r="R369" s="18"/>
      <c r="T369" s="18"/>
    </row>
    <row r="370" spans="16:20" ht="12.5">
      <c r="P370" s="18"/>
      <c r="R370" s="18"/>
      <c r="T370" s="18"/>
    </row>
    <row r="371" spans="16:20" ht="12.5">
      <c r="P371" s="18"/>
      <c r="R371" s="18"/>
      <c r="T371" s="18"/>
    </row>
    <row r="372" spans="16:20" ht="12.5">
      <c r="P372" s="18"/>
      <c r="R372" s="18"/>
      <c r="T372" s="18"/>
    </row>
    <row r="373" spans="16:20" ht="12.5">
      <c r="P373" s="18"/>
      <c r="R373" s="18"/>
      <c r="T373" s="18"/>
    </row>
    <row r="374" spans="16:20" ht="12.5">
      <c r="P374" s="18"/>
      <c r="R374" s="18"/>
      <c r="T374" s="18"/>
    </row>
    <row r="375" spans="16:20" ht="12.5">
      <c r="P375" s="18"/>
      <c r="R375" s="18"/>
      <c r="T375" s="18"/>
    </row>
    <row r="376" spans="16:20" ht="12.5">
      <c r="P376" s="18"/>
      <c r="R376" s="18"/>
      <c r="T376" s="18"/>
    </row>
    <row r="377" spans="16:20" ht="12.5">
      <c r="P377" s="18"/>
      <c r="R377" s="18"/>
      <c r="T377" s="18"/>
    </row>
    <row r="378" spans="16:20" ht="12.5">
      <c r="P378" s="18"/>
      <c r="R378" s="18"/>
      <c r="T378" s="18"/>
    </row>
    <row r="379" spans="16:20" ht="12.5">
      <c r="P379" s="18"/>
      <c r="R379" s="18"/>
      <c r="T379" s="18"/>
    </row>
    <row r="380" spans="16:20" ht="12.5">
      <c r="P380" s="18"/>
      <c r="R380" s="18"/>
      <c r="T380" s="18"/>
    </row>
    <row r="381" spans="16:20" ht="12.5">
      <c r="P381" s="18"/>
      <c r="R381" s="18"/>
      <c r="T381" s="18"/>
    </row>
    <row r="382" spans="16:20" ht="12.5">
      <c r="P382" s="18"/>
      <c r="R382" s="18"/>
      <c r="T382" s="18"/>
    </row>
    <row r="383" spans="16:20" ht="12.5">
      <c r="P383" s="18"/>
      <c r="R383" s="18"/>
      <c r="T383" s="18"/>
    </row>
    <row r="384" spans="16:20" ht="12.5">
      <c r="P384" s="18"/>
      <c r="R384" s="18"/>
      <c r="T384" s="18"/>
    </row>
    <row r="385" spans="16:20" ht="12.5">
      <c r="P385" s="18"/>
      <c r="R385" s="18"/>
      <c r="T385" s="18"/>
    </row>
    <row r="386" spans="16:20" ht="12.5">
      <c r="P386" s="18"/>
      <c r="R386" s="18"/>
      <c r="T386" s="18"/>
    </row>
    <row r="387" spans="16:20" ht="12.5">
      <c r="P387" s="18"/>
      <c r="R387" s="18"/>
      <c r="T387" s="18"/>
    </row>
    <row r="388" spans="16:20" ht="12.5">
      <c r="P388" s="18"/>
      <c r="R388" s="18"/>
      <c r="T388" s="18"/>
    </row>
    <row r="389" spans="16:20" ht="12.5">
      <c r="P389" s="18"/>
      <c r="R389" s="18"/>
      <c r="T389" s="18"/>
    </row>
    <row r="390" spans="16:20" ht="12.5">
      <c r="P390" s="18"/>
      <c r="R390" s="18"/>
      <c r="T390" s="18"/>
    </row>
    <row r="391" spans="16:20" ht="12.5">
      <c r="P391" s="18"/>
      <c r="R391" s="18"/>
      <c r="T391" s="18"/>
    </row>
    <row r="392" spans="16:20" ht="12.5">
      <c r="P392" s="18"/>
      <c r="R392" s="18"/>
      <c r="T392" s="18"/>
    </row>
    <row r="393" spans="16:20" ht="12.5">
      <c r="P393" s="18"/>
      <c r="R393" s="18"/>
      <c r="T393" s="18"/>
    </row>
    <row r="394" spans="16:20" ht="12.5">
      <c r="P394" s="18"/>
      <c r="R394" s="18"/>
      <c r="T394" s="18"/>
    </row>
    <row r="395" spans="16:20" ht="12.5">
      <c r="P395" s="18"/>
      <c r="R395" s="18"/>
      <c r="T395" s="18"/>
    </row>
    <row r="396" spans="16:20" ht="12.5">
      <c r="P396" s="18"/>
      <c r="R396" s="18"/>
      <c r="T396" s="18"/>
    </row>
    <row r="397" spans="16:20" ht="12.5">
      <c r="P397" s="18"/>
      <c r="R397" s="18"/>
      <c r="T397" s="18"/>
    </row>
    <row r="398" spans="16:20" ht="12.5">
      <c r="P398" s="18"/>
      <c r="R398" s="18"/>
      <c r="T398" s="18"/>
    </row>
    <row r="399" spans="16:20" ht="12.5">
      <c r="P399" s="18"/>
      <c r="R399" s="18"/>
      <c r="T399" s="18"/>
    </row>
    <row r="400" spans="16:20" ht="12.5">
      <c r="P400" s="18"/>
      <c r="R400" s="18"/>
      <c r="T400" s="18"/>
    </row>
    <row r="401" spans="16:20" ht="12.5">
      <c r="P401" s="18"/>
      <c r="R401" s="18"/>
      <c r="T401" s="18"/>
    </row>
    <row r="402" spans="16:20" ht="12.5">
      <c r="P402" s="18"/>
      <c r="R402" s="18"/>
      <c r="T402" s="18"/>
    </row>
    <row r="403" spans="16:20" ht="12.5">
      <c r="P403" s="18"/>
      <c r="R403" s="18"/>
      <c r="T403" s="18"/>
    </row>
    <row r="404" spans="16:20" ht="12.5">
      <c r="P404" s="18"/>
      <c r="R404" s="18"/>
      <c r="T404" s="18"/>
    </row>
    <row r="405" spans="16:20" ht="12.5">
      <c r="P405" s="18"/>
      <c r="R405" s="18"/>
      <c r="T405" s="18"/>
    </row>
    <row r="406" spans="16:20" ht="12.5">
      <c r="P406" s="18"/>
      <c r="R406" s="18"/>
      <c r="T406" s="18"/>
    </row>
    <row r="407" spans="16:20" ht="12.5">
      <c r="P407" s="18"/>
      <c r="R407" s="18"/>
      <c r="T407" s="18"/>
    </row>
    <row r="408" spans="16:20" ht="12.5">
      <c r="P408" s="18"/>
      <c r="R408" s="18"/>
      <c r="T408" s="18"/>
    </row>
    <row r="409" spans="16:20" ht="12.5">
      <c r="P409" s="18"/>
      <c r="R409" s="18"/>
      <c r="T409" s="18"/>
    </row>
    <row r="410" spans="16:20" ht="12.5">
      <c r="P410" s="18"/>
      <c r="R410" s="18"/>
      <c r="T410" s="18"/>
    </row>
    <row r="411" spans="16:20" ht="12.5">
      <c r="P411" s="18"/>
      <c r="R411" s="18"/>
      <c r="T411" s="18"/>
    </row>
    <row r="412" spans="16:20" ht="12.5">
      <c r="P412" s="18"/>
      <c r="R412" s="18"/>
      <c r="T412" s="18"/>
    </row>
    <row r="413" spans="16:20" ht="12.5">
      <c r="P413" s="18"/>
      <c r="R413" s="18"/>
      <c r="T413" s="18"/>
    </row>
    <row r="414" spans="16:20" ht="12.5">
      <c r="P414" s="18"/>
      <c r="R414" s="18"/>
      <c r="T414" s="18"/>
    </row>
    <row r="415" spans="16:20" ht="12.5">
      <c r="P415" s="18"/>
      <c r="R415" s="18"/>
      <c r="T415" s="18"/>
    </row>
    <row r="416" spans="16:20" ht="12.5">
      <c r="P416" s="18"/>
      <c r="R416" s="18"/>
      <c r="T416" s="18"/>
    </row>
    <row r="417" spans="16:20" ht="12.5">
      <c r="P417" s="18"/>
      <c r="R417" s="18"/>
      <c r="T417" s="18"/>
    </row>
    <row r="418" spans="16:20" ht="12.5">
      <c r="P418" s="18"/>
      <c r="R418" s="18"/>
      <c r="T418" s="18"/>
    </row>
    <row r="419" spans="16:20" ht="12.5">
      <c r="P419" s="18"/>
      <c r="R419" s="18"/>
      <c r="T419" s="18"/>
    </row>
    <row r="420" spans="16:20" ht="12.5">
      <c r="P420" s="18"/>
      <c r="R420" s="18"/>
      <c r="T420" s="18"/>
    </row>
    <row r="421" spans="16:20" ht="12.5">
      <c r="P421" s="18"/>
      <c r="R421" s="18"/>
      <c r="T421" s="18"/>
    </row>
    <row r="422" spans="16:20" ht="12.5">
      <c r="P422" s="18"/>
      <c r="R422" s="18"/>
      <c r="T422" s="18"/>
    </row>
    <row r="423" spans="16:20" ht="12.5">
      <c r="P423" s="18"/>
      <c r="R423" s="18"/>
      <c r="T423" s="18"/>
    </row>
    <row r="424" spans="16:20" ht="12.5">
      <c r="P424" s="18"/>
      <c r="R424" s="18"/>
      <c r="T424" s="18"/>
    </row>
    <row r="425" spans="16:20" ht="12.5">
      <c r="P425" s="18"/>
      <c r="R425" s="18"/>
      <c r="T425" s="18"/>
    </row>
    <row r="426" spans="16:20" ht="12.5">
      <c r="P426" s="18"/>
      <c r="R426" s="18"/>
      <c r="T426" s="18"/>
    </row>
    <row r="427" spans="16:20" ht="12.5">
      <c r="P427" s="18"/>
      <c r="R427" s="18"/>
      <c r="T427" s="18"/>
    </row>
    <row r="428" spans="16:20" ht="12.5">
      <c r="P428" s="18"/>
      <c r="R428" s="18"/>
      <c r="T428" s="18"/>
    </row>
    <row r="429" spans="16:20" ht="12.5">
      <c r="P429" s="18"/>
      <c r="R429" s="18"/>
      <c r="T429" s="18"/>
    </row>
    <row r="430" spans="16:20" ht="12.5">
      <c r="P430" s="18"/>
      <c r="R430" s="18"/>
      <c r="T430" s="18"/>
    </row>
    <row r="431" spans="16:20" ht="12.5">
      <c r="P431" s="18"/>
      <c r="R431" s="18"/>
      <c r="T431" s="18"/>
    </row>
    <row r="432" spans="16:20" ht="12.5">
      <c r="P432" s="18"/>
      <c r="R432" s="18"/>
      <c r="T432" s="18"/>
    </row>
    <row r="433" spans="16:20" ht="12.5">
      <c r="P433" s="18"/>
      <c r="R433" s="18"/>
      <c r="T433" s="18"/>
    </row>
    <row r="434" spans="16:20" ht="12.5">
      <c r="P434" s="18"/>
      <c r="R434" s="18"/>
      <c r="T434" s="18"/>
    </row>
    <row r="435" spans="16:20" ht="12.5">
      <c r="P435" s="18"/>
      <c r="R435" s="18"/>
      <c r="T435" s="18"/>
    </row>
    <row r="436" spans="16:20" ht="12.5">
      <c r="P436" s="18"/>
      <c r="R436" s="18"/>
      <c r="T436" s="18"/>
    </row>
    <row r="437" spans="16:20" ht="12.5">
      <c r="P437" s="18"/>
      <c r="R437" s="18"/>
      <c r="T437" s="18"/>
    </row>
    <row r="438" spans="16:20" ht="12.5">
      <c r="P438" s="18"/>
      <c r="R438" s="18"/>
      <c r="T438" s="18"/>
    </row>
    <row r="439" spans="16:20" ht="12.5">
      <c r="P439" s="18"/>
      <c r="R439" s="18"/>
      <c r="T439" s="18"/>
    </row>
    <row r="440" spans="16:20" ht="12.5">
      <c r="P440" s="18"/>
      <c r="R440" s="18"/>
      <c r="T440" s="18"/>
    </row>
    <row r="441" spans="16:20" ht="12.5">
      <c r="P441" s="18"/>
      <c r="R441" s="18"/>
      <c r="T441" s="18"/>
    </row>
    <row r="442" spans="16:20" ht="12.5">
      <c r="P442" s="18"/>
      <c r="R442" s="18"/>
      <c r="T442" s="18"/>
    </row>
    <row r="443" spans="16:20" ht="12.5">
      <c r="P443" s="18"/>
      <c r="R443" s="18"/>
      <c r="T443" s="18"/>
    </row>
    <row r="444" spans="16:20" ht="12.5">
      <c r="P444" s="18"/>
      <c r="R444" s="18"/>
      <c r="T444" s="18"/>
    </row>
    <row r="445" spans="16:20" ht="12.5">
      <c r="P445" s="18"/>
      <c r="R445" s="18"/>
      <c r="T445" s="18"/>
    </row>
    <row r="446" spans="16:20" ht="12.5">
      <c r="P446" s="18"/>
      <c r="R446" s="18"/>
      <c r="T446" s="18"/>
    </row>
    <row r="447" spans="16:20" ht="12.5">
      <c r="P447" s="18"/>
      <c r="R447" s="18"/>
      <c r="T447" s="18"/>
    </row>
    <row r="448" spans="16:20" ht="12.5">
      <c r="P448" s="18"/>
      <c r="R448" s="18"/>
      <c r="T448" s="18"/>
    </row>
    <row r="449" spans="16:20" ht="12.5">
      <c r="P449" s="18"/>
      <c r="R449" s="18"/>
      <c r="T449" s="18"/>
    </row>
    <row r="450" spans="16:20" ht="12.5">
      <c r="P450" s="18"/>
      <c r="R450" s="18"/>
      <c r="T450" s="18"/>
    </row>
    <row r="451" spans="16:20" ht="12.5">
      <c r="P451" s="18"/>
      <c r="R451" s="18"/>
      <c r="T451" s="18"/>
    </row>
    <row r="452" spans="16:20" ht="12.5">
      <c r="P452" s="18"/>
      <c r="R452" s="18"/>
      <c r="T452" s="18"/>
    </row>
    <row r="453" spans="16:20" ht="12.5">
      <c r="P453" s="18"/>
      <c r="R453" s="18"/>
      <c r="T453" s="18"/>
    </row>
    <row r="454" spans="16:20" ht="12.5">
      <c r="P454" s="18"/>
      <c r="R454" s="18"/>
      <c r="T454" s="18"/>
    </row>
    <row r="455" spans="16:20" ht="12.5">
      <c r="P455" s="18"/>
      <c r="R455" s="18"/>
      <c r="T455" s="18"/>
    </row>
    <row r="456" spans="16:20" ht="12.5">
      <c r="P456" s="18"/>
      <c r="R456" s="18"/>
      <c r="T456" s="18"/>
    </row>
    <row r="457" spans="16:20" ht="12.5">
      <c r="P457" s="18"/>
      <c r="R457" s="18"/>
      <c r="T457" s="18"/>
    </row>
    <row r="458" spans="16:20" ht="12.5">
      <c r="P458" s="18"/>
      <c r="R458" s="18"/>
      <c r="T458" s="18"/>
    </row>
    <row r="459" spans="16:20" ht="12.5">
      <c r="P459" s="18"/>
      <c r="R459" s="18"/>
      <c r="T459" s="18"/>
    </row>
    <row r="460" spans="16:20" ht="12.5">
      <c r="P460" s="18"/>
      <c r="R460" s="18"/>
      <c r="T460" s="18"/>
    </row>
    <row r="461" spans="16:20" ht="12.5">
      <c r="P461" s="18"/>
      <c r="R461" s="18"/>
      <c r="T461" s="18"/>
    </row>
    <row r="462" spans="16:20" ht="12.5">
      <c r="P462" s="18"/>
      <c r="R462" s="18"/>
      <c r="T462" s="18"/>
    </row>
    <row r="463" spans="16:20" ht="12.5">
      <c r="P463" s="18"/>
      <c r="R463" s="18"/>
      <c r="T463" s="18"/>
    </row>
    <row r="464" spans="16:20" ht="12.5">
      <c r="P464" s="18"/>
      <c r="R464" s="18"/>
      <c r="T464" s="18"/>
    </row>
    <row r="465" spans="16:20" ht="12.5">
      <c r="P465" s="18"/>
      <c r="R465" s="18"/>
      <c r="T465" s="18"/>
    </row>
    <row r="466" spans="16:20" ht="12.5">
      <c r="P466" s="18"/>
      <c r="R466" s="18"/>
      <c r="T466" s="18"/>
    </row>
    <row r="467" spans="16:20" ht="12.5">
      <c r="P467" s="18"/>
      <c r="R467" s="18"/>
      <c r="T467" s="18"/>
    </row>
    <row r="468" spans="16:20" ht="12.5">
      <c r="P468" s="18"/>
      <c r="R468" s="18"/>
      <c r="T468" s="18"/>
    </row>
    <row r="469" spans="16:20" ht="12.5">
      <c r="P469" s="18"/>
      <c r="R469" s="18"/>
      <c r="T469" s="18"/>
    </row>
    <row r="470" spans="16:20" ht="12.5">
      <c r="P470" s="18"/>
      <c r="R470" s="18"/>
      <c r="T470" s="18"/>
    </row>
    <row r="471" spans="16:20" ht="12.5">
      <c r="P471" s="18"/>
      <c r="R471" s="18"/>
      <c r="T471" s="18"/>
    </row>
    <row r="472" spans="16:20" ht="12.5">
      <c r="P472" s="18"/>
      <c r="R472" s="18"/>
      <c r="T472" s="18"/>
    </row>
    <row r="473" spans="16:20" ht="12.5">
      <c r="P473" s="18"/>
      <c r="R473" s="18"/>
      <c r="T473" s="18"/>
    </row>
    <row r="474" spans="16:20" ht="12.5">
      <c r="P474" s="18"/>
      <c r="R474" s="18"/>
      <c r="T474" s="18"/>
    </row>
    <row r="475" spans="16:20" ht="12.5">
      <c r="P475" s="18"/>
      <c r="R475" s="18"/>
      <c r="T475" s="18"/>
    </row>
    <row r="476" spans="16:20" ht="12.5">
      <c r="P476" s="18"/>
      <c r="R476" s="18"/>
      <c r="T476" s="18"/>
    </row>
    <row r="477" spans="16:20" ht="12.5">
      <c r="P477" s="18"/>
      <c r="R477" s="18"/>
      <c r="T477" s="18"/>
    </row>
    <row r="478" spans="16:20" ht="12.5">
      <c r="P478" s="18"/>
      <c r="R478" s="18"/>
      <c r="T478" s="18"/>
    </row>
    <row r="479" spans="16:20" ht="12.5">
      <c r="P479" s="18"/>
      <c r="R479" s="18"/>
      <c r="T479" s="18"/>
    </row>
    <row r="480" spans="16:20" ht="12.5">
      <c r="P480" s="18"/>
      <c r="R480" s="18"/>
      <c r="T480" s="18"/>
    </row>
    <row r="481" spans="16:20" ht="12.5">
      <c r="P481" s="18"/>
      <c r="R481" s="18"/>
      <c r="T481" s="18"/>
    </row>
    <row r="482" spans="16:20" ht="12.5">
      <c r="P482" s="18"/>
      <c r="R482" s="18"/>
      <c r="T482" s="18"/>
    </row>
    <row r="483" spans="16:20" ht="12.5">
      <c r="P483" s="18"/>
      <c r="R483" s="18"/>
      <c r="T483" s="18"/>
    </row>
    <row r="484" spans="16:20" ht="12.5">
      <c r="P484" s="18"/>
      <c r="R484" s="18"/>
      <c r="T484" s="18"/>
    </row>
    <row r="485" spans="16:20" ht="12.5">
      <c r="P485" s="18"/>
      <c r="R485" s="18"/>
      <c r="T485" s="18"/>
    </row>
    <row r="486" spans="16:20" ht="12.5">
      <c r="P486" s="18"/>
      <c r="R486" s="18"/>
      <c r="T486" s="18"/>
    </row>
    <row r="487" spans="16:20" ht="12.5">
      <c r="P487" s="18"/>
      <c r="R487" s="18"/>
      <c r="T487" s="18"/>
    </row>
    <row r="488" spans="16:20" ht="12.5">
      <c r="P488" s="18"/>
      <c r="R488" s="18"/>
      <c r="T488" s="18"/>
    </row>
    <row r="489" spans="16:20" ht="12.5">
      <c r="P489" s="18"/>
      <c r="R489" s="18"/>
      <c r="T489" s="18"/>
    </row>
    <row r="490" spans="16:20" ht="12.5">
      <c r="P490" s="18"/>
      <c r="R490" s="18"/>
      <c r="T490" s="18"/>
    </row>
    <row r="491" spans="16:20" ht="12.5">
      <c r="P491" s="18"/>
      <c r="R491" s="18"/>
      <c r="T491" s="18"/>
    </row>
    <row r="492" spans="16:20" ht="12.5">
      <c r="P492" s="18"/>
      <c r="R492" s="18"/>
      <c r="T492" s="18"/>
    </row>
    <row r="493" spans="16:20" ht="12.5">
      <c r="P493" s="18"/>
      <c r="R493" s="18"/>
      <c r="T493" s="18"/>
    </row>
    <row r="494" spans="16:20" ht="12.5">
      <c r="P494" s="18"/>
      <c r="R494" s="18"/>
      <c r="T494" s="18"/>
    </row>
    <row r="495" spans="16:20" ht="12.5">
      <c r="P495" s="18"/>
      <c r="R495" s="18"/>
      <c r="T495" s="18"/>
    </row>
    <row r="496" spans="16:20" ht="12.5">
      <c r="P496" s="18"/>
      <c r="R496" s="18"/>
      <c r="T496" s="18"/>
    </row>
    <row r="497" spans="16:20" ht="12.5">
      <c r="P497" s="18"/>
      <c r="R497" s="18"/>
      <c r="T497" s="18"/>
    </row>
    <row r="498" spans="16:20" ht="12.5">
      <c r="P498" s="18"/>
      <c r="R498" s="18"/>
      <c r="T498" s="18"/>
    </row>
    <row r="499" spans="16:20" ht="12.5">
      <c r="P499" s="18"/>
      <c r="R499" s="18"/>
      <c r="T499" s="18"/>
    </row>
    <row r="500" spans="16:20" ht="12.5">
      <c r="P500" s="18"/>
      <c r="R500" s="18"/>
      <c r="T500" s="18"/>
    </row>
    <row r="501" spans="16:20" ht="12.5">
      <c r="P501" s="18"/>
      <c r="R501" s="18"/>
      <c r="T501" s="18"/>
    </row>
    <row r="502" spans="16:20" ht="12.5">
      <c r="P502" s="18"/>
      <c r="R502" s="18"/>
      <c r="T502" s="18"/>
    </row>
    <row r="503" spans="16:20" ht="12.5">
      <c r="P503" s="18"/>
      <c r="R503" s="18"/>
      <c r="T503" s="18"/>
    </row>
    <row r="504" spans="16:20" ht="12.5">
      <c r="P504" s="18"/>
      <c r="R504" s="18"/>
      <c r="T504" s="18"/>
    </row>
    <row r="505" spans="16:20" ht="12.5">
      <c r="P505" s="18"/>
      <c r="R505" s="18"/>
      <c r="T505" s="18"/>
    </row>
    <row r="506" spans="16:20" ht="12.5">
      <c r="P506" s="18"/>
      <c r="R506" s="18"/>
      <c r="T506" s="18"/>
    </row>
    <row r="507" spans="16:20" ht="12.5">
      <c r="P507" s="18"/>
      <c r="R507" s="18"/>
      <c r="T507" s="18"/>
    </row>
    <row r="508" spans="16:20" ht="12.5">
      <c r="P508" s="18"/>
      <c r="R508" s="18"/>
      <c r="T508" s="18"/>
    </row>
    <row r="509" spans="16:20" ht="12.5">
      <c r="P509" s="18"/>
      <c r="R509" s="18"/>
      <c r="T509" s="18"/>
    </row>
    <row r="510" spans="16:20" ht="12.5">
      <c r="P510" s="18"/>
      <c r="R510" s="18"/>
      <c r="T510" s="18"/>
    </row>
    <row r="511" spans="16:20" ht="12.5">
      <c r="P511" s="18"/>
      <c r="R511" s="18"/>
      <c r="T511" s="18"/>
    </row>
    <row r="512" spans="16:20" ht="12.5">
      <c r="P512" s="18"/>
      <c r="R512" s="18"/>
      <c r="T512" s="18"/>
    </row>
    <row r="513" spans="16:20" ht="12.5">
      <c r="P513" s="18"/>
      <c r="R513" s="18"/>
      <c r="T513" s="18"/>
    </row>
    <row r="514" spans="16:20" ht="12.5">
      <c r="P514" s="18"/>
      <c r="R514" s="18"/>
      <c r="T514" s="18"/>
    </row>
    <row r="515" spans="16:20" ht="12.5">
      <c r="P515" s="18"/>
      <c r="R515" s="18"/>
      <c r="T515" s="18"/>
    </row>
    <row r="516" spans="16:20" ht="12.5">
      <c r="P516" s="18"/>
      <c r="R516" s="18"/>
      <c r="T516" s="18"/>
    </row>
    <row r="517" spans="16:20" ht="12.5">
      <c r="P517" s="18"/>
      <c r="R517" s="18"/>
      <c r="T517" s="18"/>
    </row>
    <row r="518" spans="16:20" ht="12.5">
      <c r="P518" s="18"/>
      <c r="R518" s="18"/>
      <c r="T518" s="18"/>
    </row>
    <row r="519" spans="16:20" ht="12.5">
      <c r="P519" s="18"/>
      <c r="R519" s="18"/>
      <c r="T519" s="18"/>
    </row>
    <row r="520" spans="16:20" ht="12.5">
      <c r="P520" s="18"/>
      <c r="R520" s="18"/>
      <c r="T520" s="18"/>
    </row>
    <row r="521" spans="16:20" ht="12.5">
      <c r="P521" s="18"/>
      <c r="R521" s="18"/>
      <c r="T521" s="18"/>
    </row>
    <row r="522" spans="16:20" ht="12.5">
      <c r="P522" s="18"/>
      <c r="R522" s="18"/>
      <c r="T522" s="18"/>
    </row>
    <row r="523" spans="16:20" ht="12.5">
      <c r="P523" s="18"/>
      <c r="R523" s="18"/>
      <c r="T523" s="18"/>
    </row>
    <row r="524" spans="16:20" ht="12.5">
      <c r="P524" s="18"/>
      <c r="R524" s="18"/>
      <c r="T524" s="18"/>
    </row>
    <row r="525" spans="16:20" ht="12.5">
      <c r="P525" s="18"/>
      <c r="R525" s="18"/>
      <c r="T525" s="18"/>
    </row>
    <row r="526" spans="16:20" ht="12.5">
      <c r="P526" s="18"/>
      <c r="R526" s="18"/>
      <c r="T526" s="18"/>
    </row>
    <row r="527" spans="16:20" ht="12.5">
      <c r="P527" s="18"/>
      <c r="R527" s="18"/>
      <c r="T527" s="18"/>
    </row>
    <row r="528" spans="16:20" ht="12.5">
      <c r="P528" s="18"/>
      <c r="R528" s="18"/>
      <c r="T528" s="18"/>
    </row>
    <row r="529" spans="16:20" ht="12.5">
      <c r="P529" s="18"/>
      <c r="R529" s="18"/>
      <c r="T529" s="18"/>
    </row>
    <row r="530" spans="16:20" ht="12.5">
      <c r="P530" s="18"/>
      <c r="R530" s="18"/>
      <c r="T530" s="18"/>
    </row>
    <row r="531" spans="16:20" ht="12.5">
      <c r="P531" s="18"/>
      <c r="R531" s="18"/>
      <c r="T531" s="18"/>
    </row>
    <row r="532" spans="16:20" ht="12.5">
      <c r="P532" s="18"/>
      <c r="R532" s="18"/>
      <c r="T532" s="18"/>
    </row>
    <row r="533" spans="16:20" ht="12.5">
      <c r="P533" s="18"/>
      <c r="R533" s="18"/>
      <c r="T533" s="18"/>
    </row>
    <row r="534" spans="16:20" ht="12.5">
      <c r="P534" s="18"/>
      <c r="R534" s="18"/>
      <c r="T534" s="18"/>
    </row>
    <row r="535" spans="16:20" ht="12.5">
      <c r="P535" s="18"/>
      <c r="R535" s="18"/>
      <c r="T535" s="18"/>
    </row>
    <row r="536" spans="16:20" ht="12.5">
      <c r="P536" s="18"/>
      <c r="R536" s="18"/>
      <c r="T536" s="18"/>
    </row>
    <row r="537" spans="16:20" ht="12.5">
      <c r="P537" s="18"/>
      <c r="R537" s="18"/>
      <c r="T537" s="18"/>
    </row>
    <row r="538" spans="16:20" ht="12.5">
      <c r="P538" s="18"/>
      <c r="R538" s="18"/>
      <c r="T538" s="18"/>
    </row>
    <row r="539" spans="16:20" ht="12.5">
      <c r="P539" s="18"/>
      <c r="R539" s="18"/>
      <c r="T539" s="18"/>
    </row>
    <row r="540" spans="16:20" ht="12.5">
      <c r="P540" s="18"/>
      <c r="R540" s="18"/>
      <c r="T540" s="18"/>
    </row>
    <row r="541" spans="16:20" ht="12.5">
      <c r="P541" s="18"/>
      <c r="R541" s="18"/>
      <c r="T541" s="18"/>
    </row>
    <row r="542" spans="16:20" ht="12.5">
      <c r="P542" s="18"/>
      <c r="R542" s="18"/>
      <c r="T542" s="18"/>
    </row>
    <row r="543" spans="16:20" ht="12.5">
      <c r="P543" s="18"/>
      <c r="R543" s="18"/>
      <c r="T543" s="18"/>
    </row>
    <row r="544" spans="16:20" ht="12.5">
      <c r="P544" s="18"/>
      <c r="R544" s="18"/>
      <c r="T544" s="18"/>
    </row>
    <row r="545" spans="16:20" ht="12.5">
      <c r="P545" s="18"/>
      <c r="R545" s="18"/>
      <c r="T545" s="18"/>
    </row>
    <row r="546" spans="16:20" ht="12.5">
      <c r="P546" s="18"/>
      <c r="R546" s="18"/>
      <c r="T546" s="18"/>
    </row>
    <row r="547" spans="16:20" ht="12.5">
      <c r="P547" s="18"/>
      <c r="R547" s="18"/>
      <c r="T547" s="18"/>
    </row>
    <row r="548" spans="16:20" ht="12.5">
      <c r="P548" s="18"/>
      <c r="R548" s="18"/>
      <c r="T548" s="18"/>
    </row>
    <row r="549" spans="16:20" ht="12.5">
      <c r="P549" s="18"/>
      <c r="R549" s="18"/>
      <c r="T549" s="18"/>
    </row>
    <row r="550" spans="16:20" ht="12.5">
      <c r="P550" s="18"/>
      <c r="R550" s="18"/>
      <c r="T550" s="18"/>
    </row>
    <row r="551" spans="16:20" ht="12.5">
      <c r="P551" s="18"/>
      <c r="R551" s="18"/>
      <c r="T551" s="18"/>
    </row>
    <row r="552" spans="16:20" ht="12.5">
      <c r="P552" s="18"/>
      <c r="R552" s="18"/>
      <c r="T552" s="18"/>
    </row>
    <row r="553" spans="16:20" ht="12.5">
      <c r="P553" s="18"/>
      <c r="R553" s="18"/>
      <c r="T553" s="18"/>
    </row>
    <row r="554" spans="16:20" ht="12.5">
      <c r="P554" s="18"/>
      <c r="R554" s="18"/>
      <c r="T554" s="18"/>
    </row>
    <row r="555" spans="16:20" ht="12.5">
      <c r="P555" s="18"/>
      <c r="R555" s="18"/>
      <c r="T555" s="18"/>
    </row>
    <row r="556" spans="16:20" ht="12.5">
      <c r="P556" s="18"/>
      <c r="R556" s="18"/>
      <c r="T556" s="18"/>
    </row>
    <row r="557" spans="16:20" ht="12.5">
      <c r="P557" s="18"/>
      <c r="R557" s="18"/>
      <c r="T557" s="18"/>
    </row>
    <row r="558" spans="16:20" ht="12.5">
      <c r="P558" s="18"/>
      <c r="R558" s="18"/>
      <c r="T558" s="18"/>
    </row>
    <row r="559" spans="16:20" ht="12.5">
      <c r="P559" s="18"/>
      <c r="R559" s="18"/>
      <c r="T559" s="18"/>
    </row>
    <row r="560" spans="16:20" ht="12.5">
      <c r="P560" s="18"/>
      <c r="R560" s="18"/>
      <c r="T560" s="18"/>
    </row>
    <row r="561" spans="16:20" ht="12.5">
      <c r="P561" s="18"/>
      <c r="R561" s="18"/>
      <c r="T561" s="18"/>
    </row>
    <row r="562" spans="16:20" ht="12.5">
      <c r="P562" s="18"/>
      <c r="R562" s="18"/>
      <c r="T562" s="18"/>
    </row>
    <row r="563" spans="16:20" ht="12.5">
      <c r="P563" s="18"/>
      <c r="R563" s="18"/>
      <c r="T563" s="18"/>
    </row>
    <row r="564" spans="16:20" ht="12.5">
      <c r="P564" s="18"/>
      <c r="R564" s="18"/>
      <c r="T564" s="18"/>
    </row>
    <row r="565" spans="16:20" ht="12.5">
      <c r="P565" s="18"/>
      <c r="R565" s="18"/>
      <c r="T565" s="18"/>
    </row>
    <row r="566" spans="16:20" ht="12.5">
      <c r="P566" s="18"/>
      <c r="R566" s="18"/>
      <c r="T566" s="18"/>
    </row>
    <row r="567" spans="16:20" ht="12.5">
      <c r="P567" s="18"/>
      <c r="R567" s="18"/>
      <c r="T567" s="18"/>
    </row>
    <row r="568" spans="16:20" ht="12.5">
      <c r="P568" s="18"/>
      <c r="R568" s="18"/>
      <c r="T568" s="18"/>
    </row>
    <row r="569" spans="16:20" ht="12.5">
      <c r="P569" s="18"/>
      <c r="R569" s="18"/>
      <c r="T569" s="18"/>
    </row>
    <row r="570" spans="16:20" ht="12.5">
      <c r="P570" s="18"/>
      <c r="R570" s="18"/>
      <c r="T570" s="18"/>
    </row>
    <row r="571" spans="16:20" ht="12.5">
      <c r="P571" s="18"/>
      <c r="R571" s="18"/>
      <c r="T571" s="18"/>
    </row>
    <row r="572" spans="16:20" ht="12.5">
      <c r="P572" s="18"/>
      <c r="R572" s="18"/>
      <c r="T572" s="18"/>
    </row>
    <row r="573" spans="16:20" ht="12.5">
      <c r="P573" s="18"/>
      <c r="R573" s="18"/>
      <c r="T573" s="18"/>
    </row>
    <row r="574" spans="16:20" ht="12.5">
      <c r="P574" s="18"/>
      <c r="R574" s="18"/>
      <c r="T574" s="18"/>
    </row>
    <row r="575" spans="16:20" ht="12.5">
      <c r="P575" s="18"/>
      <c r="R575" s="18"/>
      <c r="T575" s="18"/>
    </row>
    <row r="576" spans="16:20" ht="12.5">
      <c r="P576" s="18"/>
      <c r="R576" s="18"/>
      <c r="T576" s="18"/>
    </row>
    <row r="577" spans="16:20" ht="12.5">
      <c r="P577" s="18"/>
      <c r="R577" s="18"/>
      <c r="T577" s="18"/>
    </row>
    <row r="578" spans="16:20" ht="12.5">
      <c r="P578" s="18"/>
      <c r="R578" s="18"/>
      <c r="T578" s="18"/>
    </row>
    <row r="579" spans="16:20" ht="12.5">
      <c r="P579" s="18"/>
      <c r="R579" s="18"/>
      <c r="T579" s="18"/>
    </row>
    <row r="580" spans="16:20" ht="12.5">
      <c r="P580" s="18"/>
      <c r="R580" s="18"/>
      <c r="T580" s="18"/>
    </row>
    <row r="581" spans="16:20" ht="12.5">
      <c r="P581" s="18"/>
      <c r="R581" s="18"/>
      <c r="T581" s="18"/>
    </row>
    <row r="582" spans="16:20" ht="12.5">
      <c r="P582" s="18"/>
      <c r="R582" s="18"/>
      <c r="T582" s="18"/>
    </row>
    <row r="583" spans="16:20" ht="12.5">
      <c r="P583" s="18"/>
      <c r="R583" s="18"/>
      <c r="T583" s="18"/>
    </row>
    <row r="584" spans="16:20" ht="12.5">
      <c r="P584" s="18"/>
      <c r="R584" s="18"/>
      <c r="T584" s="18"/>
    </row>
    <row r="585" spans="16:20" ht="12.5">
      <c r="P585" s="18"/>
      <c r="R585" s="18"/>
      <c r="T585" s="18"/>
    </row>
    <row r="586" spans="16:20" ht="12.5">
      <c r="P586" s="18"/>
      <c r="R586" s="18"/>
      <c r="T586" s="18"/>
    </row>
    <row r="587" spans="16:20" ht="12.5">
      <c r="P587" s="18"/>
      <c r="R587" s="18"/>
      <c r="T587" s="18"/>
    </row>
    <row r="588" spans="16:20" ht="12.5">
      <c r="P588" s="18"/>
      <c r="R588" s="18"/>
      <c r="T588" s="18"/>
    </row>
    <row r="589" spans="16:20" ht="12.5">
      <c r="P589" s="18"/>
      <c r="R589" s="18"/>
      <c r="T589" s="18"/>
    </row>
    <row r="590" spans="16:20" ht="12.5">
      <c r="P590" s="18"/>
      <c r="R590" s="18"/>
      <c r="T590" s="18"/>
    </row>
    <row r="591" spans="16:20" ht="12.5">
      <c r="P591" s="18"/>
      <c r="R591" s="18"/>
      <c r="T591" s="18"/>
    </row>
    <row r="592" spans="16:20" ht="12.5">
      <c r="P592" s="18"/>
      <c r="R592" s="18"/>
      <c r="T592" s="18"/>
    </row>
    <row r="593" spans="16:20" ht="12.5">
      <c r="P593" s="18"/>
      <c r="R593" s="18"/>
      <c r="T593" s="18"/>
    </row>
    <row r="594" spans="16:20" ht="12.5">
      <c r="P594" s="18"/>
      <c r="R594" s="18"/>
      <c r="T594" s="18"/>
    </row>
    <row r="595" spans="16:20" ht="12.5">
      <c r="P595" s="18"/>
      <c r="R595" s="18"/>
      <c r="T595" s="18"/>
    </row>
    <row r="596" spans="16:20" ht="12.5">
      <c r="P596" s="18"/>
      <c r="R596" s="18"/>
      <c r="T596" s="18"/>
    </row>
    <row r="597" spans="16:20" ht="12.5">
      <c r="P597" s="18"/>
      <c r="R597" s="18"/>
      <c r="T597" s="18"/>
    </row>
    <row r="598" spans="16:20" ht="12.5">
      <c r="P598" s="18"/>
      <c r="R598" s="18"/>
      <c r="T598" s="18"/>
    </row>
    <row r="599" spans="16:20" ht="12.5">
      <c r="P599" s="18"/>
      <c r="R599" s="18"/>
      <c r="T599" s="18"/>
    </row>
    <row r="600" spans="16:20" ht="12.5">
      <c r="P600" s="18"/>
      <c r="R600" s="18"/>
      <c r="T600" s="18"/>
    </row>
    <row r="601" spans="16:20" ht="12.5">
      <c r="P601" s="18"/>
      <c r="R601" s="18"/>
      <c r="T601" s="18"/>
    </row>
    <row r="602" spans="16:20" ht="12.5">
      <c r="P602" s="18"/>
      <c r="R602" s="18"/>
      <c r="T602" s="18"/>
    </row>
    <row r="603" spans="16:20" ht="12.5">
      <c r="P603" s="18"/>
      <c r="R603" s="18"/>
      <c r="T603" s="18"/>
    </row>
    <row r="604" spans="16:20" ht="12.5">
      <c r="P604" s="18"/>
      <c r="R604" s="18"/>
      <c r="T604" s="18"/>
    </row>
    <row r="605" spans="16:20" ht="12.5">
      <c r="P605" s="18"/>
      <c r="R605" s="18"/>
      <c r="T605" s="18"/>
    </row>
    <row r="606" spans="16:20" ht="12.5">
      <c r="P606" s="18"/>
      <c r="R606" s="18"/>
      <c r="T606" s="18"/>
    </row>
    <row r="607" spans="16:20" ht="12.5">
      <c r="P607" s="18"/>
      <c r="R607" s="18"/>
      <c r="T607" s="18"/>
    </row>
    <row r="608" spans="16:20" ht="12.5">
      <c r="P608" s="18"/>
      <c r="R608" s="18"/>
      <c r="T608" s="18"/>
    </row>
    <row r="609" spans="16:20" ht="12.5">
      <c r="P609" s="18"/>
      <c r="R609" s="18"/>
      <c r="T609" s="18"/>
    </row>
    <row r="610" spans="16:20" ht="12.5">
      <c r="P610" s="18"/>
      <c r="R610" s="18"/>
      <c r="T610" s="18"/>
    </row>
    <row r="611" spans="16:20" ht="12.5">
      <c r="P611" s="18"/>
      <c r="R611" s="18"/>
      <c r="T611" s="18"/>
    </row>
    <row r="612" spans="16:20" ht="12.5">
      <c r="P612" s="18"/>
      <c r="R612" s="18"/>
      <c r="T612" s="18"/>
    </row>
    <row r="613" spans="16:20" ht="12.5">
      <c r="P613" s="18"/>
      <c r="R613" s="18"/>
      <c r="T613" s="18"/>
    </row>
    <row r="614" spans="16:20" ht="12.5">
      <c r="P614" s="18"/>
      <c r="R614" s="18"/>
      <c r="T614" s="18"/>
    </row>
    <row r="615" spans="16:20" ht="12.5">
      <c r="P615" s="18"/>
      <c r="R615" s="18"/>
      <c r="T615" s="18"/>
    </row>
    <row r="616" spans="16:20" ht="12.5">
      <c r="P616" s="18"/>
      <c r="R616" s="18"/>
      <c r="T616" s="18"/>
    </row>
    <row r="617" spans="16:20" ht="12.5">
      <c r="P617" s="18"/>
      <c r="R617" s="18"/>
      <c r="T617" s="18"/>
    </row>
    <row r="618" spans="16:20" ht="12.5">
      <c r="P618" s="18"/>
      <c r="R618" s="18"/>
      <c r="T618" s="18"/>
    </row>
    <row r="619" spans="16:20" ht="12.5">
      <c r="P619" s="18"/>
      <c r="R619" s="18"/>
      <c r="T619" s="18"/>
    </row>
    <row r="620" spans="16:20" ht="12.5">
      <c r="P620" s="18"/>
      <c r="R620" s="18"/>
      <c r="T620" s="18"/>
    </row>
    <row r="621" spans="16:20" ht="12.5">
      <c r="P621" s="18"/>
      <c r="R621" s="18"/>
      <c r="T621" s="18"/>
    </row>
    <row r="622" spans="16:20" ht="12.5">
      <c r="P622" s="18"/>
      <c r="R622" s="18"/>
      <c r="T622" s="18"/>
    </row>
    <row r="623" spans="16:20" ht="12.5">
      <c r="P623" s="18"/>
      <c r="R623" s="18"/>
      <c r="T623" s="18"/>
    </row>
    <row r="624" spans="16:20" ht="12.5">
      <c r="P624" s="18"/>
      <c r="R624" s="18"/>
      <c r="T624" s="18"/>
    </row>
    <row r="625" spans="16:20" ht="12.5">
      <c r="P625" s="18"/>
      <c r="R625" s="18"/>
      <c r="T625" s="18"/>
    </row>
    <row r="626" spans="16:20" ht="12.5">
      <c r="P626" s="18"/>
      <c r="R626" s="18"/>
      <c r="T626" s="18"/>
    </row>
    <row r="627" spans="16:20" ht="12.5">
      <c r="P627" s="18"/>
      <c r="R627" s="18"/>
      <c r="T627" s="18"/>
    </row>
    <row r="628" spans="16:20" ht="12.5">
      <c r="P628" s="18"/>
      <c r="R628" s="18"/>
      <c r="T628" s="18"/>
    </row>
    <row r="629" spans="16:20" ht="12.5">
      <c r="P629" s="18"/>
      <c r="R629" s="18"/>
      <c r="T629" s="18"/>
    </row>
    <row r="630" spans="16:20" ht="12.5">
      <c r="P630" s="18"/>
      <c r="R630" s="18"/>
      <c r="T630" s="18"/>
    </row>
    <row r="631" spans="16:20" ht="12.5">
      <c r="P631" s="18"/>
      <c r="R631" s="18"/>
      <c r="T631" s="18"/>
    </row>
    <row r="632" spans="16:20" ht="12.5">
      <c r="P632" s="18"/>
      <c r="R632" s="18"/>
      <c r="T632" s="18"/>
    </row>
    <row r="633" spans="16:20" ht="12.5">
      <c r="P633" s="18"/>
      <c r="R633" s="18"/>
      <c r="T633" s="18"/>
    </row>
    <row r="634" spans="16:20" ht="12.5">
      <c r="P634" s="18"/>
      <c r="R634" s="18"/>
      <c r="T634" s="18"/>
    </row>
    <row r="635" spans="16:20" ht="12.5">
      <c r="P635" s="18"/>
      <c r="R635" s="18"/>
      <c r="T635" s="18"/>
    </row>
    <row r="636" spans="16:20" ht="12.5">
      <c r="P636" s="18"/>
      <c r="R636" s="18"/>
      <c r="T636" s="18"/>
    </row>
    <row r="637" spans="16:20" ht="12.5">
      <c r="P637" s="18"/>
      <c r="R637" s="18"/>
      <c r="T637" s="18"/>
    </row>
    <row r="638" spans="16:20" ht="12.5">
      <c r="P638" s="18"/>
      <c r="R638" s="18"/>
      <c r="T638" s="18"/>
    </row>
    <row r="639" spans="16:20" ht="12.5">
      <c r="P639" s="18"/>
      <c r="R639" s="18"/>
      <c r="T639" s="18"/>
    </row>
    <row r="640" spans="16:20" ht="12.5">
      <c r="P640" s="18"/>
      <c r="R640" s="18"/>
      <c r="T640" s="18"/>
    </row>
    <row r="641" spans="16:20" ht="12.5">
      <c r="P641" s="18"/>
      <c r="R641" s="18"/>
      <c r="T641" s="18"/>
    </row>
    <row r="642" spans="16:20" ht="12.5">
      <c r="P642" s="18"/>
      <c r="R642" s="18"/>
      <c r="T642" s="18"/>
    </row>
    <row r="643" spans="16:20" ht="12.5">
      <c r="P643" s="18"/>
      <c r="R643" s="18"/>
      <c r="T643" s="18"/>
    </row>
    <row r="644" spans="16:20" ht="12.5">
      <c r="P644" s="18"/>
      <c r="R644" s="18"/>
      <c r="T644" s="18"/>
    </row>
    <row r="645" spans="16:20" ht="12.5">
      <c r="P645" s="18"/>
      <c r="R645" s="18"/>
      <c r="T645" s="18"/>
    </row>
    <row r="646" spans="16:20" ht="12.5">
      <c r="P646" s="18"/>
      <c r="R646" s="18"/>
      <c r="T646" s="18"/>
    </row>
    <row r="647" spans="16:20" ht="12.5">
      <c r="P647" s="18"/>
      <c r="R647" s="18"/>
      <c r="T647" s="18"/>
    </row>
    <row r="648" spans="16:20" ht="12.5">
      <c r="P648" s="18"/>
      <c r="R648" s="18"/>
      <c r="T648" s="18"/>
    </row>
    <row r="649" spans="16:20" ht="12.5">
      <c r="P649" s="18"/>
      <c r="R649" s="18"/>
      <c r="T649" s="18"/>
    </row>
    <row r="650" spans="16:20" ht="12.5">
      <c r="P650" s="18"/>
      <c r="R650" s="18"/>
      <c r="T650" s="18"/>
    </row>
    <row r="651" spans="16:20" ht="12.5">
      <c r="P651" s="18"/>
      <c r="R651" s="18"/>
      <c r="T651" s="18"/>
    </row>
    <row r="652" spans="16:20" ht="12.5">
      <c r="P652" s="18"/>
      <c r="R652" s="18"/>
      <c r="T652" s="18"/>
    </row>
    <row r="653" spans="16:20" ht="12.5">
      <c r="P653" s="18"/>
      <c r="R653" s="18"/>
      <c r="T653" s="18"/>
    </row>
    <row r="654" spans="16:20" ht="12.5">
      <c r="P654" s="18"/>
      <c r="R654" s="18"/>
      <c r="T654" s="18"/>
    </row>
    <row r="655" spans="16:20" ht="12.5">
      <c r="P655" s="18"/>
      <c r="R655" s="18"/>
      <c r="T655" s="18"/>
    </row>
    <row r="656" spans="16:20" ht="12.5">
      <c r="P656" s="18"/>
      <c r="R656" s="18"/>
      <c r="T656" s="18"/>
    </row>
    <row r="657" spans="16:20" ht="12.5">
      <c r="P657" s="18"/>
      <c r="R657" s="18"/>
      <c r="T657" s="18"/>
    </row>
    <row r="658" spans="16:20" ht="12.5">
      <c r="P658" s="18"/>
      <c r="R658" s="18"/>
      <c r="T658" s="18"/>
    </row>
    <row r="659" spans="16:20" ht="12.5">
      <c r="P659" s="18"/>
      <c r="R659" s="18"/>
      <c r="T659" s="18"/>
    </row>
    <row r="660" spans="16:20" ht="12.5">
      <c r="P660" s="18"/>
      <c r="R660" s="18"/>
      <c r="T660" s="18"/>
    </row>
    <row r="661" spans="16:20" ht="12.5">
      <c r="P661" s="18"/>
      <c r="R661" s="18"/>
      <c r="T661" s="18"/>
    </row>
    <row r="662" spans="16:20" ht="12.5">
      <c r="P662" s="18"/>
      <c r="R662" s="18"/>
      <c r="T662" s="18"/>
    </row>
    <row r="663" spans="16:20" ht="12.5">
      <c r="P663" s="18"/>
      <c r="R663" s="18"/>
      <c r="T663" s="18"/>
    </row>
    <row r="664" spans="16:20" ht="12.5">
      <c r="P664" s="18"/>
      <c r="R664" s="18"/>
      <c r="T664" s="18"/>
    </row>
    <row r="665" spans="16:20" ht="12.5">
      <c r="P665" s="18"/>
      <c r="R665" s="18"/>
      <c r="T665" s="18"/>
    </row>
    <row r="666" spans="16:20" ht="12.5">
      <c r="P666" s="18"/>
      <c r="R666" s="18"/>
      <c r="T666" s="18"/>
    </row>
    <row r="667" spans="16:20" ht="12.5">
      <c r="P667" s="18"/>
      <c r="R667" s="18"/>
      <c r="T667" s="18"/>
    </row>
    <row r="668" spans="16:20" ht="12.5">
      <c r="P668" s="18"/>
      <c r="R668" s="18"/>
      <c r="T668" s="18"/>
    </row>
    <row r="669" spans="16:20" ht="12.5">
      <c r="P669" s="18"/>
      <c r="R669" s="18"/>
      <c r="T669" s="18"/>
    </row>
    <row r="670" spans="16:20" ht="12.5">
      <c r="P670" s="18"/>
      <c r="R670" s="18"/>
      <c r="T670" s="18"/>
    </row>
    <row r="671" spans="16:20" ht="12.5">
      <c r="P671" s="18"/>
      <c r="R671" s="18"/>
      <c r="T671" s="18"/>
    </row>
    <row r="672" spans="16:20" ht="12.5">
      <c r="P672" s="18"/>
      <c r="R672" s="18"/>
      <c r="T672" s="18"/>
    </row>
    <row r="673" spans="16:20" ht="12.5">
      <c r="P673" s="18"/>
      <c r="R673" s="18"/>
      <c r="T673" s="18"/>
    </row>
    <row r="674" spans="16:20" ht="12.5">
      <c r="P674" s="18"/>
      <c r="R674" s="18"/>
      <c r="T674" s="18"/>
    </row>
    <row r="675" spans="16:20" ht="12.5">
      <c r="P675" s="18"/>
      <c r="R675" s="18"/>
      <c r="T675" s="18"/>
    </row>
    <row r="676" spans="16:20" ht="12.5">
      <c r="P676" s="18"/>
      <c r="R676" s="18"/>
      <c r="T676" s="18"/>
    </row>
    <row r="677" spans="16:20" ht="12.5">
      <c r="P677" s="18"/>
      <c r="R677" s="18"/>
      <c r="T677" s="18"/>
    </row>
    <row r="678" spans="16:20" ht="12.5">
      <c r="P678" s="18"/>
      <c r="R678" s="18"/>
      <c r="T678" s="18"/>
    </row>
    <row r="679" spans="16:20" ht="12.5">
      <c r="P679" s="18"/>
      <c r="R679" s="18"/>
      <c r="T679" s="18"/>
    </row>
    <row r="680" spans="16:20" ht="12.5">
      <c r="P680" s="18"/>
      <c r="R680" s="18"/>
      <c r="T680" s="18"/>
    </row>
    <row r="681" spans="16:20" ht="12.5">
      <c r="P681" s="18"/>
      <c r="R681" s="18"/>
      <c r="T681" s="18"/>
    </row>
    <row r="682" spans="16:20" ht="12.5">
      <c r="P682" s="18"/>
      <c r="R682" s="18"/>
      <c r="T682" s="18"/>
    </row>
    <row r="683" spans="16:20" ht="12.5">
      <c r="P683" s="18"/>
      <c r="R683" s="18"/>
      <c r="T683" s="18"/>
    </row>
    <row r="684" spans="16:20" ht="12.5">
      <c r="P684" s="18"/>
      <c r="R684" s="18"/>
      <c r="T684" s="18"/>
    </row>
    <row r="685" spans="16:20" ht="12.5">
      <c r="P685" s="18"/>
      <c r="R685" s="18"/>
      <c r="T685" s="18"/>
    </row>
    <row r="686" spans="16:20" ht="12.5">
      <c r="P686" s="18"/>
      <c r="R686" s="18"/>
      <c r="T686" s="18"/>
    </row>
    <row r="687" spans="16:20" ht="12.5">
      <c r="P687" s="18"/>
      <c r="R687" s="18"/>
      <c r="T687" s="18"/>
    </row>
    <row r="688" spans="16:20" ht="12.5">
      <c r="P688" s="18"/>
      <c r="R688" s="18"/>
      <c r="T688" s="18"/>
    </row>
    <row r="689" spans="16:20" ht="12.5">
      <c r="P689" s="18"/>
      <c r="R689" s="18"/>
      <c r="T689" s="18"/>
    </row>
    <row r="690" spans="16:20" ht="12.5">
      <c r="P690" s="18"/>
      <c r="R690" s="18"/>
      <c r="T690" s="18"/>
    </row>
    <row r="691" spans="16:20" ht="12.5">
      <c r="P691" s="18"/>
      <c r="R691" s="18"/>
      <c r="T691" s="18"/>
    </row>
    <row r="692" spans="16:20" ht="12.5">
      <c r="P692" s="18"/>
      <c r="R692" s="18"/>
      <c r="T692" s="18"/>
    </row>
    <row r="693" spans="16:20" ht="12.5">
      <c r="P693" s="18"/>
      <c r="R693" s="18"/>
      <c r="T693" s="18"/>
    </row>
    <row r="694" spans="16:20" ht="12.5">
      <c r="P694" s="18"/>
      <c r="R694" s="18"/>
      <c r="T694" s="18"/>
    </row>
    <row r="695" spans="16:20" ht="12.5">
      <c r="P695" s="18"/>
      <c r="R695" s="18"/>
      <c r="T695" s="18"/>
    </row>
    <row r="696" spans="16:20" ht="12.5">
      <c r="P696" s="18"/>
      <c r="R696" s="18"/>
      <c r="T696" s="18"/>
    </row>
    <row r="697" spans="16:20" ht="12.5">
      <c r="P697" s="18"/>
      <c r="R697" s="18"/>
      <c r="T697" s="18"/>
    </row>
    <row r="698" spans="16:20" ht="12.5">
      <c r="P698" s="18"/>
      <c r="R698" s="18"/>
      <c r="T698" s="18"/>
    </row>
    <row r="699" spans="16:20" ht="12.5">
      <c r="P699" s="18"/>
      <c r="R699" s="18"/>
      <c r="T699" s="18"/>
    </row>
    <row r="700" spans="16:20" ht="12.5">
      <c r="P700" s="18"/>
      <c r="R700" s="18"/>
      <c r="T700" s="18"/>
    </row>
    <row r="701" spans="16:20" ht="12.5">
      <c r="P701" s="18"/>
      <c r="R701" s="18"/>
      <c r="T701" s="18"/>
    </row>
    <row r="702" spans="16:20" ht="12.5">
      <c r="P702" s="18"/>
      <c r="R702" s="18"/>
      <c r="T702" s="18"/>
    </row>
    <row r="703" spans="16:20" ht="12.5">
      <c r="P703" s="18"/>
      <c r="R703" s="18"/>
      <c r="T703" s="18"/>
    </row>
    <row r="704" spans="16:20" ht="12.5">
      <c r="P704" s="18"/>
      <c r="R704" s="18"/>
      <c r="T704" s="18"/>
    </row>
    <row r="705" spans="16:20" ht="12.5">
      <c r="P705" s="18"/>
      <c r="R705" s="18"/>
      <c r="T705" s="18"/>
    </row>
    <row r="706" spans="16:20" ht="12.5">
      <c r="P706" s="18"/>
      <c r="R706" s="18"/>
      <c r="T706" s="18"/>
    </row>
    <row r="707" spans="16:20" ht="12.5">
      <c r="P707" s="18"/>
      <c r="R707" s="18"/>
      <c r="T707" s="18"/>
    </row>
    <row r="708" spans="16:20" ht="12.5">
      <c r="P708" s="18"/>
      <c r="R708" s="18"/>
      <c r="T708" s="18"/>
    </row>
    <row r="709" spans="16:20" ht="12.5">
      <c r="P709" s="18"/>
      <c r="R709" s="18"/>
      <c r="T709" s="18"/>
    </row>
    <row r="710" spans="16:20" ht="12.5">
      <c r="P710" s="18"/>
      <c r="R710" s="18"/>
      <c r="T710" s="18"/>
    </row>
    <row r="711" spans="16:20" ht="12.5">
      <c r="P711" s="18"/>
      <c r="R711" s="18"/>
      <c r="T711" s="18"/>
    </row>
    <row r="712" spans="16:20" ht="12.5">
      <c r="P712" s="18"/>
      <c r="R712" s="18"/>
      <c r="T712" s="18"/>
    </row>
    <row r="713" spans="16:20" ht="12.5">
      <c r="P713" s="18"/>
      <c r="R713" s="18"/>
      <c r="T713" s="18"/>
    </row>
    <row r="714" spans="16:20" ht="12.5">
      <c r="P714" s="18"/>
      <c r="R714" s="18"/>
      <c r="T714" s="18"/>
    </row>
    <row r="715" spans="16:20" ht="12.5">
      <c r="P715" s="18"/>
      <c r="R715" s="18"/>
      <c r="T715" s="18"/>
    </row>
    <row r="716" spans="16:20" ht="12.5">
      <c r="P716" s="18"/>
      <c r="R716" s="18"/>
      <c r="T716" s="18"/>
    </row>
    <row r="717" spans="16:20" ht="12.5">
      <c r="P717" s="18"/>
      <c r="R717" s="18"/>
      <c r="T717" s="18"/>
    </row>
    <row r="718" spans="16:20" ht="12.5">
      <c r="P718" s="18"/>
      <c r="R718" s="18"/>
      <c r="T718" s="18"/>
    </row>
    <row r="719" spans="16:20" ht="12.5">
      <c r="P719" s="18"/>
      <c r="R719" s="18"/>
      <c r="T719" s="18"/>
    </row>
    <row r="720" spans="16:20" ht="12.5">
      <c r="P720" s="18"/>
      <c r="R720" s="18"/>
      <c r="T720" s="18"/>
    </row>
    <row r="721" spans="16:20" ht="12.5">
      <c r="P721" s="18"/>
      <c r="R721" s="18"/>
      <c r="T721" s="18"/>
    </row>
    <row r="722" spans="16:20" ht="12.5">
      <c r="P722" s="18"/>
      <c r="R722" s="18"/>
      <c r="T722" s="18"/>
    </row>
    <row r="723" spans="16:20" ht="12.5">
      <c r="P723" s="18"/>
      <c r="R723" s="18"/>
      <c r="T723" s="18"/>
    </row>
    <row r="724" spans="16:20" ht="12.5">
      <c r="P724" s="18"/>
      <c r="R724" s="18"/>
      <c r="T724" s="18"/>
    </row>
    <row r="725" spans="16:20" ht="12.5">
      <c r="P725" s="18"/>
      <c r="R725" s="18"/>
      <c r="T725" s="18"/>
    </row>
    <row r="726" spans="16:20" ht="12.5">
      <c r="P726" s="18"/>
      <c r="R726" s="18"/>
      <c r="T726" s="18"/>
    </row>
    <row r="727" spans="16:20" ht="12.5">
      <c r="P727" s="18"/>
      <c r="R727" s="18"/>
      <c r="T727" s="18"/>
    </row>
    <row r="728" spans="16:20" ht="12.5">
      <c r="P728" s="18"/>
      <c r="R728" s="18"/>
      <c r="T728" s="18"/>
    </row>
    <row r="729" spans="16:20" ht="12.5">
      <c r="P729" s="18"/>
      <c r="R729" s="18"/>
      <c r="T729" s="18"/>
    </row>
    <row r="730" spans="16:20" ht="12.5">
      <c r="P730" s="18"/>
      <c r="R730" s="18"/>
      <c r="T730" s="18"/>
    </row>
    <row r="731" spans="16:20" ht="12.5">
      <c r="P731" s="18"/>
      <c r="R731" s="18"/>
      <c r="T731" s="18"/>
    </row>
    <row r="732" spans="16:20" ht="12.5">
      <c r="P732" s="18"/>
      <c r="R732" s="18"/>
      <c r="T732" s="18"/>
    </row>
    <row r="733" spans="16:20" ht="12.5">
      <c r="P733" s="18"/>
      <c r="R733" s="18"/>
      <c r="T733" s="18"/>
    </row>
    <row r="734" spans="16:20" ht="12.5">
      <c r="P734" s="18"/>
      <c r="R734" s="18"/>
      <c r="T734" s="18"/>
    </row>
    <row r="735" spans="16:20" ht="12.5">
      <c r="P735" s="18"/>
      <c r="R735" s="18"/>
      <c r="T735" s="18"/>
    </row>
    <row r="736" spans="16:20" ht="12.5">
      <c r="P736" s="18"/>
      <c r="R736" s="18"/>
      <c r="T736" s="18"/>
    </row>
    <row r="737" spans="16:20" ht="12.5">
      <c r="P737" s="18"/>
      <c r="R737" s="18"/>
      <c r="T737" s="18"/>
    </row>
    <row r="738" spans="16:20" ht="12.5">
      <c r="P738" s="18"/>
      <c r="R738" s="18"/>
      <c r="T738" s="18"/>
    </row>
    <row r="739" spans="16:20" ht="12.5">
      <c r="P739" s="18"/>
      <c r="R739" s="18"/>
      <c r="T739" s="18"/>
    </row>
    <row r="740" spans="16:20" ht="12.5">
      <c r="P740" s="18"/>
      <c r="R740" s="18"/>
      <c r="T740" s="18"/>
    </row>
    <row r="741" spans="16:20" ht="12.5">
      <c r="P741" s="18"/>
      <c r="R741" s="18"/>
      <c r="T741" s="18"/>
    </row>
    <row r="742" spans="16:20" ht="12.5">
      <c r="P742" s="18"/>
      <c r="R742" s="18"/>
      <c r="T742" s="18"/>
    </row>
    <row r="743" spans="16:20" ht="12.5">
      <c r="P743" s="18"/>
      <c r="R743" s="18"/>
      <c r="T743" s="18"/>
    </row>
    <row r="744" spans="16:20" ht="12.5">
      <c r="P744" s="18"/>
      <c r="R744" s="18"/>
      <c r="T744" s="18"/>
    </row>
    <row r="745" spans="16:20" ht="12.5">
      <c r="P745" s="18"/>
      <c r="R745" s="18"/>
      <c r="T745" s="18"/>
    </row>
    <row r="746" spans="16:20" ht="12.5">
      <c r="P746" s="18"/>
      <c r="R746" s="18"/>
      <c r="T746" s="18"/>
    </row>
    <row r="747" spans="16:20" ht="12.5">
      <c r="P747" s="18"/>
      <c r="R747" s="18"/>
      <c r="T747" s="18"/>
    </row>
    <row r="748" spans="16:20" ht="12.5">
      <c r="P748" s="18"/>
      <c r="R748" s="18"/>
      <c r="T748" s="18"/>
    </row>
    <row r="749" spans="16:20" ht="12.5">
      <c r="P749" s="18"/>
      <c r="R749" s="18"/>
      <c r="T749" s="18"/>
    </row>
    <row r="750" spans="16:20" ht="12.5">
      <c r="P750" s="18"/>
      <c r="R750" s="18"/>
      <c r="T750" s="18"/>
    </row>
    <row r="751" spans="16:20" ht="12.5">
      <c r="P751" s="18"/>
      <c r="R751" s="18"/>
      <c r="T751" s="18"/>
    </row>
    <row r="752" spans="16:20" ht="12.5">
      <c r="P752" s="18"/>
      <c r="R752" s="18"/>
      <c r="T752" s="18"/>
    </row>
    <row r="753" spans="16:20" ht="12.5">
      <c r="P753" s="18"/>
      <c r="R753" s="18"/>
      <c r="T753" s="18"/>
    </row>
    <row r="754" spans="16:20" ht="12.5">
      <c r="P754" s="18"/>
      <c r="R754" s="18"/>
      <c r="T754" s="18"/>
    </row>
    <row r="755" spans="16:20" ht="12.5">
      <c r="P755" s="18"/>
      <c r="R755" s="18"/>
      <c r="T755" s="18"/>
    </row>
    <row r="756" spans="16:20" ht="12.5">
      <c r="P756" s="18"/>
      <c r="R756" s="18"/>
      <c r="T756" s="18"/>
    </row>
    <row r="757" spans="16:20" ht="12.5">
      <c r="P757" s="18"/>
      <c r="R757" s="18"/>
      <c r="T757" s="18"/>
    </row>
    <row r="758" spans="16:20" ht="12.5">
      <c r="P758" s="18"/>
      <c r="R758" s="18"/>
      <c r="T758" s="18"/>
    </row>
    <row r="759" spans="16:20" ht="12.5">
      <c r="P759" s="18"/>
      <c r="R759" s="18"/>
      <c r="T759" s="18"/>
    </row>
    <row r="760" spans="16:20" ht="12.5">
      <c r="P760" s="18"/>
      <c r="R760" s="18"/>
      <c r="T760" s="18"/>
    </row>
    <row r="761" spans="16:20" ht="12.5">
      <c r="P761" s="18"/>
      <c r="R761" s="18"/>
      <c r="T761" s="18"/>
    </row>
    <row r="762" spans="16:20" ht="12.5">
      <c r="P762" s="18"/>
      <c r="R762" s="18"/>
      <c r="T762" s="18"/>
    </row>
    <row r="763" spans="16:20" ht="12.5">
      <c r="P763" s="18"/>
      <c r="R763" s="18"/>
      <c r="T763" s="18"/>
    </row>
    <row r="764" spans="16:20" ht="12.5">
      <c r="P764" s="18"/>
      <c r="R764" s="18"/>
      <c r="T764" s="18"/>
    </row>
    <row r="765" spans="16:20" ht="12.5">
      <c r="P765" s="18"/>
      <c r="R765" s="18"/>
      <c r="T765" s="18"/>
    </row>
    <row r="766" spans="16:20" ht="12.5">
      <c r="P766" s="18"/>
      <c r="R766" s="18"/>
      <c r="T766" s="18"/>
    </row>
    <row r="767" spans="16:20" ht="12.5">
      <c r="P767" s="18"/>
      <c r="R767" s="18"/>
      <c r="T767" s="18"/>
    </row>
    <row r="768" spans="16:20" ht="12.5">
      <c r="P768" s="18"/>
      <c r="R768" s="18"/>
      <c r="T768" s="18"/>
    </row>
    <row r="769" spans="16:20" ht="12.5">
      <c r="P769" s="18"/>
      <c r="R769" s="18"/>
      <c r="T769" s="18"/>
    </row>
    <row r="770" spans="16:20" ht="12.5">
      <c r="P770" s="18"/>
      <c r="R770" s="18"/>
      <c r="T770" s="18"/>
    </row>
    <row r="771" spans="16:20" ht="12.5">
      <c r="P771" s="18"/>
      <c r="R771" s="18"/>
      <c r="T771" s="18"/>
    </row>
    <row r="772" spans="16:20" ht="12.5">
      <c r="P772" s="18"/>
      <c r="R772" s="18"/>
      <c r="T772" s="18"/>
    </row>
    <row r="773" spans="16:20" ht="12.5">
      <c r="P773" s="18"/>
      <c r="R773" s="18"/>
      <c r="T773" s="18"/>
    </row>
    <row r="774" spans="16:20" ht="12.5">
      <c r="P774" s="18"/>
      <c r="R774" s="18"/>
      <c r="T774" s="18"/>
    </row>
    <row r="775" spans="16:20" ht="12.5">
      <c r="P775" s="18"/>
      <c r="R775" s="18"/>
      <c r="T775" s="18"/>
    </row>
    <row r="776" spans="16:20" ht="12.5">
      <c r="P776" s="18"/>
      <c r="R776" s="18"/>
      <c r="T776" s="18"/>
    </row>
    <row r="777" spans="16:20" ht="12.5">
      <c r="P777" s="18"/>
      <c r="R777" s="18"/>
      <c r="T777" s="18"/>
    </row>
    <row r="778" spans="16:20" ht="12.5">
      <c r="P778" s="18"/>
      <c r="R778" s="18"/>
      <c r="T778" s="18"/>
    </row>
    <row r="779" spans="16:20" ht="12.5">
      <c r="P779" s="18"/>
      <c r="R779" s="18"/>
      <c r="T779" s="18"/>
    </row>
    <row r="780" spans="16:20" ht="12.5">
      <c r="P780" s="18"/>
      <c r="R780" s="18"/>
      <c r="T780" s="18"/>
    </row>
    <row r="781" spans="16:20" ht="12.5">
      <c r="P781" s="18"/>
      <c r="R781" s="18"/>
      <c r="T781" s="18"/>
    </row>
    <row r="782" spans="16:20" ht="12.5">
      <c r="P782" s="18"/>
      <c r="R782" s="18"/>
      <c r="T782" s="18"/>
    </row>
    <row r="783" spans="16:20" ht="12.5">
      <c r="P783" s="18"/>
      <c r="R783" s="18"/>
      <c r="T783" s="18"/>
    </row>
    <row r="784" spans="16:20" ht="12.5">
      <c r="P784" s="18"/>
      <c r="R784" s="18"/>
      <c r="T784" s="18"/>
    </row>
    <row r="785" spans="16:20" ht="12.5">
      <c r="P785" s="18"/>
      <c r="R785" s="18"/>
      <c r="T785" s="18"/>
    </row>
    <row r="786" spans="16:20" ht="12.5">
      <c r="P786" s="18"/>
      <c r="R786" s="18"/>
      <c r="T786" s="18"/>
    </row>
    <row r="787" spans="16:20" ht="12.5">
      <c r="P787" s="18"/>
      <c r="R787" s="18"/>
      <c r="T787" s="18"/>
    </row>
    <row r="788" spans="16:20" ht="12.5">
      <c r="P788" s="18"/>
      <c r="R788" s="18"/>
      <c r="T788" s="18"/>
    </row>
    <row r="789" spans="16:20" ht="12.5">
      <c r="P789" s="18"/>
      <c r="R789" s="18"/>
      <c r="T789" s="18"/>
    </row>
    <row r="790" spans="16:20" ht="12.5">
      <c r="P790" s="18"/>
      <c r="R790" s="18"/>
      <c r="T790" s="18"/>
    </row>
    <row r="791" spans="16:20" ht="12.5">
      <c r="P791" s="18"/>
      <c r="R791" s="18"/>
      <c r="T791" s="18"/>
    </row>
    <row r="792" spans="16:20" ht="12.5">
      <c r="P792" s="18"/>
      <c r="R792" s="18"/>
      <c r="T792" s="18"/>
    </row>
    <row r="793" spans="16:20" ht="12.5">
      <c r="P793" s="18"/>
      <c r="R793" s="18"/>
      <c r="T793" s="18"/>
    </row>
    <row r="794" spans="16:20" ht="12.5">
      <c r="P794" s="18"/>
      <c r="R794" s="18"/>
      <c r="T794" s="18"/>
    </row>
    <row r="795" spans="16:20" ht="12.5">
      <c r="P795" s="18"/>
      <c r="R795" s="18"/>
      <c r="T795" s="18"/>
    </row>
    <row r="796" spans="16:20" ht="12.5">
      <c r="P796" s="18"/>
      <c r="R796" s="18"/>
      <c r="T796" s="18"/>
    </row>
    <row r="797" spans="16:20" ht="12.5">
      <c r="P797" s="18"/>
      <c r="R797" s="18"/>
      <c r="T797" s="18"/>
    </row>
    <row r="798" spans="16:20" ht="12.5">
      <c r="P798" s="18"/>
      <c r="R798" s="18"/>
      <c r="T798" s="18"/>
    </row>
    <row r="799" spans="16:20" ht="12.5">
      <c r="P799" s="18"/>
      <c r="R799" s="18"/>
      <c r="T799" s="18"/>
    </row>
    <row r="800" spans="16:20" ht="12.5">
      <c r="P800" s="18"/>
      <c r="R800" s="18"/>
      <c r="T800" s="18"/>
    </row>
    <row r="801" spans="16:20" ht="12.5">
      <c r="P801" s="18"/>
      <c r="R801" s="18"/>
      <c r="T801" s="18"/>
    </row>
    <row r="802" spans="16:20" ht="12.5">
      <c r="P802" s="18"/>
      <c r="R802" s="18"/>
      <c r="T802" s="18"/>
    </row>
    <row r="803" spans="16:20" ht="12.5">
      <c r="P803" s="18"/>
      <c r="R803" s="18"/>
      <c r="T803" s="18"/>
    </row>
    <row r="804" spans="16:20" ht="12.5">
      <c r="P804" s="18"/>
      <c r="R804" s="18"/>
      <c r="T804" s="18"/>
    </row>
    <row r="805" spans="16:20" ht="12.5">
      <c r="P805" s="18"/>
      <c r="R805" s="18"/>
      <c r="T805" s="18"/>
    </row>
    <row r="806" spans="16:20" ht="12.5">
      <c r="P806" s="18"/>
      <c r="R806" s="18"/>
      <c r="T806" s="18"/>
    </row>
    <row r="807" spans="16:20" ht="12.5">
      <c r="P807" s="18"/>
      <c r="R807" s="18"/>
      <c r="T807" s="18"/>
    </row>
    <row r="808" spans="16:20" ht="12.5">
      <c r="P808" s="18"/>
      <c r="R808" s="18"/>
      <c r="T808" s="18"/>
    </row>
    <row r="809" spans="16:20" ht="12.5">
      <c r="P809" s="18"/>
      <c r="R809" s="18"/>
      <c r="T809" s="18"/>
    </row>
    <row r="810" spans="16:20" ht="12.5">
      <c r="P810" s="18"/>
      <c r="R810" s="18"/>
      <c r="T810" s="18"/>
    </row>
    <row r="811" spans="16:20" ht="12.5">
      <c r="P811" s="18"/>
      <c r="R811" s="18"/>
      <c r="T811" s="18"/>
    </row>
    <row r="812" spans="16:20" ht="12.5">
      <c r="P812" s="18"/>
      <c r="R812" s="18"/>
      <c r="T812" s="18"/>
    </row>
    <row r="813" spans="16:20" ht="12.5">
      <c r="P813" s="18"/>
      <c r="R813" s="18"/>
      <c r="T813" s="18"/>
    </row>
    <row r="814" spans="16:20" ht="12.5">
      <c r="P814" s="18"/>
      <c r="R814" s="18"/>
      <c r="T814" s="18"/>
    </row>
    <row r="815" spans="16:20" ht="12.5">
      <c r="P815" s="18"/>
      <c r="R815" s="18"/>
      <c r="T815" s="18"/>
    </row>
    <row r="816" spans="16:20" ht="12.5">
      <c r="P816" s="18"/>
      <c r="R816" s="18"/>
      <c r="T816" s="18"/>
    </row>
    <row r="817" spans="16:20" ht="12.5">
      <c r="P817" s="18"/>
      <c r="R817" s="18"/>
      <c r="T817" s="18"/>
    </row>
    <row r="818" spans="16:20" ht="12.5">
      <c r="P818" s="18"/>
      <c r="R818" s="18"/>
      <c r="T818" s="18"/>
    </row>
    <row r="819" spans="16:20" ht="12.5">
      <c r="P819" s="18"/>
      <c r="R819" s="18"/>
      <c r="T819" s="18"/>
    </row>
    <row r="820" spans="16:20" ht="12.5">
      <c r="P820" s="18"/>
      <c r="R820" s="18"/>
      <c r="T820" s="18"/>
    </row>
    <row r="821" spans="16:20" ht="12.5">
      <c r="P821" s="18"/>
      <c r="R821" s="18"/>
      <c r="T821" s="18"/>
    </row>
    <row r="822" spans="16:20" ht="12.5">
      <c r="P822" s="18"/>
      <c r="R822" s="18"/>
      <c r="T822" s="18"/>
    </row>
    <row r="823" spans="16:20" ht="12.5">
      <c r="P823" s="18"/>
      <c r="R823" s="18"/>
      <c r="T823" s="18"/>
    </row>
    <row r="824" spans="16:20" ht="12.5">
      <c r="P824" s="18"/>
      <c r="R824" s="18"/>
      <c r="T824" s="18"/>
    </row>
    <row r="825" spans="16:20" ht="12.5">
      <c r="P825" s="18"/>
      <c r="R825" s="18"/>
      <c r="T825" s="18"/>
    </row>
    <row r="826" spans="16:20" ht="12.5">
      <c r="P826" s="18"/>
      <c r="R826" s="18"/>
      <c r="T826" s="18"/>
    </row>
    <row r="827" spans="16:20" ht="12.5">
      <c r="P827" s="18"/>
      <c r="R827" s="18"/>
      <c r="T827" s="18"/>
    </row>
    <row r="828" spans="16:20" ht="12.5">
      <c r="P828" s="18"/>
      <c r="R828" s="18"/>
      <c r="T828" s="18"/>
    </row>
    <row r="829" spans="16:20" ht="12.5">
      <c r="P829" s="18"/>
      <c r="R829" s="18"/>
      <c r="T829" s="18"/>
    </row>
    <row r="830" spans="16:20" ht="12.5">
      <c r="P830" s="18"/>
      <c r="R830" s="18"/>
      <c r="T830" s="18"/>
    </row>
    <row r="831" spans="16:20" ht="12.5">
      <c r="P831" s="18"/>
      <c r="R831" s="18"/>
      <c r="T831" s="18"/>
    </row>
    <row r="832" spans="16:20" ht="12.5">
      <c r="P832" s="18"/>
      <c r="R832" s="18"/>
      <c r="T832" s="18"/>
    </row>
    <row r="833" spans="16:20" ht="12.5">
      <c r="P833" s="18"/>
      <c r="R833" s="18"/>
      <c r="T833" s="18"/>
    </row>
    <row r="834" spans="16:20" ht="12.5">
      <c r="P834" s="18"/>
      <c r="R834" s="18"/>
      <c r="T834" s="18"/>
    </row>
    <row r="835" spans="16:20" ht="12.5">
      <c r="P835" s="18"/>
      <c r="R835" s="18"/>
      <c r="T835" s="18"/>
    </row>
    <row r="836" spans="16:20" ht="12.5">
      <c r="P836" s="18"/>
      <c r="R836" s="18"/>
      <c r="T836" s="18"/>
    </row>
    <row r="837" spans="16:20" ht="12.5">
      <c r="P837" s="18"/>
      <c r="R837" s="18"/>
      <c r="T837" s="18"/>
    </row>
    <row r="838" spans="16:20" ht="12.5">
      <c r="P838" s="18"/>
      <c r="R838" s="18"/>
      <c r="T838" s="18"/>
    </row>
    <row r="839" spans="16:20" ht="12.5">
      <c r="P839" s="18"/>
      <c r="R839" s="18"/>
      <c r="T839" s="18"/>
    </row>
    <row r="840" spans="16:20" ht="12.5">
      <c r="P840" s="18"/>
      <c r="R840" s="18"/>
      <c r="T840" s="18"/>
    </row>
    <row r="841" spans="16:20" ht="12.5">
      <c r="P841" s="18"/>
      <c r="R841" s="18"/>
      <c r="T841" s="18"/>
    </row>
    <row r="842" spans="16:20" ht="12.5">
      <c r="P842" s="18"/>
      <c r="R842" s="18"/>
      <c r="T842" s="18"/>
    </row>
    <row r="843" spans="16:20" ht="12.5">
      <c r="P843" s="18"/>
      <c r="R843" s="18"/>
      <c r="T843" s="18"/>
    </row>
    <row r="844" spans="16:20" ht="12.5">
      <c r="P844" s="18"/>
      <c r="R844" s="18"/>
      <c r="T844" s="18"/>
    </row>
    <row r="845" spans="16:20" ht="12.5">
      <c r="P845" s="18"/>
      <c r="R845" s="18"/>
      <c r="T845" s="18"/>
    </row>
    <row r="846" spans="16:20" ht="12.5">
      <c r="P846" s="18"/>
      <c r="R846" s="18"/>
      <c r="T846" s="18"/>
    </row>
    <row r="847" spans="16:20" ht="12.5">
      <c r="P847" s="18"/>
      <c r="R847" s="18"/>
      <c r="T847" s="18"/>
    </row>
    <row r="848" spans="16:20" ht="12.5">
      <c r="P848" s="18"/>
      <c r="R848" s="18"/>
      <c r="T848" s="18"/>
    </row>
    <row r="849" spans="16:20" ht="12.5">
      <c r="P849" s="18"/>
      <c r="R849" s="18"/>
      <c r="T849" s="18"/>
    </row>
    <row r="850" spans="16:20" ht="12.5">
      <c r="P850" s="18"/>
      <c r="R850" s="18"/>
      <c r="T850" s="18"/>
    </row>
    <row r="851" spans="16:20" ht="12.5">
      <c r="P851" s="18"/>
      <c r="R851" s="18"/>
      <c r="T851" s="18"/>
    </row>
    <row r="852" spans="16:20" ht="12.5">
      <c r="P852" s="18"/>
      <c r="R852" s="18"/>
      <c r="T852" s="18"/>
    </row>
    <row r="853" spans="16:20" ht="12.5">
      <c r="P853" s="18"/>
      <c r="R853" s="18"/>
      <c r="T853" s="18"/>
    </row>
    <row r="854" spans="16:20" ht="12.5">
      <c r="P854" s="18"/>
      <c r="R854" s="18"/>
      <c r="T854" s="18"/>
    </row>
    <row r="855" spans="16:20" ht="12.5">
      <c r="P855" s="18"/>
      <c r="R855" s="18"/>
      <c r="T855" s="18"/>
    </row>
    <row r="856" spans="16:20" ht="12.5">
      <c r="P856" s="18"/>
      <c r="R856" s="18"/>
      <c r="T856" s="18"/>
    </row>
    <row r="857" spans="16:20" ht="12.5">
      <c r="P857" s="18"/>
      <c r="R857" s="18"/>
      <c r="T857" s="18"/>
    </row>
    <row r="858" spans="16:20" ht="12.5">
      <c r="P858" s="18"/>
      <c r="R858" s="18"/>
      <c r="T858" s="18"/>
    </row>
    <row r="859" spans="16:20" ht="12.5">
      <c r="P859" s="18"/>
      <c r="R859" s="18"/>
      <c r="T859" s="18"/>
    </row>
    <row r="860" spans="16:20" ht="12.5">
      <c r="P860" s="18"/>
      <c r="R860" s="18"/>
      <c r="T860" s="18"/>
    </row>
    <row r="861" spans="16:20" ht="12.5">
      <c r="P861" s="18"/>
      <c r="R861" s="18"/>
      <c r="T861" s="18"/>
    </row>
    <row r="862" spans="16:20" ht="12.5">
      <c r="P862" s="18"/>
      <c r="R862" s="18"/>
      <c r="T862" s="18"/>
    </row>
    <row r="863" spans="16:20" ht="12.5">
      <c r="P863" s="18"/>
      <c r="R863" s="18"/>
      <c r="T863" s="18"/>
    </row>
    <row r="864" spans="16:20" ht="12.5">
      <c r="P864" s="18"/>
      <c r="R864" s="18"/>
      <c r="T864" s="18"/>
    </row>
    <row r="865" spans="16:20" ht="12.5">
      <c r="P865" s="18"/>
      <c r="R865" s="18"/>
      <c r="T865" s="18"/>
    </row>
    <row r="866" spans="16:20" ht="12.5">
      <c r="P866" s="18"/>
      <c r="R866" s="18"/>
      <c r="T866" s="18"/>
    </row>
    <row r="867" spans="16:20" ht="12.5">
      <c r="P867" s="18"/>
      <c r="R867" s="18"/>
      <c r="T867" s="18"/>
    </row>
    <row r="868" spans="16:20" ht="12.5">
      <c r="P868" s="18"/>
      <c r="R868" s="18"/>
      <c r="T868" s="18"/>
    </row>
    <row r="869" spans="16:20" ht="12.5">
      <c r="P869" s="18"/>
      <c r="R869" s="18"/>
      <c r="T869" s="18"/>
    </row>
    <row r="870" spans="16:20" ht="12.5">
      <c r="P870" s="18"/>
      <c r="R870" s="18"/>
      <c r="T870" s="18"/>
    </row>
    <row r="871" spans="16:20" ht="12.5">
      <c r="P871" s="18"/>
      <c r="R871" s="18"/>
      <c r="T871" s="18"/>
    </row>
    <row r="872" spans="16:20" ht="12.5">
      <c r="P872" s="18"/>
      <c r="R872" s="18"/>
      <c r="T872" s="18"/>
    </row>
    <row r="873" spans="16:20" ht="12.5">
      <c r="P873" s="18"/>
      <c r="R873" s="18"/>
      <c r="T873" s="18"/>
    </row>
    <row r="874" spans="16:20" ht="12.5">
      <c r="P874" s="18"/>
      <c r="R874" s="18"/>
      <c r="T874" s="18"/>
    </row>
    <row r="875" spans="16:20" ht="12.5">
      <c r="P875" s="18"/>
      <c r="R875" s="18"/>
      <c r="T875" s="18"/>
    </row>
    <row r="876" spans="16:20" ht="12.5">
      <c r="P876" s="18"/>
      <c r="R876" s="18"/>
      <c r="T876" s="18"/>
    </row>
    <row r="877" spans="16:20" ht="12.5">
      <c r="P877" s="18"/>
      <c r="R877" s="18"/>
      <c r="T877" s="18"/>
    </row>
    <row r="878" spans="16:20" ht="12.5">
      <c r="P878" s="18"/>
      <c r="R878" s="18"/>
      <c r="T878" s="18"/>
    </row>
    <row r="879" spans="16:20" ht="12.5">
      <c r="P879" s="18"/>
      <c r="R879" s="18"/>
      <c r="T879" s="18"/>
    </row>
    <row r="880" spans="16:20" ht="12.5">
      <c r="P880" s="18"/>
      <c r="R880" s="18"/>
      <c r="T880" s="18"/>
    </row>
    <row r="881" spans="16:20" ht="12.5">
      <c r="P881" s="18"/>
      <c r="R881" s="18"/>
      <c r="T881" s="18"/>
    </row>
    <row r="882" spans="16:20" ht="12.5">
      <c r="P882" s="18"/>
      <c r="R882" s="18"/>
      <c r="T882" s="18"/>
    </row>
    <row r="883" spans="16:20" ht="12.5">
      <c r="P883" s="18"/>
      <c r="R883" s="18"/>
      <c r="T883" s="18"/>
    </row>
    <row r="884" spans="16:20" ht="12.5">
      <c r="P884" s="18"/>
      <c r="R884" s="18"/>
      <c r="T884" s="18"/>
    </row>
    <row r="885" spans="16:20" ht="12.5">
      <c r="P885" s="18"/>
      <c r="R885" s="18"/>
      <c r="T885" s="18"/>
    </row>
    <row r="886" spans="16:20" ht="12.5">
      <c r="P886" s="18"/>
      <c r="R886" s="18"/>
      <c r="T886" s="18"/>
    </row>
    <row r="887" spans="16:20" ht="12.5">
      <c r="P887" s="18"/>
      <c r="R887" s="18"/>
      <c r="T887" s="18"/>
    </row>
    <row r="888" spans="16:20" ht="12.5">
      <c r="P888" s="18"/>
      <c r="R888" s="18"/>
      <c r="T888" s="18"/>
    </row>
    <row r="889" spans="16:20" ht="12.5">
      <c r="P889" s="18"/>
      <c r="R889" s="18"/>
      <c r="T889" s="18"/>
    </row>
    <row r="890" spans="16:20" ht="12.5">
      <c r="P890" s="18"/>
      <c r="R890" s="18"/>
      <c r="T890" s="18"/>
    </row>
    <row r="891" spans="16:20" ht="12.5">
      <c r="P891" s="18"/>
      <c r="R891" s="18"/>
      <c r="T891" s="18"/>
    </row>
    <row r="892" spans="16:20" ht="12.5">
      <c r="P892" s="18"/>
      <c r="R892" s="18"/>
      <c r="T892" s="18"/>
    </row>
    <row r="893" spans="16:20" ht="12.5">
      <c r="P893" s="18"/>
      <c r="R893" s="18"/>
      <c r="T893" s="18"/>
    </row>
    <row r="894" spans="16:20" ht="12.5">
      <c r="P894" s="18"/>
      <c r="R894" s="18"/>
      <c r="T894" s="18"/>
    </row>
    <row r="895" spans="16:20" ht="12.5">
      <c r="P895" s="18"/>
      <c r="R895" s="18"/>
      <c r="T895" s="18"/>
    </row>
    <row r="896" spans="16:20" ht="12.5">
      <c r="P896" s="18"/>
      <c r="R896" s="18"/>
      <c r="T896" s="18"/>
    </row>
    <row r="897" spans="16:20" ht="12.5">
      <c r="P897" s="18"/>
      <c r="R897" s="18"/>
      <c r="T897" s="18"/>
    </row>
    <row r="898" spans="16:20" ht="12.5">
      <c r="P898" s="18"/>
      <c r="R898" s="18"/>
      <c r="T898" s="18"/>
    </row>
    <row r="899" spans="16:20" ht="12.5">
      <c r="P899" s="18"/>
      <c r="R899" s="18"/>
      <c r="T899" s="18"/>
    </row>
    <row r="900" spans="16:20" ht="12.5">
      <c r="P900" s="18"/>
      <c r="R900" s="18"/>
      <c r="T900" s="18"/>
    </row>
    <row r="901" spans="16:20" ht="12.5">
      <c r="P901" s="18"/>
      <c r="R901" s="18"/>
      <c r="T901" s="18"/>
    </row>
    <row r="902" spans="16:20" ht="12.5">
      <c r="P902" s="18"/>
      <c r="R902" s="18"/>
      <c r="T902" s="18"/>
    </row>
    <row r="903" spans="16:20" ht="12.5">
      <c r="P903" s="18"/>
      <c r="R903" s="18"/>
      <c r="T903" s="18"/>
    </row>
    <row r="904" spans="16:20" ht="12.5">
      <c r="P904" s="18"/>
      <c r="R904" s="18"/>
      <c r="T904" s="18"/>
    </row>
    <row r="905" spans="16:20" ht="12.5">
      <c r="P905" s="18"/>
      <c r="R905" s="18"/>
      <c r="T905" s="18"/>
    </row>
    <row r="906" spans="16:20" ht="12.5">
      <c r="P906" s="18"/>
      <c r="R906" s="18"/>
      <c r="T906" s="18"/>
    </row>
    <row r="907" spans="16:20" ht="12.5">
      <c r="P907" s="18"/>
      <c r="R907" s="18"/>
      <c r="T907" s="18"/>
    </row>
    <row r="908" spans="16:20" ht="12.5">
      <c r="P908" s="18"/>
      <c r="R908" s="18"/>
      <c r="T908" s="18"/>
    </row>
    <row r="909" spans="16:20" ht="12.5">
      <c r="P909" s="18"/>
      <c r="R909" s="18"/>
      <c r="T909" s="18"/>
    </row>
    <row r="910" spans="16:20" ht="12.5">
      <c r="P910" s="18"/>
      <c r="R910" s="18"/>
      <c r="T910" s="18"/>
    </row>
    <row r="911" spans="16:20" ht="12.5">
      <c r="P911" s="18"/>
      <c r="R911" s="18"/>
      <c r="T911" s="18"/>
    </row>
    <row r="912" spans="16:20" ht="12.5">
      <c r="P912" s="18"/>
      <c r="R912" s="18"/>
      <c r="T912" s="18"/>
    </row>
    <row r="913" spans="16:20" ht="12.5">
      <c r="P913" s="18"/>
      <c r="R913" s="18"/>
      <c r="T913" s="18"/>
    </row>
    <row r="914" spans="16:20" ht="12.5">
      <c r="P914" s="18"/>
      <c r="R914" s="18"/>
      <c r="T914" s="18"/>
    </row>
    <row r="915" spans="16:20" ht="12.5">
      <c r="P915" s="18"/>
      <c r="R915" s="18"/>
      <c r="T915" s="18"/>
    </row>
    <row r="916" spans="16:20" ht="12.5">
      <c r="P916" s="18"/>
      <c r="R916" s="18"/>
      <c r="T916" s="18"/>
    </row>
    <row r="917" spans="16:20" ht="12.5">
      <c r="P917" s="18"/>
      <c r="R917" s="18"/>
      <c r="T917" s="18"/>
    </row>
    <row r="918" spans="16:20" ht="12.5">
      <c r="P918" s="18"/>
      <c r="R918" s="18"/>
      <c r="T918" s="18"/>
    </row>
    <row r="919" spans="16:20" ht="12.5">
      <c r="P919" s="18"/>
      <c r="R919" s="18"/>
      <c r="T919" s="18"/>
    </row>
    <row r="920" spans="16:20" ht="12.5">
      <c r="P920" s="18"/>
      <c r="R920" s="18"/>
      <c r="T920" s="18"/>
    </row>
    <row r="921" spans="16:20" ht="12.5">
      <c r="P921" s="18"/>
      <c r="R921" s="18"/>
      <c r="T921" s="18"/>
    </row>
    <row r="922" spans="16:20" ht="12.5">
      <c r="P922" s="18"/>
      <c r="R922" s="18"/>
      <c r="T922" s="18"/>
    </row>
    <row r="923" spans="16:20" ht="12.5">
      <c r="P923" s="18"/>
      <c r="R923" s="18"/>
      <c r="T923" s="18"/>
    </row>
    <row r="924" spans="16:20" ht="12.5">
      <c r="P924" s="18"/>
      <c r="R924" s="18"/>
      <c r="T924" s="18"/>
    </row>
    <row r="925" spans="16:20" ht="12.5">
      <c r="P925" s="18"/>
      <c r="R925" s="18"/>
      <c r="T925" s="18"/>
    </row>
    <row r="926" spans="16:20" ht="12.5">
      <c r="P926" s="18"/>
      <c r="R926" s="18"/>
      <c r="T926" s="18"/>
    </row>
    <row r="927" spans="16:20" ht="12.5">
      <c r="P927" s="18"/>
      <c r="R927" s="18"/>
      <c r="T927" s="18"/>
    </row>
    <row r="928" spans="16:20" ht="12.5">
      <c r="P928" s="18"/>
      <c r="R928" s="18"/>
      <c r="T928" s="18"/>
    </row>
    <row r="929" spans="16:20" ht="12.5">
      <c r="P929" s="18"/>
      <c r="R929" s="18"/>
      <c r="T929" s="18"/>
    </row>
    <row r="930" spans="16:20" ht="12.5">
      <c r="P930" s="18"/>
      <c r="R930" s="18"/>
      <c r="T930" s="18"/>
    </row>
    <row r="931" spans="16:20" ht="12.5">
      <c r="P931" s="18"/>
      <c r="R931" s="18"/>
      <c r="T931" s="18"/>
    </row>
    <row r="932" spans="16:20" ht="12.5">
      <c r="P932" s="18"/>
      <c r="R932" s="18"/>
      <c r="T932" s="18"/>
    </row>
    <row r="933" spans="16:20" ht="12.5">
      <c r="P933" s="18"/>
      <c r="R933" s="18"/>
      <c r="T933" s="18"/>
    </row>
    <row r="934" spans="16:20" ht="12.5">
      <c r="P934" s="18"/>
      <c r="R934" s="18"/>
      <c r="T934" s="18"/>
    </row>
    <row r="935" spans="16:20" ht="12.5">
      <c r="P935" s="18"/>
      <c r="R935" s="18"/>
      <c r="T935" s="18"/>
    </row>
    <row r="936" spans="16:20" ht="12.5">
      <c r="P936" s="18"/>
      <c r="R936" s="18"/>
      <c r="T936" s="18"/>
    </row>
    <row r="937" spans="16:20" ht="12.5">
      <c r="P937" s="18"/>
      <c r="R937" s="18"/>
      <c r="T937" s="18"/>
    </row>
    <row r="938" spans="16:20" ht="12.5">
      <c r="P938" s="18"/>
      <c r="R938" s="18"/>
      <c r="T938" s="18"/>
    </row>
    <row r="939" spans="16:20" ht="12.5">
      <c r="P939" s="18"/>
      <c r="R939" s="18"/>
      <c r="T939" s="18"/>
    </row>
    <row r="940" spans="16:20" ht="12.5">
      <c r="P940" s="18"/>
      <c r="R940" s="18"/>
      <c r="T940" s="18"/>
    </row>
    <row r="941" spans="16:20" ht="12.5">
      <c r="P941" s="18"/>
      <c r="R941" s="18"/>
      <c r="T941" s="18"/>
    </row>
    <row r="942" spans="16:20" ht="12.5">
      <c r="P942" s="18"/>
      <c r="R942" s="18"/>
      <c r="T942" s="18"/>
    </row>
    <row r="943" spans="16:20" ht="12.5">
      <c r="P943" s="18"/>
      <c r="R943" s="18"/>
      <c r="T943" s="18"/>
    </row>
    <row r="944" spans="16:20" ht="12.5">
      <c r="P944" s="18"/>
      <c r="R944" s="18"/>
      <c r="T944" s="18"/>
    </row>
    <row r="945" spans="16:20" ht="12.5">
      <c r="P945" s="18"/>
      <c r="R945" s="18"/>
      <c r="T945" s="18"/>
    </row>
    <row r="946" spans="16:20" ht="12.5">
      <c r="P946" s="18"/>
      <c r="R946" s="18"/>
      <c r="T946" s="18"/>
    </row>
    <row r="947" spans="16:20" ht="12.5">
      <c r="P947" s="18"/>
      <c r="R947" s="18"/>
      <c r="T947" s="18"/>
    </row>
    <row r="948" spans="16:20" ht="12.5">
      <c r="P948" s="18"/>
      <c r="R948" s="18"/>
      <c r="T948" s="18"/>
    </row>
    <row r="949" spans="16:20" ht="12.5">
      <c r="P949" s="18"/>
      <c r="R949" s="18"/>
      <c r="T949" s="18"/>
    </row>
    <row r="950" spans="16:20" ht="12.5">
      <c r="P950" s="18"/>
      <c r="R950" s="18"/>
      <c r="T950" s="18"/>
    </row>
    <row r="951" spans="16:20" ht="12.5">
      <c r="P951" s="18"/>
      <c r="R951" s="18"/>
      <c r="T951" s="18"/>
    </row>
    <row r="952" spans="16:20" ht="12.5">
      <c r="P952" s="18"/>
      <c r="R952" s="18"/>
      <c r="T952" s="18"/>
    </row>
    <row r="953" spans="16:20" ht="12.5">
      <c r="P953" s="18"/>
      <c r="R953" s="18"/>
      <c r="T953" s="18"/>
    </row>
    <row r="954" spans="16:20" ht="12.5">
      <c r="P954" s="18"/>
      <c r="R954" s="18"/>
      <c r="T954" s="18"/>
    </row>
    <row r="955" spans="16:20" ht="12.5">
      <c r="P955" s="18"/>
      <c r="R955" s="18"/>
      <c r="T955" s="18"/>
    </row>
    <row r="956" spans="16:20" ht="12.5">
      <c r="P956" s="18"/>
      <c r="R956" s="18"/>
      <c r="T956" s="18"/>
    </row>
    <row r="957" spans="16:20" ht="12.5">
      <c r="P957" s="18"/>
      <c r="R957" s="18"/>
      <c r="T957" s="18"/>
    </row>
    <row r="958" spans="16:20" ht="12.5">
      <c r="P958" s="18"/>
      <c r="R958" s="18"/>
      <c r="T958" s="18"/>
    </row>
    <row r="959" spans="16:20" ht="12.5">
      <c r="P959" s="18"/>
      <c r="R959" s="18"/>
      <c r="T959" s="18"/>
    </row>
    <row r="960" spans="16:20" ht="12.5">
      <c r="P960" s="18"/>
      <c r="R960" s="18"/>
      <c r="T960" s="18"/>
    </row>
    <row r="961" spans="16:20" ht="12.5">
      <c r="P961" s="18"/>
      <c r="R961" s="18"/>
      <c r="T961" s="18"/>
    </row>
    <row r="962" spans="16:20" ht="12.5">
      <c r="P962" s="18"/>
      <c r="R962" s="18"/>
      <c r="T962" s="18"/>
    </row>
    <row r="963" spans="16:20" ht="12.5">
      <c r="P963" s="18"/>
      <c r="R963" s="18"/>
      <c r="T963" s="18"/>
    </row>
    <row r="964" spans="16:20" ht="12.5">
      <c r="P964" s="18"/>
      <c r="R964" s="18"/>
      <c r="T964" s="18"/>
    </row>
    <row r="965" spans="16:20" ht="12.5">
      <c r="P965" s="18"/>
      <c r="R965" s="18"/>
      <c r="T965" s="18"/>
    </row>
    <row r="966" spans="16:20" ht="12.5">
      <c r="P966" s="18"/>
      <c r="R966" s="18"/>
      <c r="T966" s="18"/>
    </row>
    <row r="967" spans="16:20" ht="12.5">
      <c r="P967" s="18"/>
      <c r="R967" s="18"/>
      <c r="T967" s="18"/>
    </row>
    <row r="968" spans="16:20" ht="12.5">
      <c r="P968" s="18"/>
      <c r="R968" s="18"/>
      <c r="T968" s="18"/>
    </row>
    <row r="969" spans="16:20" ht="12.5">
      <c r="P969" s="18"/>
      <c r="R969" s="18"/>
      <c r="T969" s="18"/>
    </row>
    <row r="970" spans="16:20" ht="12.5">
      <c r="P970" s="18"/>
      <c r="R970" s="18"/>
      <c r="T970" s="18"/>
    </row>
    <row r="971" spans="16:20" ht="12.5">
      <c r="P971" s="18"/>
      <c r="R971" s="18"/>
      <c r="T971" s="18"/>
    </row>
    <row r="972" spans="16:20" ht="12.5">
      <c r="P972" s="18"/>
      <c r="R972" s="18"/>
      <c r="T972" s="18"/>
    </row>
    <row r="973" spans="16:20" ht="12.5">
      <c r="P973" s="18"/>
      <c r="R973" s="18"/>
      <c r="T973" s="18"/>
    </row>
    <row r="974" spans="16:20" ht="12.5">
      <c r="P974" s="18"/>
      <c r="R974" s="18"/>
      <c r="T974" s="18"/>
    </row>
    <row r="975" spans="16:20" ht="12.5">
      <c r="P975" s="18"/>
      <c r="R975" s="18"/>
      <c r="T975" s="18"/>
    </row>
    <row r="976" spans="16:20" ht="12.5">
      <c r="P976" s="18"/>
      <c r="R976" s="18"/>
      <c r="T976" s="18"/>
    </row>
    <row r="977" spans="16:20" ht="12.5">
      <c r="P977" s="18"/>
      <c r="R977" s="18"/>
      <c r="T977" s="18"/>
    </row>
    <row r="978" spans="16:20" ht="12.5">
      <c r="P978" s="18"/>
      <c r="R978" s="18"/>
      <c r="T978" s="18"/>
    </row>
    <row r="979" spans="16:20" ht="12.5">
      <c r="P979" s="18"/>
      <c r="R979" s="18"/>
      <c r="T979" s="18"/>
    </row>
    <row r="980" spans="16:20" ht="12.5">
      <c r="P980" s="18"/>
      <c r="R980" s="18"/>
      <c r="T980" s="18"/>
    </row>
    <row r="981" spans="16:20" ht="12.5">
      <c r="P981" s="18"/>
      <c r="R981" s="18"/>
      <c r="T981" s="18"/>
    </row>
    <row r="982" spans="16:20" ht="12.5">
      <c r="P982" s="18"/>
      <c r="R982" s="18"/>
      <c r="T982" s="18"/>
    </row>
    <row r="983" spans="16:20" ht="12.5">
      <c r="P983" s="18"/>
      <c r="R983" s="18"/>
      <c r="T983" s="18"/>
    </row>
    <row r="984" spans="16:20" ht="12.5">
      <c r="P984" s="18"/>
      <c r="R984" s="18"/>
      <c r="T984" s="18"/>
    </row>
    <row r="985" spans="16:20" ht="12.5">
      <c r="P985" s="18"/>
      <c r="R985" s="18"/>
      <c r="T985" s="18"/>
    </row>
    <row r="986" spans="16:20" ht="12.5">
      <c r="P986" s="18"/>
      <c r="R986" s="18"/>
      <c r="T986" s="18"/>
    </row>
    <row r="987" spans="16:20" ht="12.5">
      <c r="P987" s="18"/>
      <c r="R987" s="18"/>
      <c r="T987" s="18"/>
    </row>
    <row r="988" spans="16:20" ht="12.5">
      <c r="P988" s="18"/>
      <c r="R988" s="18"/>
      <c r="T988" s="18"/>
    </row>
    <row r="989" spans="16:20" ht="12.5">
      <c r="P989" s="18"/>
      <c r="R989" s="18"/>
      <c r="T989" s="18"/>
    </row>
    <row r="990" spans="16:20" ht="12.5">
      <c r="P990" s="18"/>
      <c r="R990" s="18"/>
      <c r="T990" s="18"/>
    </row>
    <row r="991" spans="16:20" ht="12.5">
      <c r="P991" s="18"/>
      <c r="R991" s="18"/>
      <c r="T991" s="18"/>
    </row>
    <row r="992" spans="16:20" ht="12.5">
      <c r="P992" s="18"/>
      <c r="R992" s="18"/>
      <c r="T992" s="18"/>
    </row>
    <row r="993" spans="16:20" ht="12.5">
      <c r="P993" s="18"/>
      <c r="R993" s="18"/>
      <c r="T993" s="18"/>
    </row>
    <row r="994" spans="16:20" ht="12.5">
      <c r="P994" s="18"/>
      <c r="R994" s="18"/>
      <c r="T994" s="18"/>
    </row>
    <row r="995" spans="16:20" ht="12.5">
      <c r="P995" s="18"/>
      <c r="R995" s="18"/>
      <c r="T995" s="18"/>
    </row>
    <row r="996" spans="16:20" ht="12.5">
      <c r="P996" s="18"/>
      <c r="R996" s="18"/>
      <c r="T996" s="18"/>
    </row>
    <row r="997" spans="16:20" ht="12.5">
      <c r="P997" s="18"/>
      <c r="R997" s="18"/>
      <c r="T997" s="18"/>
    </row>
    <row r="998" spans="16:20" ht="12.5">
      <c r="P998" s="18"/>
      <c r="R998" s="18"/>
      <c r="T998" s="18"/>
    </row>
    <row r="999" spans="16:20" ht="12.5">
      <c r="P999" s="18"/>
      <c r="R999" s="18"/>
      <c r="T999" s="18"/>
    </row>
    <row r="1000" spans="16:20" ht="12.5">
      <c r="P1000" s="18"/>
      <c r="R1000" s="18"/>
      <c r="T1000" s="18"/>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78"/>
  <sheetViews>
    <sheetView workbookViewId="0">
      <pane ySplit="1" topLeftCell="A2" activePane="bottomLeft" state="frozen"/>
      <selection pane="bottomLeft" activeCell="B3" sqref="B3"/>
    </sheetView>
  </sheetViews>
  <sheetFormatPr defaultColWidth="14.453125" defaultRowHeight="15.75" customHeight="1"/>
  <cols>
    <col min="1" max="1" width="31.26953125" customWidth="1"/>
  </cols>
  <sheetData>
    <row r="1" spans="1:33" ht="15.75" customHeight="1">
      <c r="A1" s="2" t="s">
        <v>2</v>
      </c>
      <c r="B1" s="21" t="s">
        <v>3</v>
      </c>
      <c r="C1" s="21" t="s">
        <v>4</v>
      </c>
      <c r="D1" s="2" t="s">
        <v>5</v>
      </c>
      <c r="E1" s="2" t="s">
        <v>6</v>
      </c>
      <c r="F1" s="2" t="s">
        <v>273</v>
      </c>
      <c r="G1" s="2" t="s">
        <v>274</v>
      </c>
      <c r="H1" s="2" t="s">
        <v>275</v>
      </c>
      <c r="I1" s="2" t="s">
        <v>276</v>
      </c>
      <c r="J1" s="2" t="s">
        <v>277</v>
      </c>
      <c r="K1" s="2" t="s">
        <v>278</v>
      </c>
      <c r="L1" s="2" t="s">
        <v>279</v>
      </c>
      <c r="M1" s="2" t="s">
        <v>280</v>
      </c>
      <c r="N1" s="2" t="s">
        <v>281</v>
      </c>
      <c r="O1" s="22"/>
      <c r="P1" s="22"/>
      <c r="Q1" s="22"/>
      <c r="R1" s="22"/>
      <c r="S1" s="22"/>
      <c r="T1" s="22"/>
      <c r="U1" s="22"/>
      <c r="V1" s="22"/>
      <c r="W1" s="22"/>
      <c r="X1" s="22"/>
      <c r="Y1" s="22"/>
      <c r="Z1" s="22"/>
      <c r="AA1" s="22"/>
      <c r="AB1" s="22"/>
      <c r="AC1" s="22"/>
      <c r="AD1" s="22"/>
      <c r="AE1" s="22"/>
      <c r="AF1" s="22"/>
      <c r="AG1" s="22"/>
    </row>
    <row r="2" spans="1:33" ht="15.75" customHeight="1">
      <c r="A2" s="23" t="s">
        <v>153</v>
      </c>
      <c r="B2" s="24">
        <v>84000</v>
      </c>
      <c r="C2" s="24">
        <v>1</v>
      </c>
      <c r="D2" s="11">
        <v>84000</v>
      </c>
      <c r="E2" s="10">
        <v>500000000</v>
      </c>
      <c r="F2" s="9" t="s">
        <v>33</v>
      </c>
      <c r="G2" s="12">
        <v>43469.790358796294</v>
      </c>
      <c r="H2" s="9" t="s">
        <v>282</v>
      </c>
      <c r="I2" s="25" t="s">
        <v>283</v>
      </c>
      <c r="J2" s="23">
        <v>84000</v>
      </c>
      <c r="K2" s="26">
        <v>84598349</v>
      </c>
      <c r="L2" s="9" t="s">
        <v>284</v>
      </c>
      <c r="M2" s="27">
        <v>43466</v>
      </c>
      <c r="N2" s="28"/>
      <c r="O2" s="22"/>
      <c r="P2" s="22"/>
      <c r="Q2" s="22"/>
      <c r="R2" s="22"/>
      <c r="S2" s="22"/>
      <c r="T2" s="22"/>
      <c r="U2" s="22"/>
      <c r="V2" s="22"/>
      <c r="W2" s="22"/>
      <c r="X2" s="22"/>
      <c r="Y2" s="22"/>
      <c r="Z2" s="22"/>
      <c r="AA2" s="22"/>
      <c r="AB2" s="22"/>
      <c r="AC2" s="22"/>
      <c r="AD2" s="22"/>
      <c r="AE2" s="22"/>
      <c r="AF2" s="22"/>
      <c r="AG2" s="22"/>
    </row>
    <row r="3" spans="1:33" ht="15.75" customHeight="1">
      <c r="A3" s="23" t="s">
        <v>131</v>
      </c>
      <c r="B3" s="24">
        <v>94763</v>
      </c>
      <c r="C3" s="24">
        <v>1</v>
      </c>
      <c r="D3" s="11">
        <v>94763</v>
      </c>
      <c r="E3" s="10">
        <v>139000000</v>
      </c>
      <c r="F3" s="14" t="s">
        <v>37</v>
      </c>
      <c r="G3" s="12">
        <v>43070</v>
      </c>
      <c r="H3" s="9" t="s">
        <v>285</v>
      </c>
      <c r="I3" s="9" t="s">
        <v>286</v>
      </c>
      <c r="J3" s="23">
        <v>94763</v>
      </c>
      <c r="K3" s="26">
        <v>16085861</v>
      </c>
      <c r="L3" s="9" t="s">
        <v>287</v>
      </c>
      <c r="M3" s="27">
        <v>43070</v>
      </c>
      <c r="N3" s="28"/>
      <c r="O3" s="22"/>
      <c r="P3" s="22"/>
      <c r="Q3" s="22"/>
      <c r="R3" s="22"/>
      <c r="S3" s="22"/>
      <c r="T3" s="22"/>
      <c r="U3" s="22"/>
      <c r="V3" s="22"/>
      <c r="W3" s="22"/>
      <c r="X3" s="22"/>
      <c r="Y3" s="22"/>
      <c r="Z3" s="22"/>
      <c r="AA3" s="22"/>
      <c r="AB3" s="22"/>
      <c r="AC3" s="22"/>
      <c r="AD3" s="22"/>
      <c r="AE3" s="22"/>
      <c r="AF3" s="22"/>
      <c r="AG3" s="22"/>
    </row>
    <row r="4" spans="1:33" ht="15.75" customHeight="1">
      <c r="A4" s="23" t="s">
        <v>189</v>
      </c>
      <c r="B4" s="24">
        <v>84000</v>
      </c>
      <c r="C4" s="24">
        <v>1</v>
      </c>
      <c r="D4" s="11">
        <v>84000</v>
      </c>
      <c r="E4" s="10">
        <v>9500000000</v>
      </c>
      <c r="F4" s="9" t="s">
        <v>135</v>
      </c>
      <c r="G4" s="12">
        <v>43703.653252314813</v>
      </c>
      <c r="H4" s="9" t="s">
        <v>288</v>
      </c>
      <c r="I4" s="9" t="s">
        <v>283</v>
      </c>
      <c r="J4" s="23">
        <v>84000</v>
      </c>
      <c r="K4" s="26">
        <v>24004006</v>
      </c>
      <c r="L4" s="9" t="s">
        <v>289</v>
      </c>
      <c r="M4" s="27">
        <v>43678</v>
      </c>
      <c r="N4" s="29">
        <v>43817</v>
      </c>
      <c r="O4" s="22"/>
      <c r="P4" s="22"/>
      <c r="Q4" s="22"/>
      <c r="R4" s="22"/>
      <c r="S4" s="22"/>
      <c r="T4" s="22"/>
      <c r="U4" s="22"/>
      <c r="V4" s="22"/>
      <c r="W4" s="22"/>
      <c r="X4" s="22"/>
      <c r="Y4" s="22"/>
      <c r="Z4" s="22"/>
      <c r="AA4" s="22"/>
      <c r="AB4" s="22"/>
      <c r="AC4" s="22"/>
      <c r="AD4" s="22"/>
      <c r="AE4" s="22"/>
      <c r="AF4" s="22"/>
      <c r="AG4" s="22"/>
    </row>
    <row r="5" spans="1:33" ht="15.75" customHeight="1">
      <c r="A5" s="23" t="s">
        <v>61</v>
      </c>
      <c r="B5" s="24">
        <v>84000</v>
      </c>
      <c r="C5" s="24">
        <v>1</v>
      </c>
      <c r="D5" s="11">
        <v>84000</v>
      </c>
      <c r="E5" s="10">
        <v>5000000</v>
      </c>
      <c r="F5" s="9" t="s">
        <v>25</v>
      </c>
      <c r="G5" s="12">
        <v>43682.744340277779</v>
      </c>
      <c r="H5" s="9" t="s">
        <v>290</v>
      </c>
      <c r="I5" s="9" t="s">
        <v>283</v>
      </c>
      <c r="J5" s="23">
        <v>84000</v>
      </c>
      <c r="K5" s="26">
        <v>45029214</v>
      </c>
      <c r="L5" s="9" t="s">
        <v>291</v>
      </c>
      <c r="M5" s="27">
        <v>43678</v>
      </c>
      <c r="N5" s="29">
        <v>43730</v>
      </c>
      <c r="O5" s="22"/>
      <c r="P5" s="22"/>
      <c r="Q5" s="22"/>
      <c r="R5" s="22"/>
      <c r="S5" s="22"/>
      <c r="T5" s="22"/>
      <c r="U5" s="22"/>
      <c r="V5" s="22"/>
      <c r="W5" s="22"/>
      <c r="X5" s="22"/>
      <c r="Y5" s="22"/>
      <c r="Z5" s="22"/>
      <c r="AA5" s="22"/>
      <c r="AB5" s="22"/>
      <c r="AC5" s="22"/>
      <c r="AD5" s="22"/>
      <c r="AE5" s="22"/>
      <c r="AF5" s="22"/>
      <c r="AG5" s="22"/>
    </row>
    <row r="6" spans="1:33" ht="15.75" customHeight="1">
      <c r="A6" s="23" t="s">
        <v>152</v>
      </c>
      <c r="B6" s="24">
        <v>112500</v>
      </c>
      <c r="C6" s="24">
        <v>2</v>
      </c>
      <c r="D6" s="11">
        <v>56250</v>
      </c>
      <c r="E6" s="10">
        <v>500000000</v>
      </c>
      <c r="F6" s="9" t="s">
        <v>121</v>
      </c>
      <c r="G6" s="12">
        <v>43774.633275462962</v>
      </c>
      <c r="H6" s="9" t="s">
        <v>292</v>
      </c>
      <c r="I6" s="9" t="s">
        <v>293</v>
      </c>
      <c r="J6" s="23">
        <v>52500</v>
      </c>
      <c r="K6" s="26">
        <v>16439219</v>
      </c>
      <c r="L6" s="9" t="s">
        <v>294</v>
      </c>
      <c r="M6" s="27">
        <v>43770</v>
      </c>
      <c r="N6" s="28"/>
      <c r="O6" s="22"/>
      <c r="P6" s="22"/>
      <c r="Q6" s="22"/>
      <c r="R6" s="22"/>
      <c r="S6" s="22"/>
      <c r="T6" s="22"/>
      <c r="U6" s="22"/>
      <c r="V6" s="22"/>
      <c r="W6" s="22"/>
      <c r="X6" s="22"/>
      <c r="Y6" s="22"/>
      <c r="Z6" s="22"/>
      <c r="AA6" s="22"/>
      <c r="AB6" s="22"/>
      <c r="AC6" s="22"/>
      <c r="AD6" s="22"/>
      <c r="AE6" s="22"/>
      <c r="AF6" s="22"/>
      <c r="AG6" s="22"/>
    </row>
    <row r="7" spans="1:33" ht="15.75" customHeight="1">
      <c r="A7" s="23" t="s">
        <v>224</v>
      </c>
      <c r="B7" s="24">
        <v>170100</v>
      </c>
      <c r="C7" s="24">
        <v>2</v>
      </c>
      <c r="D7" s="11">
        <v>85050</v>
      </c>
      <c r="E7" s="9" t="s">
        <v>211</v>
      </c>
      <c r="F7" s="9" t="s">
        <v>48</v>
      </c>
      <c r="G7" s="12">
        <v>43305.525567129633</v>
      </c>
      <c r="H7" s="9" t="s">
        <v>295</v>
      </c>
      <c r="I7" s="25" t="s">
        <v>296</v>
      </c>
      <c r="J7" s="23">
        <v>79800</v>
      </c>
      <c r="K7" s="26">
        <v>98274518</v>
      </c>
      <c r="L7" s="9" t="s">
        <v>211</v>
      </c>
      <c r="M7" s="27">
        <v>43282</v>
      </c>
      <c r="N7" s="28"/>
      <c r="O7" s="22"/>
      <c r="P7" s="22"/>
      <c r="Q7" s="22"/>
      <c r="R7" s="22"/>
      <c r="S7" s="22"/>
      <c r="T7" s="22"/>
      <c r="U7" s="22"/>
      <c r="V7" s="22"/>
      <c r="W7" s="22"/>
      <c r="X7" s="22"/>
      <c r="Y7" s="22"/>
      <c r="Z7" s="22"/>
      <c r="AA7" s="22"/>
      <c r="AB7" s="22"/>
      <c r="AC7" s="22"/>
      <c r="AD7" s="22"/>
      <c r="AE7" s="22"/>
      <c r="AF7" s="22"/>
      <c r="AG7" s="22"/>
    </row>
    <row r="8" spans="1:33" ht="15.75" customHeight="1">
      <c r="A8" s="23" t="s">
        <v>84</v>
      </c>
      <c r="B8" s="24">
        <v>84000</v>
      </c>
      <c r="C8" s="24">
        <v>1</v>
      </c>
      <c r="D8" s="11">
        <v>84000</v>
      </c>
      <c r="E8" s="10">
        <v>6277600</v>
      </c>
      <c r="F8" s="9" t="s">
        <v>25</v>
      </c>
      <c r="G8" s="12">
        <v>43815.685995370368</v>
      </c>
      <c r="H8" s="9" t="s">
        <v>297</v>
      </c>
      <c r="I8" s="9" t="s">
        <v>283</v>
      </c>
      <c r="J8" s="23">
        <v>84000</v>
      </c>
      <c r="K8" s="26">
        <v>42850664</v>
      </c>
      <c r="L8" s="9" t="s">
        <v>298</v>
      </c>
      <c r="M8" s="27">
        <v>43800</v>
      </c>
      <c r="N8" s="29">
        <v>43815</v>
      </c>
      <c r="O8" s="22"/>
      <c r="P8" s="22"/>
      <c r="Q8" s="22"/>
      <c r="R8" s="22"/>
      <c r="S8" s="22"/>
      <c r="T8" s="22"/>
      <c r="U8" s="22"/>
      <c r="V8" s="22"/>
      <c r="W8" s="22"/>
      <c r="X8" s="22"/>
      <c r="Y8" s="22"/>
      <c r="Z8" s="22"/>
      <c r="AA8" s="22"/>
      <c r="AB8" s="22"/>
      <c r="AC8" s="22"/>
      <c r="AD8" s="22"/>
      <c r="AE8" s="22"/>
      <c r="AF8" s="22"/>
      <c r="AG8" s="22"/>
    </row>
    <row r="9" spans="1:33" ht="15.75" customHeight="1">
      <c r="A9" s="23" t="s">
        <v>143</v>
      </c>
      <c r="B9" s="24">
        <v>416150</v>
      </c>
      <c r="C9" s="24">
        <v>2</v>
      </c>
      <c r="D9" s="11">
        <v>208075</v>
      </c>
      <c r="E9" s="10">
        <v>340000000</v>
      </c>
      <c r="F9" s="9" t="s">
        <v>9</v>
      </c>
      <c r="G9" s="12">
        <v>43788.798344907409</v>
      </c>
      <c r="H9" s="9" t="s">
        <v>299</v>
      </c>
      <c r="I9" s="9" t="s">
        <v>300</v>
      </c>
      <c r="J9" s="23">
        <v>66150</v>
      </c>
      <c r="K9" s="26">
        <v>15065108</v>
      </c>
      <c r="L9" s="9" t="s">
        <v>301</v>
      </c>
      <c r="M9" s="27">
        <v>43770</v>
      </c>
      <c r="N9" s="28"/>
      <c r="O9" s="22"/>
      <c r="P9" s="22"/>
      <c r="Q9" s="22"/>
      <c r="R9" s="22"/>
      <c r="S9" s="22"/>
      <c r="T9" s="22"/>
      <c r="U9" s="22"/>
      <c r="V9" s="22"/>
      <c r="W9" s="22"/>
      <c r="X9" s="22"/>
      <c r="Y9" s="22"/>
      <c r="Z9" s="22"/>
      <c r="AA9" s="22"/>
      <c r="AB9" s="22"/>
      <c r="AC9" s="22"/>
      <c r="AD9" s="22"/>
      <c r="AE9" s="22"/>
      <c r="AF9" s="22"/>
      <c r="AG9" s="22"/>
    </row>
    <row r="10" spans="1:33" ht="15.75" customHeight="1">
      <c r="A10" s="23" t="s">
        <v>154</v>
      </c>
      <c r="B10" s="24">
        <v>178500</v>
      </c>
      <c r="C10" s="24">
        <v>2</v>
      </c>
      <c r="D10" s="11">
        <v>89250</v>
      </c>
      <c r="E10" s="10">
        <v>500000000</v>
      </c>
      <c r="F10" s="9" t="s">
        <v>23</v>
      </c>
      <c r="G10" s="12">
        <v>43116</v>
      </c>
      <c r="H10" s="9" t="s">
        <v>302</v>
      </c>
      <c r="I10" s="9" t="s">
        <v>283</v>
      </c>
      <c r="J10" s="23">
        <v>84000</v>
      </c>
      <c r="K10" s="26">
        <v>42756204</v>
      </c>
      <c r="L10" s="9" t="s">
        <v>303</v>
      </c>
      <c r="M10" s="27">
        <v>43101</v>
      </c>
      <c r="N10" s="28"/>
      <c r="O10" s="22"/>
      <c r="P10" s="22"/>
      <c r="Q10" s="22"/>
      <c r="R10" s="22"/>
      <c r="S10" s="22"/>
      <c r="T10" s="22"/>
      <c r="U10" s="22"/>
      <c r="V10" s="22"/>
      <c r="W10" s="22"/>
      <c r="X10" s="22"/>
      <c r="Y10" s="22"/>
      <c r="Z10" s="22"/>
      <c r="AA10" s="22"/>
      <c r="AB10" s="22"/>
      <c r="AC10" s="22"/>
      <c r="AD10" s="22"/>
      <c r="AE10" s="22"/>
      <c r="AF10" s="22"/>
      <c r="AG10" s="22"/>
    </row>
    <row r="11" spans="1:33" ht="15.75" customHeight="1">
      <c r="A11" s="23" t="s">
        <v>198</v>
      </c>
      <c r="B11" s="24">
        <v>151200</v>
      </c>
      <c r="C11" s="24">
        <v>2</v>
      </c>
      <c r="D11" s="11">
        <v>75600</v>
      </c>
      <c r="E11" s="10">
        <v>35000000000</v>
      </c>
      <c r="F11" s="9" t="s">
        <v>121</v>
      </c>
      <c r="G11" s="12">
        <v>43305.525543981479</v>
      </c>
      <c r="H11" s="9" t="s">
        <v>304</v>
      </c>
      <c r="I11" s="9" t="s">
        <v>305</v>
      </c>
      <c r="J11" s="23">
        <v>75600</v>
      </c>
      <c r="K11" s="26">
        <v>70745361</v>
      </c>
      <c r="L11" s="9" t="s">
        <v>306</v>
      </c>
      <c r="M11" s="27">
        <v>43282</v>
      </c>
      <c r="N11" s="28"/>
      <c r="O11" s="22"/>
      <c r="P11" s="22"/>
      <c r="Q11" s="22"/>
      <c r="R11" s="22"/>
      <c r="S11" s="22"/>
      <c r="T11" s="22"/>
      <c r="U11" s="22"/>
      <c r="V11" s="22"/>
      <c r="W11" s="22"/>
      <c r="X11" s="22"/>
      <c r="Y11" s="22"/>
      <c r="Z11" s="22"/>
      <c r="AA11" s="22"/>
      <c r="AB11" s="22"/>
      <c r="AC11" s="22"/>
      <c r="AD11" s="22"/>
      <c r="AE11" s="22"/>
      <c r="AF11" s="22"/>
      <c r="AG11" s="22"/>
    </row>
    <row r="12" spans="1:33" ht="15.75" customHeight="1">
      <c r="A12" s="23" t="s">
        <v>117</v>
      </c>
      <c r="B12" s="24">
        <v>84000</v>
      </c>
      <c r="C12" s="24">
        <v>1</v>
      </c>
      <c r="D12" s="11">
        <v>84000</v>
      </c>
      <c r="E12" s="10">
        <v>50000000</v>
      </c>
      <c r="F12" s="9" t="s">
        <v>83</v>
      </c>
      <c r="G12" s="12">
        <v>43609.441145833334</v>
      </c>
      <c r="H12" s="9" t="s">
        <v>307</v>
      </c>
      <c r="I12" s="9" t="s">
        <v>283</v>
      </c>
      <c r="J12" s="23">
        <v>84000</v>
      </c>
      <c r="K12" s="26">
        <v>23420481</v>
      </c>
      <c r="L12" s="9" t="s">
        <v>308</v>
      </c>
      <c r="M12" s="27">
        <v>43586</v>
      </c>
      <c r="N12" s="29">
        <v>44069</v>
      </c>
      <c r="O12" s="22"/>
      <c r="P12" s="22"/>
      <c r="Q12" s="22"/>
      <c r="R12" s="22"/>
      <c r="S12" s="22"/>
      <c r="T12" s="22"/>
      <c r="U12" s="22"/>
      <c r="V12" s="22"/>
      <c r="W12" s="22"/>
      <c r="X12" s="22"/>
      <c r="Y12" s="22"/>
      <c r="Z12" s="22"/>
      <c r="AA12" s="22"/>
      <c r="AB12" s="22"/>
      <c r="AC12" s="22"/>
      <c r="AD12" s="22"/>
      <c r="AE12" s="22"/>
      <c r="AF12" s="22"/>
      <c r="AG12" s="22"/>
    </row>
    <row r="13" spans="1:33" ht="15.75" customHeight="1">
      <c r="A13" s="23" t="s">
        <v>42</v>
      </c>
      <c r="B13" s="24">
        <v>84000</v>
      </c>
      <c r="C13" s="24">
        <v>1</v>
      </c>
      <c r="D13" s="11">
        <v>84000</v>
      </c>
      <c r="E13" s="10">
        <v>1000000</v>
      </c>
      <c r="F13" s="9" t="s">
        <v>43</v>
      </c>
      <c r="G13" s="12">
        <v>43564.727662037039</v>
      </c>
      <c r="H13" s="9" t="s">
        <v>309</v>
      </c>
      <c r="I13" s="9" t="s">
        <v>283</v>
      </c>
      <c r="J13" s="23">
        <v>84000</v>
      </c>
      <c r="K13" s="26">
        <v>52555466</v>
      </c>
      <c r="L13" s="9" t="s">
        <v>310</v>
      </c>
      <c r="M13" s="27">
        <v>43556</v>
      </c>
      <c r="N13" s="29">
        <v>43642</v>
      </c>
      <c r="O13" s="22"/>
      <c r="P13" s="22"/>
      <c r="Q13" s="22"/>
      <c r="R13" s="22"/>
      <c r="S13" s="22"/>
      <c r="T13" s="22"/>
      <c r="U13" s="22"/>
      <c r="V13" s="22"/>
      <c r="W13" s="22"/>
      <c r="X13" s="22"/>
      <c r="Y13" s="22"/>
      <c r="Z13" s="22"/>
      <c r="AA13" s="22"/>
      <c r="AB13" s="22"/>
      <c r="AC13" s="22"/>
      <c r="AD13" s="22"/>
      <c r="AE13" s="22"/>
      <c r="AF13" s="22"/>
      <c r="AG13" s="22"/>
    </row>
    <row r="14" spans="1:33" ht="15.75" customHeight="1">
      <c r="A14" s="23" t="s">
        <v>151</v>
      </c>
      <c r="B14" s="24">
        <v>252000</v>
      </c>
      <c r="C14" s="24">
        <v>3</v>
      </c>
      <c r="D14" s="11">
        <v>84000</v>
      </c>
      <c r="E14" s="10">
        <v>487500000</v>
      </c>
      <c r="F14" s="9" t="s">
        <v>12</v>
      </c>
      <c r="G14" s="12">
        <v>43752.491886574076</v>
      </c>
      <c r="H14" s="9" t="s">
        <v>311</v>
      </c>
      <c r="I14" s="9" t="s">
        <v>312</v>
      </c>
      <c r="J14" s="23">
        <v>15750</v>
      </c>
      <c r="K14" s="26">
        <v>29103510</v>
      </c>
      <c r="L14" s="9" t="s">
        <v>313</v>
      </c>
      <c r="M14" s="27">
        <v>43739</v>
      </c>
      <c r="N14" s="28"/>
      <c r="O14" s="22"/>
      <c r="P14" s="22"/>
      <c r="Q14" s="22"/>
      <c r="R14" s="22"/>
      <c r="S14" s="22"/>
      <c r="T14" s="22"/>
      <c r="U14" s="22"/>
      <c r="V14" s="22"/>
      <c r="W14" s="22"/>
      <c r="X14" s="22"/>
      <c r="Y14" s="22"/>
      <c r="Z14" s="22"/>
      <c r="AA14" s="22"/>
      <c r="AB14" s="22"/>
      <c r="AC14" s="22"/>
      <c r="AD14" s="22"/>
      <c r="AE14" s="22"/>
      <c r="AF14" s="22"/>
      <c r="AG14" s="22"/>
    </row>
    <row r="15" spans="1:33" ht="15.75" customHeight="1">
      <c r="A15" s="23" t="s">
        <v>176</v>
      </c>
      <c r="B15" s="24">
        <v>84000</v>
      </c>
      <c r="C15" s="24">
        <v>1</v>
      </c>
      <c r="D15" s="11">
        <v>84000</v>
      </c>
      <c r="E15" s="10">
        <v>1800000000</v>
      </c>
      <c r="F15" s="9" t="s">
        <v>59</v>
      </c>
      <c r="G15" s="12">
        <v>43305.505972222221</v>
      </c>
      <c r="H15" s="9" t="s">
        <v>314</v>
      </c>
      <c r="I15" s="9" t="s">
        <v>283</v>
      </c>
      <c r="J15" s="23">
        <v>84000</v>
      </c>
      <c r="K15" s="26">
        <v>80539426</v>
      </c>
      <c r="L15" s="9" t="s">
        <v>315</v>
      </c>
      <c r="M15" s="27">
        <v>43282</v>
      </c>
      <c r="N15" s="29">
        <v>43343</v>
      </c>
      <c r="O15" s="22"/>
      <c r="P15" s="22"/>
      <c r="Q15" s="22"/>
      <c r="R15" s="22"/>
      <c r="S15" s="22"/>
      <c r="T15" s="22"/>
      <c r="U15" s="22"/>
      <c r="V15" s="22"/>
      <c r="W15" s="22"/>
      <c r="X15" s="22"/>
      <c r="Y15" s="22"/>
      <c r="Z15" s="22"/>
      <c r="AA15" s="22"/>
      <c r="AB15" s="22"/>
      <c r="AC15" s="22"/>
      <c r="AD15" s="22"/>
      <c r="AE15" s="22"/>
      <c r="AF15" s="22"/>
      <c r="AG15" s="22"/>
    </row>
    <row r="16" spans="1:33" ht="15.75" customHeight="1">
      <c r="A16" s="23" t="s">
        <v>213</v>
      </c>
      <c r="B16" s="24">
        <v>214200</v>
      </c>
      <c r="C16" s="24">
        <v>2</v>
      </c>
      <c r="D16" s="11">
        <v>107100</v>
      </c>
      <c r="E16" s="9" t="s">
        <v>211</v>
      </c>
      <c r="F16" s="9" t="s">
        <v>12</v>
      </c>
      <c r="G16" s="12">
        <v>43329.514837962961</v>
      </c>
      <c r="H16" s="9" t="s">
        <v>316</v>
      </c>
      <c r="I16" s="9" t="s">
        <v>317</v>
      </c>
      <c r="J16" s="23">
        <v>94500</v>
      </c>
      <c r="K16" s="26">
        <v>18492800</v>
      </c>
      <c r="L16" s="9" t="s">
        <v>211</v>
      </c>
      <c r="M16" s="27">
        <v>43313</v>
      </c>
      <c r="N16" s="29">
        <v>43700</v>
      </c>
      <c r="O16" s="22"/>
      <c r="P16" s="22"/>
      <c r="Q16" s="22"/>
      <c r="R16" s="22"/>
      <c r="S16" s="22"/>
      <c r="T16" s="22"/>
      <c r="U16" s="22"/>
      <c r="V16" s="22"/>
      <c r="W16" s="22"/>
      <c r="X16" s="22"/>
      <c r="Y16" s="22"/>
      <c r="Z16" s="22"/>
      <c r="AA16" s="22"/>
      <c r="AB16" s="22"/>
      <c r="AC16" s="22"/>
      <c r="AD16" s="22"/>
      <c r="AE16" s="22"/>
      <c r="AF16" s="22"/>
      <c r="AG16" s="22"/>
    </row>
    <row r="17" spans="1:33" ht="15.75" customHeight="1">
      <c r="A17" s="23" t="s">
        <v>103</v>
      </c>
      <c r="B17" s="24">
        <v>178500</v>
      </c>
      <c r="C17" s="24">
        <v>2</v>
      </c>
      <c r="D17" s="11">
        <v>89250</v>
      </c>
      <c r="E17" s="10">
        <v>25000000</v>
      </c>
      <c r="F17" s="9" t="s">
        <v>104</v>
      </c>
      <c r="G17" s="12">
        <v>42928</v>
      </c>
      <c r="H17" s="9" t="s">
        <v>318</v>
      </c>
      <c r="I17" s="9" t="s">
        <v>283</v>
      </c>
      <c r="J17" s="23">
        <v>84000</v>
      </c>
      <c r="K17" s="26">
        <v>86382442</v>
      </c>
      <c r="L17" s="9" t="s">
        <v>319</v>
      </c>
      <c r="M17" s="27">
        <v>42917</v>
      </c>
      <c r="N17" s="28"/>
      <c r="O17" s="22"/>
      <c r="P17" s="22"/>
      <c r="Q17" s="22"/>
      <c r="R17" s="22"/>
      <c r="S17" s="22"/>
      <c r="T17" s="22"/>
      <c r="U17" s="22"/>
      <c r="V17" s="22"/>
      <c r="W17" s="22"/>
      <c r="X17" s="22"/>
      <c r="Y17" s="22"/>
      <c r="Z17" s="22"/>
      <c r="AA17" s="22"/>
      <c r="AB17" s="22"/>
      <c r="AC17" s="22"/>
      <c r="AD17" s="22"/>
      <c r="AE17" s="22"/>
      <c r="AF17" s="22"/>
      <c r="AG17" s="22"/>
    </row>
    <row r="18" spans="1:33" ht="15.75" customHeight="1">
      <c r="A18" s="23" t="s">
        <v>116</v>
      </c>
      <c r="B18" s="24">
        <v>18900</v>
      </c>
      <c r="C18" s="24">
        <v>1</v>
      </c>
      <c r="D18" s="11">
        <v>18900</v>
      </c>
      <c r="E18" s="10">
        <v>50000000</v>
      </c>
      <c r="F18" s="9" t="s">
        <v>12</v>
      </c>
      <c r="G18" s="12">
        <v>43417.69153935185</v>
      </c>
      <c r="H18" s="9" t="s">
        <v>320</v>
      </c>
      <c r="I18" s="9" t="s">
        <v>321</v>
      </c>
      <c r="J18" s="23">
        <v>18900</v>
      </c>
      <c r="K18" s="26">
        <v>97165344</v>
      </c>
      <c r="L18" s="9" t="s">
        <v>322</v>
      </c>
      <c r="M18" s="27">
        <v>43405</v>
      </c>
      <c r="N18" s="28"/>
      <c r="O18" s="22"/>
      <c r="P18" s="22"/>
      <c r="Q18" s="22"/>
      <c r="R18" s="22"/>
      <c r="S18" s="22"/>
      <c r="T18" s="22"/>
      <c r="U18" s="22"/>
      <c r="V18" s="22"/>
      <c r="W18" s="22"/>
      <c r="X18" s="22"/>
      <c r="Y18" s="22"/>
      <c r="Z18" s="22"/>
      <c r="AA18" s="22"/>
      <c r="AB18" s="22"/>
      <c r="AC18" s="22"/>
      <c r="AD18" s="22"/>
      <c r="AE18" s="22"/>
      <c r="AF18" s="22"/>
      <c r="AG18" s="22"/>
    </row>
    <row r="19" spans="1:33" ht="15.75" customHeight="1">
      <c r="A19" s="23" t="s">
        <v>150</v>
      </c>
      <c r="B19" s="24">
        <v>166950</v>
      </c>
      <c r="C19" s="24">
        <v>2</v>
      </c>
      <c r="D19" s="11">
        <v>83475</v>
      </c>
      <c r="E19" s="10">
        <v>460360000</v>
      </c>
      <c r="F19" s="9" t="s">
        <v>104</v>
      </c>
      <c r="G19" s="12">
        <v>43305.525555555556</v>
      </c>
      <c r="H19" s="9" t="s">
        <v>323</v>
      </c>
      <c r="I19" s="9" t="s">
        <v>324</v>
      </c>
      <c r="J19" s="23">
        <v>78750</v>
      </c>
      <c r="K19" s="26">
        <v>12368733</v>
      </c>
      <c r="L19" s="9" t="s">
        <v>325</v>
      </c>
      <c r="M19" s="27">
        <v>43282</v>
      </c>
      <c r="N19" s="28"/>
      <c r="O19" s="22"/>
      <c r="P19" s="22"/>
      <c r="Q19" s="22"/>
      <c r="R19" s="22"/>
      <c r="S19" s="22"/>
      <c r="T19" s="22"/>
      <c r="U19" s="22"/>
      <c r="V19" s="22"/>
      <c r="W19" s="22"/>
      <c r="X19" s="22"/>
      <c r="Y19" s="22"/>
      <c r="Z19" s="22"/>
      <c r="AA19" s="22"/>
      <c r="AB19" s="22"/>
      <c r="AC19" s="22"/>
      <c r="AD19" s="22"/>
      <c r="AE19" s="22"/>
      <c r="AF19" s="22"/>
      <c r="AG19" s="22"/>
    </row>
    <row r="20" spans="1:33" ht="15.75" customHeight="1">
      <c r="A20" s="23" t="s">
        <v>145</v>
      </c>
      <c r="B20" s="24">
        <v>220500</v>
      </c>
      <c r="C20" s="24">
        <v>3</v>
      </c>
      <c r="D20" s="11">
        <v>73500</v>
      </c>
      <c r="E20" s="10">
        <v>363833856</v>
      </c>
      <c r="F20" s="9" t="s">
        <v>9</v>
      </c>
      <c r="G20" s="12">
        <v>43389.523043981484</v>
      </c>
      <c r="H20" s="9" t="s">
        <v>326</v>
      </c>
      <c r="I20" s="9" t="s">
        <v>293</v>
      </c>
      <c r="J20" s="23">
        <v>52500</v>
      </c>
      <c r="K20" s="26">
        <v>11917900</v>
      </c>
      <c r="L20" s="9" t="s">
        <v>327</v>
      </c>
      <c r="M20" s="27">
        <v>43374</v>
      </c>
      <c r="N20" s="28"/>
      <c r="O20" s="22"/>
      <c r="P20" s="22"/>
      <c r="Q20" s="22"/>
      <c r="R20" s="22"/>
      <c r="S20" s="22"/>
      <c r="T20" s="22"/>
      <c r="U20" s="22"/>
      <c r="V20" s="22"/>
      <c r="W20" s="22"/>
      <c r="X20" s="22"/>
      <c r="Y20" s="22"/>
      <c r="Z20" s="22"/>
      <c r="AA20" s="22"/>
      <c r="AB20" s="22"/>
      <c r="AC20" s="22"/>
      <c r="AD20" s="22"/>
      <c r="AE20" s="22"/>
      <c r="AF20" s="22"/>
      <c r="AG20" s="22"/>
    </row>
    <row r="21" spans="1:33" ht="15.75" customHeight="1">
      <c r="A21" s="23" t="s">
        <v>118</v>
      </c>
      <c r="B21" s="24">
        <v>84000</v>
      </c>
      <c r="C21" s="24">
        <v>1</v>
      </c>
      <c r="D21" s="11">
        <v>84000</v>
      </c>
      <c r="E21" s="10">
        <v>51000000</v>
      </c>
      <c r="F21" s="9" t="s">
        <v>18</v>
      </c>
      <c r="G21" s="12">
        <v>43419.486585648148</v>
      </c>
      <c r="H21" s="9" t="s">
        <v>328</v>
      </c>
      <c r="I21" s="9" t="s">
        <v>283</v>
      </c>
      <c r="J21" s="23">
        <v>84000</v>
      </c>
      <c r="K21" s="26">
        <v>16491657</v>
      </c>
      <c r="L21" s="9" t="s">
        <v>329</v>
      </c>
      <c r="M21" s="27">
        <v>43405</v>
      </c>
      <c r="N21" s="29">
        <v>43508</v>
      </c>
      <c r="O21" s="22"/>
      <c r="P21" s="22"/>
      <c r="Q21" s="22"/>
      <c r="R21" s="22"/>
      <c r="S21" s="22"/>
      <c r="T21" s="22"/>
      <c r="U21" s="22"/>
      <c r="V21" s="22"/>
      <c r="W21" s="22"/>
      <c r="X21" s="22"/>
      <c r="Y21" s="22"/>
      <c r="Z21" s="22"/>
      <c r="AA21" s="22"/>
      <c r="AB21" s="22"/>
      <c r="AC21" s="22"/>
      <c r="AD21" s="22"/>
      <c r="AE21" s="22"/>
      <c r="AF21" s="22"/>
      <c r="AG21" s="22"/>
    </row>
    <row r="22" spans="1:33" ht="15.75" customHeight="1">
      <c r="A22" s="23" t="s">
        <v>155</v>
      </c>
      <c r="B22" s="24">
        <v>464625</v>
      </c>
      <c r="C22" s="24">
        <v>6</v>
      </c>
      <c r="D22" s="11">
        <v>77438</v>
      </c>
      <c r="E22" s="10">
        <v>500000000</v>
      </c>
      <c r="F22" s="9" t="s">
        <v>23</v>
      </c>
      <c r="G22" s="12">
        <v>43565.765324074076</v>
      </c>
      <c r="H22" s="9" t="s">
        <v>330</v>
      </c>
      <c r="I22" s="9" t="s">
        <v>293</v>
      </c>
      <c r="J22" s="23">
        <v>52500</v>
      </c>
      <c r="K22" s="26">
        <v>70843031</v>
      </c>
      <c r="L22" s="9" t="s">
        <v>331</v>
      </c>
      <c r="M22" s="27">
        <v>43556</v>
      </c>
      <c r="N22" s="29">
        <v>43578</v>
      </c>
      <c r="O22" s="22"/>
      <c r="P22" s="22"/>
      <c r="Q22" s="22"/>
      <c r="R22" s="22"/>
      <c r="S22" s="22"/>
      <c r="T22" s="22"/>
      <c r="U22" s="22"/>
      <c r="V22" s="22"/>
      <c r="W22" s="22"/>
      <c r="X22" s="22"/>
      <c r="Y22" s="22"/>
      <c r="Z22" s="22"/>
      <c r="AA22" s="22"/>
      <c r="AB22" s="22"/>
      <c r="AC22" s="22"/>
      <c r="AD22" s="22"/>
      <c r="AE22" s="22"/>
      <c r="AF22" s="22"/>
      <c r="AG22" s="22"/>
    </row>
    <row r="23" spans="1:33" ht="15.75" customHeight="1">
      <c r="A23" s="23" t="s">
        <v>90</v>
      </c>
      <c r="B23" s="24">
        <v>84000</v>
      </c>
      <c r="C23" s="24">
        <v>1</v>
      </c>
      <c r="D23" s="11">
        <v>84000</v>
      </c>
      <c r="E23" s="10">
        <v>10000000</v>
      </c>
      <c r="F23" s="9" t="s">
        <v>9</v>
      </c>
      <c r="G23" s="12">
        <v>42978</v>
      </c>
      <c r="H23" s="9" t="s">
        <v>332</v>
      </c>
      <c r="I23" s="9" t="s">
        <v>283</v>
      </c>
      <c r="J23" s="23">
        <v>84000</v>
      </c>
      <c r="K23" s="26">
        <v>24471212</v>
      </c>
      <c r="L23" s="9" t="s">
        <v>333</v>
      </c>
      <c r="M23" s="27">
        <v>42948</v>
      </c>
      <c r="N23" s="28"/>
      <c r="O23" s="22"/>
      <c r="P23" s="22"/>
      <c r="Q23" s="22"/>
      <c r="R23" s="22"/>
      <c r="S23" s="22"/>
      <c r="T23" s="22"/>
      <c r="U23" s="22"/>
      <c r="V23" s="22"/>
      <c r="W23" s="22"/>
      <c r="X23" s="22"/>
      <c r="Y23" s="22"/>
      <c r="Z23" s="22"/>
      <c r="AA23" s="22"/>
      <c r="AB23" s="22"/>
      <c r="AC23" s="22"/>
      <c r="AD23" s="22"/>
      <c r="AE23" s="22"/>
      <c r="AF23" s="22"/>
      <c r="AG23" s="22"/>
    </row>
    <row r="24" spans="1:33" ht="15.75" customHeight="1">
      <c r="A24" s="23" t="s">
        <v>195</v>
      </c>
      <c r="B24" s="24">
        <v>160000</v>
      </c>
      <c r="C24" s="24">
        <v>2</v>
      </c>
      <c r="D24" s="11">
        <v>80000</v>
      </c>
      <c r="E24" s="10">
        <v>28867000000</v>
      </c>
      <c r="F24" s="9" t="s">
        <v>121</v>
      </c>
      <c r="G24" s="12">
        <v>42951</v>
      </c>
      <c r="H24" s="9" t="s">
        <v>334</v>
      </c>
      <c r="I24" s="9" t="s">
        <v>335</v>
      </c>
      <c r="J24" s="23">
        <v>80000</v>
      </c>
      <c r="K24" s="26">
        <v>89283591</v>
      </c>
      <c r="L24" s="9" t="s">
        <v>336</v>
      </c>
      <c r="M24" s="27">
        <v>42948</v>
      </c>
      <c r="N24" s="28"/>
      <c r="O24" s="22"/>
      <c r="P24" s="22"/>
      <c r="Q24" s="22"/>
      <c r="R24" s="22"/>
      <c r="S24" s="22"/>
      <c r="T24" s="22"/>
      <c r="U24" s="22"/>
      <c r="V24" s="22"/>
      <c r="W24" s="22"/>
      <c r="X24" s="22"/>
      <c r="Y24" s="22"/>
      <c r="Z24" s="22"/>
      <c r="AA24" s="22"/>
      <c r="AB24" s="22"/>
      <c r="AC24" s="22"/>
      <c r="AD24" s="22"/>
      <c r="AE24" s="22"/>
      <c r="AF24" s="22"/>
      <c r="AG24" s="22"/>
    </row>
    <row r="25" spans="1:33" ht="15.75" customHeight="1">
      <c r="A25" s="23" t="s">
        <v>105</v>
      </c>
      <c r="B25" s="24">
        <v>79800</v>
      </c>
      <c r="C25" s="24">
        <v>1</v>
      </c>
      <c r="D25" s="11">
        <v>79800</v>
      </c>
      <c r="E25" s="10">
        <v>25000000</v>
      </c>
      <c r="F25" s="9" t="s">
        <v>23</v>
      </c>
      <c r="G25" s="12">
        <v>43654.369502314818</v>
      </c>
      <c r="H25" s="9" t="s">
        <v>337</v>
      </c>
      <c r="I25" s="9" t="s">
        <v>296</v>
      </c>
      <c r="J25" s="23">
        <v>79800</v>
      </c>
      <c r="K25" s="26">
        <v>69399026</v>
      </c>
      <c r="L25" s="9" t="s">
        <v>338</v>
      </c>
      <c r="M25" s="27">
        <v>43647</v>
      </c>
      <c r="N25" s="29">
        <v>43725</v>
      </c>
      <c r="O25" s="22"/>
      <c r="P25" s="22"/>
      <c r="Q25" s="22"/>
      <c r="R25" s="22"/>
      <c r="S25" s="22"/>
      <c r="T25" s="22"/>
      <c r="U25" s="22"/>
      <c r="V25" s="22"/>
      <c r="W25" s="22"/>
      <c r="X25" s="22"/>
      <c r="Y25" s="22"/>
      <c r="Z25" s="22"/>
      <c r="AA25" s="22"/>
      <c r="AB25" s="22"/>
      <c r="AC25" s="22"/>
      <c r="AD25" s="22"/>
      <c r="AE25" s="22"/>
      <c r="AF25" s="22"/>
      <c r="AG25" s="22"/>
    </row>
    <row r="26" spans="1:33" ht="15.75" customHeight="1">
      <c r="A26" s="23" t="s">
        <v>97</v>
      </c>
      <c r="B26" s="24">
        <v>252000</v>
      </c>
      <c r="C26" s="24">
        <v>3</v>
      </c>
      <c r="D26" s="11">
        <v>84000</v>
      </c>
      <c r="E26" s="10">
        <v>12000000</v>
      </c>
      <c r="F26" s="9" t="s">
        <v>59</v>
      </c>
      <c r="G26" s="12">
        <v>43322.629629629628</v>
      </c>
      <c r="H26" s="9" t="s">
        <v>339</v>
      </c>
      <c r="I26" s="9" t="s">
        <v>283</v>
      </c>
      <c r="J26" s="23">
        <v>84000</v>
      </c>
      <c r="K26" s="26">
        <v>16083364</v>
      </c>
      <c r="L26" s="9" t="s">
        <v>340</v>
      </c>
      <c r="M26" s="27">
        <v>43313</v>
      </c>
      <c r="N26" s="29">
        <v>43041</v>
      </c>
      <c r="O26" s="22"/>
      <c r="P26" s="22"/>
      <c r="Q26" s="22"/>
      <c r="R26" s="22"/>
      <c r="S26" s="22"/>
      <c r="T26" s="22"/>
      <c r="U26" s="22"/>
      <c r="V26" s="22"/>
      <c r="W26" s="22"/>
      <c r="X26" s="22"/>
      <c r="Y26" s="22"/>
      <c r="Z26" s="22"/>
      <c r="AA26" s="22"/>
      <c r="AB26" s="22"/>
      <c r="AC26" s="22"/>
      <c r="AD26" s="22"/>
      <c r="AE26" s="22"/>
      <c r="AF26" s="22"/>
      <c r="AG26" s="22"/>
    </row>
    <row r="27" spans="1:33" ht="15.75" customHeight="1">
      <c r="A27" s="23" t="s">
        <v>51</v>
      </c>
      <c r="B27" s="24">
        <v>84000</v>
      </c>
      <c r="C27" s="24">
        <v>1</v>
      </c>
      <c r="D27" s="11">
        <v>84000</v>
      </c>
      <c r="E27" s="10">
        <v>1500000</v>
      </c>
      <c r="F27" s="9" t="s">
        <v>23</v>
      </c>
      <c r="G27" s="12">
        <v>43692.778090277781</v>
      </c>
      <c r="H27" s="9" t="s">
        <v>341</v>
      </c>
      <c r="I27" s="9" t="s">
        <v>283</v>
      </c>
      <c r="J27" s="23">
        <v>84000</v>
      </c>
      <c r="K27" s="26">
        <v>55251395</v>
      </c>
      <c r="L27" s="9" t="s">
        <v>342</v>
      </c>
      <c r="M27" s="27">
        <v>43678</v>
      </c>
      <c r="N27" s="29">
        <v>43774</v>
      </c>
      <c r="O27" s="22"/>
      <c r="P27" s="22"/>
      <c r="Q27" s="22"/>
      <c r="R27" s="22"/>
      <c r="S27" s="22"/>
      <c r="T27" s="22"/>
      <c r="U27" s="22"/>
      <c r="V27" s="22"/>
      <c r="W27" s="22"/>
      <c r="X27" s="22"/>
      <c r="Y27" s="22"/>
      <c r="Z27" s="22"/>
      <c r="AA27" s="22"/>
      <c r="AB27" s="22"/>
      <c r="AC27" s="22"/>
      <c r="AD27" s="22"/>
      <c r="AE27" s="22"/>
      <c r="AF27" s="22"/>
      <c r="AG27" s="22"/>
    </row>
    <row r="28" spans="1:33" ht="15.75" customHeight="1">
      <c r="A28" s="23" t="s">
        <v>149</v>
      </c>
      <c r="B28" s="24">
        <v>84000</v>
      </c>
      <c r="C28" s="24">
        <v>1</v>
      </c>
      <c r="D28" s="11">
        <v>84000</v>
      </c>
      <c r="E28" s="10">
        <v>450500000</v>
      </c>
      <c r="F28" s="9" t="s">
        <v>104</v>
      </c>
      <c r="G28" s="12">
        <v>43305.592662037037</v>
      </c>
      <c r="H28" s="9" t="s">
        <v>343</v>
      </c>
      <c r="I28" s="9" t="s">
        <v>283</v>
      </c>
      <c r="J28" s="23">
        <v>84000</v>
      </c>
      <c r="K28" s="26">
        <v>23526674</v>
      </c>
      <c r="L28" s="9" t="s">
        <v>344</v>
      </c>
      <c r="M28" s="27">
        <v>43282</v>
      </c>
      <c r="N28" s="29">
        <v>43410</v>
      </c>
      <c r="O28" s="22"/>
      <c r="P28" s="22"/>
      <c r="Q28" s="22"/>
      <c r="R28" s="22"/>
      <c r="S28" s="22"/>
      <c r="T28" s="22"/>
      <c r="U28" s="22"/>
      <c r="V28" s="22"/>
      <c r="W28" s="22"/>
      <c r="X28" s="22"/>
      <c r="Y28" s="22"/>
      <c r="Z28" s="22"/>
      <c r="AA28" s="22"/>
      <c r="AB28" s="22"/>
      <c r="AC28" s="22"/>
      <c r="AD28" s="22"/>
      <c r="AE28" s="22"/>
      <c r="AF28" s="22"/>
      <c r="AG28" s="22"/>
    </row>
    <row r="29" spans="1:33" ht="15.75" customHeight="1">
      <c r="A29" s="23" t="s">
        <v>199</v>
      </c>
      <c r="B29" s="24">
        <v>102900</v>
      </c>
      <c r="C29" s="24">
        <v>1</v>
      </c>
      <c r="D29" s="11">
        <v>102900</v>
      </c>
      <c r="E29" s="10">
        <v>40000000000</v>
      </c>
      <c r="F29" s="9" t="s">
        <v>104</v>
      </c>
      <c r="G29" s="12">
        <v>42955</v>
      </c>
      <c r="H29" s="9" t="s">
        <v>345</v>
      </c>
      <c r="I29" s="9" t="s">
        <v>346</v>
      </c>
      <c r="J29" s="23">
        <v>102900</v>
      </c>
      <c r="K29" s="26">
        <v>20828393</v>
      </c>
      <c r="L29" s="9" t="s">
        <v>347</v>
      </c>
      <c r="M29" s="27">
        <v>42948</v>
      </c>
      <c r="N29" s="28"/>
      <c r="O29" s="22"/>
      <c r="P29" s="22"/>
      <c r="Q29" s="22"/>
      <c r="R29" s="22"/>
      <c r="S29" s="22"/>
      <c r="T29" s="22"/>
      <c r="U29" s="22"/>
      <c r="V29" s="22"/>
      <c r="W29" s="22"/>
      <c r="X29" s="22"/>
      <c r="Y29" s="22"/>
      <c r="Z29" s="22"/>
      <c r="AA29" s="22"/>
      <c r="AB29" s="22"/>
      <c r="AC29" s="22"/>
      <c r="AD29" s="22"/>
      <c r="AE29" s="22"/>
      <c r="AF29" s="22"/>
      <c r="AG29" s="22"/>
    </row>
    <row r="30" spans="1:33" ht="15.75" customHeight="1">
      <c r="A30" s="23" t="s">
        <v>65</v>
      </c>
      <c r="B30" s="24">
        <v>147000</v>
      </c>
      <c r="C30" s="24">
        <v>4</v>
      </c>
      <c r="D30" s="11">
        <v>36750</v>
      </c>
      <c r="E30" s="10">
        <v>5000000</v>
      </c>
      <c r="F30" s="9" t="s">
        <v>50</v>
      </c>
      <c r="G30" s="12">
        <v>43774.628645833334</v>
      </c>
      <c r="H30" s="9" t="s">
        <v>348</v>
      </c>
      <c r="I30" s="9" t="s">
        <v>349</v>
      </c>
      <c r="J30" s="23">
        <v>31500</v>
      </c>
      <c r="K30" s="26">
        <v>53128097</v>
      </c>
      <c r="L30" s="9" t="s">
        <v>350</v>
      </c>
      <c r="M30" s="27">
        <v>43770</v>
      </c>
      <c r="N30" s="28"/>
      <c r="O30" s="22"/>
      <c r="P30" s="22"/>
      <c r="Q30" s="22"/>
      <c r="R30" s="22"/>
      <c r="S30" s="22"/>
      <c r="T30" s="22"/>
      <c r="U30" s="22"/>
      <c r="V30" s="22"/>
      <c r="W30" s="22"/>
      <c r="X30" s="22"/>
      <c r="Y30" s="22"/>
      <c r="Z30" s="22"/>
      <c r="AA30" s="22"/>
      <c r="AB30" s="22"/>
      <c r="AC30" s="22"/>
      <c r="AD30" s="22"/>
      <c r="AE30" s="22"/>
      <c r="AF30" s="22"/>
      <c r="AG30" s="22"/>
    </row>
    <row r="31" spans="1:33" ht="15.75" customHeight="1">
      <c r="A31" s="23" t="s">
        <v>186</v>
      </c>
      <c r="B31" s="24">
        <v>665475</v>
      </c>
      <c r="C31" s="24">
        <v>12</v>
      </c>
      <c r="D31" s="11">
        <v>55456</v>
      </c>
      <c r="E31" s="10">
        <v>6000000000</v>
      </c>
      <c r="F31" s="9" t="s">
        <v>135</v>
      </c>
      <c r="G31" s="12">
        <v>43521.640138888892</v>
      </c>
      <c r="H31" s="9" t="s">
        <v>351</v>
      </c>
      <c r="I31" s="9" t="s">
        <v>352</v>
      </c>
      <c r="J31" s="23">
        <v>2625</v>
      </c>
      <c r="K31" s="9">
        <v>3251108</v>
      </c>
      <c r="L31" s="9" t="s">
        <v>353</v>
      </c>
      <c r="M31" s="27">
        <v>43497</v>
      </c>
      <c r="N31" s="28"/>
      <c r="O31" s="22"/>
      <c r="P31" s="22"/>
      <c r="Q31" s="22"/>
      <c r="R31" s="22"/>
      <c r="S31" s="22"/>
      <c r="T31" s="22"/>
      <c r="U31" s="22"/>
      <c r="V31" s="22"/>
      <c r="W31" s="22"/>
      <c r="X31" s="22"/>
      <c r="Y31" s="22"/>
      <c r="Z31" s="22"/>
      <c r="AA31" s="22"/>
      <c r="AB31" s="22"/>
      <c r="AC31" s="22"/>
      <c r="AD31" s="22"/>
      <c r="AE31" s="22"/>
      <c r="AF31" s="22"/>
      <c r="AG31" s="22"/>
    </row>
    <row r="32" spans="1:33" ht="15.75" customHeight="1">
      <c r="A32" s="23" t="s">
        <v>119</v>
      </c>
      <c r="B32" s="24">
        <v>84000</v>
      </c>
      <c r="C32" s="24">
        <v>1</v>
      </c>
      <c r="D32" s="11">
        <v>84000</v>
      </c>
      <c r="E32" s="10">
        <v>60000000</v>
      </c>
      <c r="F32" s="9" t="s">
        <v>25</v>
      </c>
      <c r="G32" s="12">
        <v>43663.613946759258</v>
      </c>
      <c r="H32" s="9" t="s">
        <v>354</v>
      </c>
      <c r="I32" s="9" t="s">
        <v>283</v>
      </c>
      <c r="J32" s="23">
        <v>84000</v>
      </c>
      <c r="K32" s="26">
        <v>70570643</v>
      </c>
      <c r="L32" s="9" t="s">
        <v>355</v>
      </c>
      <c r="M32" s="27">
        <v>43647</v>
      </c>
      <c r="N32" s="29">
        <v>44036</v>
      </c>
      <c r="O32" s="22"/>
      <c r="P32" s="22"/>
      <c r="Q32" s="22"/>
      <c r="R32" s="22"/>
      <c r="S32" s="22"/>
      <c r="T32" s="22"/>
      <c r="U32" s="22"/>
      <c r="V32" s="22"/>
      <c r="W32" s="22"/>
      <c r="X32" s="22"/>
      <c r="Y32" s="22"/>
      <c r="Z32" s="22"/>
      <c r="AA32" s="22"/>
      <c r="AB32" s="22"/>
      <c r="AC32" s="22"/>
      <c r="AD32" s="22"/>
      <c r="AE32" s="22"/>
      <c r="AF32" s="22"/>
      <c r="AG32" s="22"/>
    </row>
    <row r="33" spans="1:33" ht="15.75" customHeight="1">
      <c r="A33" s="23" t="s">
        <v>167</v>
      </c>
      <c r="B33" s="24">
        <v>199500</v>
      </c>
      <c r="C33" s="24">
        <v>3</v>
      </c>
      <c r="D33" s="11">
        <v>66500</v>
      </c>
      <c r="E33" s="10">
        <v>800000000</v>
      </c>
      <c r="F33" s="9" t="s">
        <v>12</v>
      </c>
      <c r="G33" s="12">
        <v>43710.725648148145</v>
      </c>
      <c r="H33" s="9" t="s">
        <v>356</v>
      </c>
      <c r="I33" s="9" t="s">
        <v>357</v>
      </c>
      <c r="J33" s="23">
        <v>21000</v>
      </c>
      <c r="K33" s="26">
        <v>80511709</v>
      </c>
      <c r="L33" s="9" t="s">
        <v>358</v>
      </c>
      <c r="M33" s="27">
        <v>43709</v>
      </c>
      <c r="N33" s="28"/>
      <c r="O33" s="22"/>
      <c r="P33" s="22"/>
      <c r="Q33" s="22"/>
      <c r="R33" s="22"/>
      <c r="S33" s="22"/>
      <c r="T33" s="22"/>
      <c r="U33" s="22"/>
      <c r="V33" s="22"/>
      <c r="W33" s="22"/>
      <c r="X33" s="22"/>
      <c r="Y33" s="22"/>
      <c r="Z33" s="22"/>
      <c r="AA33" s="22"/>
      <c r="AB33" s="22"/>
      <c r="AC33" s="22"/>
      <c r="AD33" s="22"/>
      <c r="AE33" s="22"/>
      <c r="AF33" s="22"/>
      <c r="AG33" s="22"/>
    </row>
    <row r="34" spans="1:33" ht="15.75" customHeight="1">
      <c r="A34" s="23" t="s">
        <v>207</v>
      </c>
      <c r="B34" s="24">
        <v>342300</v>
      </c>
      <c r="C34" s="24">
        <v>2</v>
      </c>
      <c r="D34" s="11">
        <v>171150</v>
      </c>
      <c r="E34" s="10">
        <v>150000000000</v>
      </c>
      <c r="F34" s="9" t="s">
        <v>121</v>
      </c>
      <c r="G34" s="12">
        <v>43040</v>
      </c>
      <c r="H34" s="9" t="s">
        <v>359</v>
      </c>
      <c r="I34" s="9" t="s">
        <v>296</v>
      </c>
      <c r="J34" s="23">
        <v>79800</v>
      </c>
      <c r="K34" s="26">
        <v>11456006</v>
      </c>
      <c r="L34" s="9" t="s">
        <v>336</v>
      </c>
      <c r="M34" s="27">
        <v>43040</v>
      </c>
      <c r="N34" s="28"/>
      <c r="O34" s="22"/>
      <c r="P34" s="22"/>
      <c r="Q34" s="22"/>
      <c r="R34" s="22"/>
      <c r="S34" s="22"/>
      <c r="T34" s="22"/>
      <c r="U34" s="22"/>
      <c r="V34" s="22"/>
      <c r="W34" s="22"/>
      <c r="X34" s="22"/>
      <c r="Y34" s="22"/>
      <c r="Z34" s="22"/>
      <c r="AA34" s="22"/>
      <c r="AB34" s="22"/>
      <c r="AC34" s="22"/>
      <c r="AD34" s="22"/>
      <c r="AE34" s="22"/>
      <c r="AF34" s="22"/>
      <c r="AG34" s="22"/>
    </row>
    <row r="35" spans="1:33" ht="15.75" customHeight="1">
      <c r="A35" s="23" t="s">
        <v>180</v>
      </c>
      <c r="B35" s="24">
        <v>168000</v>
      </c>
      <c r="C35" s="24">
        <v>2</v>
      </c>
      <c r="D35" s="11">
        <v>84000</v>
      </c>
      <c r="E35" s="10">
        <v>4000000000</v>
      </c>
      <c r="F35" s="9" t="s">
        <v>121</v>
      </c>
      <c r="G35" s="12">
        <v>43174</v>
      </c>
      <c r="H35" s="9" t="s">
        <v>360</v>
      </c>
      <c r="I35" s="9" t="s">
        <v>283</v>
      </c>
      <c r="J35" s="23">
        <v>84000</v>
      </c>
      <c r="K35" s="26">
        <v>11099303</v>
      </c>
      <c r="L35" s="9" t="s">
        <v>361</v>
      </c>
      <c r="M35" s="27">
        <v>43160</v>
      </c>
      <c r="N35" s="28"/>
      <c r="O35" s="22"/>
      <c r="P35" s="22"/>
      <c r="Q35" s="22"/>
      <c r="R35" s="22"/>
      <c r="S35" s="22"/>
      <c r="T35" s="22"/>
      <c r="U35" s="22"/>
      <c r="V35" s="22"/>
      <c r="W35" s="22"/>
      <c r="X35" s="22"/>
      <c r="Y35" s="22"/>
      <c r="Z35" s="22"/>
      <c r="AA35" s="22"/>
      <c r="AB35" s="22"/>
      <c r="AC35" s="22"/>
      <c r="AD35" s="22"/>
      <c r="AE35" s="22"/>
      <c r="AF35" s="22"/>
      <c r="AG35" s="22"/>
    </row>
    <row r="36" spans="1:33" ht="15.75" customHeight="1">
      <c r="A36" s="23" t="s">
        <v>137</v>
      </c>
      <c r="B36" s="24">
        <v>84000</v>
      </c>
      <c r="C36" s="24">
        <v>1</v>
      </c>
      <c r="D36" s="11">
        <v>84000</v>
      </c>
      <c r="E36" s="10">
        <v>200000000</v>
      </c>
      <c r="F36" s="9" t="s">
        <v>33</v>
      </c>
      <c r="G36" s="12">
        <v>43305.525567129633</v>
      </c>
      <c r="H36" s="9" t="s">
        <v>362</v>
      </c>
      <c r="I36" s="9" t="s">
        <v>283</v>
      </c>
      <c r="J36" s="23">
        <v>84000</v>
      </c>
      <c r="K36" s="26">
        <v>24414281</v>
      </c>
      <c r="L36" s="9" t="s">
        <v>363</v>
      </c>
      <c r="M36" s="27">
        <v>43282</v>
      </c>
      <c r="N36" s="28"/>
      <c r="O36" s="22"/>
      <c r="P36" s="22"/>
      <c r="Q36" s="22"/>
      <c r="R36" s="22"/>
      <c r="S36" s="22"/>
      <c r="T36" s="22"/>
      <c r="U36" s="22"/>
      <c r="V36" s="22"/>
      <c r="W36" s="22"/>
      <c r="X36" s="22"/>
      <c r="Y36" s="22"/>
      <c r="Z36" s="22"/>
      <c r="AA36" s="22"/>
      <c r="AB36" s="22"/>
      <c r="AC36" s="22"/>
      <c r="AD36" s="22"/>
      <c r="AE36" s="22"/>
      <c r="AF36" s="22"/>
      <c r="AG36" s="22"/>
    </row>
    <row r="37" spans="1:33" ht="15.75" customHeight="1">
      <c r="A37" s="23" t="s">
        <v>219</v>
      </c>
      <c r="B37" s="24">
        <v>178500</v>
      </c>
      <c r="C37" s="24">
        <v>2</v>
      </c>
      <c r="D37" s="11">
        <v>89250</v>
      </c>
      <c r="E37" s="9" t="s">
        <v>211</v>
      </c>
      <c r="F37" s="9" t="s">
        <v>183</v>
      </c>
      <c r="G37" s="12">
        <v>43341.457974537036</v>
      </c>
      <c r="H37" s="9" t="s">
        <v>364</v>
      </c>
      <c r="I37" s="9" t="s">
        <v>283</v>
      </c>
      <c r="J37" s="23">
        <v>84000</v>
      </c>
      <c r="K37" s="26">
        <v>74805158</v>
      </c>
      <c r="L37" s="9" t="s">
        <v>211</v>
      </c>
      <c r="M37" s="27">
        <v>43313</v>
      </c>
      <c r="N37" s="29">
        <v>43410</v>
      </c>
      <c r="O37" s="22"/>
      <c r="P37" s="22"/>
      <c r="Q37" s="22"/>
      <c r="R37" s="22"/>
      <c r="S37" s="22"/>
      <c r="T37" s="22"/>
      <c r="U37" s="22"/>
      <c r="V37" s="22"/>
      <c r="W37" s="22"/>
      <c r="X37" s="22"/>
      <c r="Y37" s="22"/>
      <c r="Z37" s="22"/>
      <c r="AA37" s="22"/>
      <c r="AB37" s="22"/>
      <c r="AC37" s="22"/>
      <c r="AD37" s="22"/>
      <c r="AE37" s="22"/>
      <c r="AF37" s="22"/>
      <c r="AG37" s="22"/>
    </row>
    <row r="38" spans="1:33" ht="15.75" customHeight="1">
      <c r="A38" s="23" t="s">
        <v>163</v>
      </c>
      <c r="B38" s="24">
        <v>231000</v>
      </c>
      <c r="C38" s="24">
        <v>3</v>
      </c>
      <c r="D38" s="11">
        <v>77000</v>
      </c>
      <c r="E38" s="10">
        <v>600000000</v>
      </c>
      <c r="F38" s="30" t="s">
        <v>83</v>
      </c>
      <c r="G38" s="12">
        <v>43322.620428240742</v>
      </c>
      <c r="H38" s="9" t="s">
        <v>365</v>
      </c>
      <c r="I38" s="9" t="s">
        <v>366</v>
      </c>
      <c r="J38" s="23">
        <v>71400</v>
      </c>
      <c r="K38" s="26">
        <v>24552087</v>
      </c>
      <c r="L38" s="9" t="s">
        <v>367</v>
      </c>
      <c r="M38" s="27">
        <v>43313</v>
      </c>
      <c r="N38" s="29">
        <v>43680</v>
      </c>
      <c r="O38" s="22"/>
      <c r="P38" s="22"/>
      <c r="Q38" s="22"/>
      <c r="R38" s="22"/>
      <c r="S38" s="22"/>
      <c r="T38" s="22"/>
      <c r="U38" s="22"/>
      <c r="V38" s="22"/>
      <c r="W38" s="22"/>
      <c r="X38" s="22"/>
      <c r="Y38" s="22"/>
      <c r="Z38" s="22"/>
      <c r="AA38" s="22"/>
      <c r="AB38" s="22"/>
      <c r="AC38" s="22"/>
      <c r="AD38" s="22"/>
      <c r="AE38" s="22"/>
      <c r="AF38" s="22"/>
      <c r="AG38" s="22"/>
    </row>
    <row r="39" spans="1:33" ht="15.75" customHeight="1">
      <c r="A39" s="23" t="s">
        <v>161</v>
      </c>
      <c r="B39" s="24">
        <v>168000</v>
      </c>
      <c r="C39" s="24">
        <v>2</v>
      </c>
      <c r="D39" s="11">
        <v>84000</v>
      </c>
      <c r="E39" s="10">
        <v>580000000</v>
      </c>
      <c r="F39" s="9" t="s">
        <v>135</v>
      </c>
      <c r="G39" s="12">
        <v>43160</v>
      </c>
      <c r="H39" s="9" t="s">
        <v>368</v>
      </c>
      <c r="I39" s="9" t="s">
        <v>283</v>
      </c>
      <c r="J39" s="23">
        <v>84000</v>
      </c>
      <c r="K39" s="26">
        <v>28417274</v>
      </c>
      <c r="L39" s="9" t="s">
        <v>369</v>
      </c>
      <c r="M39" s="27">
        <v>43160</v>
      </c>
      <c r="N39" s="28"/>
      <c r="O39" s="22"/>
      <c r="P39" s="22"/>
      <c r="Q39" s="22"/>
      <c r="R39" s="22"/>
      <c r="S39" s="22"/>
      <c r="T39" s="22"/>
      <c r="U39" s="22"/>
      <c r="V39" s="22"/>
      <c r="W39" s="22"/>
      <c r="X39" s="22"/>
      <c r="Y39" s="22"/>
      <c r="Z39" s="22"/>
      <c r="AA39" s="22"/>
      <c r="AB39" s="22"/>
      <c r="AC39" s="22"/>
      <c r="AD39" s="22"/>
      <c r="AE39" s="22"/>
      <c r="AF39" s="22"/>
      <c r="AG39" s="22"/>
    </row>
    <row r="40" spans="1:33" ht="15.75" customHeight="1">
      <c r="A40" s="23" t="s">
        <v>138</v>
      </c>
      <c r="B40" s="24">
        <v>78750</v>
      </c>
      <c r="C40" s="24">
        <v>1</v>
      </c>
      <c r="D40" s="11">
        <v>78750</v>
      </c>
      <c r="E40" s="10">
        <v>200000000</v>
      </c>
      <c r="F40" s="9" t="s">
        <v>33</v>
      </c>
      <c r="G40" s="12">
        <v>43305.494479166664</v>
      </c>
      <c r="H40" s="9" t="s">
        <v>370</v>
      </c>
      <c r="I40" s="9" t="s">
        <v>324</v>
      </c>
      <c r="J40" s="23">
        <v>78750</v>
      </c>
      <c r="K40" s="26">
        <v>24799384</v>
      </c>
      <c r="L40" s="9" t="s">
        <v>371</v>
      </c>
      <c r="M40" s="27">
        <v>43282</v>
      </c>
      <c r="N40" s="29">
        <v>43315</v>
      </c>
      <c r="O40" s="22"/>
      <c r="P40" s="22"/>
      <c r="Q40" s="22"/>
      <c r="R40" s="22"/>
      <c r="S40" s="22"/>
      <c r="T40" s="22"/>
      <c r="U40" s="22"/>
      <c r="V40" s="22"/>
      <c r="W40" s="22"/>
      <c r="X40" s="22"/>
      <c r="Y40" s="22"/>
      <c r="Z40" s="22"/>
      <c r="AA40" s="22"/>
      <c r="AB40" s="22"/>
      <c r="AC40" s="22"/>
      <c r="AD40" s="22"/>
      <c r="AE40" s="22"/>
      <c r="AF40" s="22"/>
      <c r="AG40" s="22"/>
    </row>
    <row r="41" spans="1:33" ht="15.75" customHeight="1">
      <c r="A41" s="23" t="s">
        <v>62</v>
      </c>
      <c r="B41" s="24">
        <v>34650</v>
      </c>
      <c r="C41" s="24">
        <v>2</v>
      </c>
      <c r="D41" s="11">
        <v>17325</v>
      </c>
      <c r="E41" s="10">
        <v>5000000</v>
      </c>
      <c r="F41" s="9" t="s">
        <v>12</v>
      </c>
      <c r="G41" s="12">
        <v>43678.606608796297</v>
      </c>
      <c r="H41" s="9" t="s">
        <v>372</v>
      </c>
      <c r="I41" s="9" t="s">
        <v>312</v>
      </c>
      <c r="J41" s="23">
        <v>15750</v>
      </c>
      <c r="K41" s="26">
        <v>97169117</v>
      </c>
      <c r="L41" s="9" t="s">
        <v>373</v>
      </c>
      <c r="M41" s="27">
        <v>43678</v>
      </c>
      <c r="N41" s="29">
        <v>43404</v>
      </c>
      <c r="O41" s="22"/>
      <c r="P41" s="22"/>
      <c r="Q41" s="22"/>
      <c r="R41" s="22"/>
      <c r="S41" s="22"/>
      <c r="T41" s="22"/>
      <c r="U41" s="22"/>
      <c r="V41" s="22"/>
      <c r="W41" s="22"/>
      <c r="X41" s="22"/>
      <c r="Y41" s="22"/>
      <c r="Z41" s="22"/>
      <c r="AA41" s="22"/>
      <c r="AB41" s="22"/>
      <c r="AC41" s="22"/>
      <c r="AD41" s="22"/>
      <c r="AE41" s="22"/>
      <c r="AF41" s="22"/>
      <c r="AG41" s="22"/>
    </row>
    <row r="42" spans="1:33" ht="15.75" customHeight="1">
      <c r="A42" s="23" t="s">
        <v>129</v>
      </c>
      <c r="B42" s="24">
        <v>309750</v>
      </c>
      <c r="C42" s="24">
        <v>2</v>
      </c>
      <c r="D42" s="11">
        <v>154875</v>
      </c>
      <c r="E42" s="10">
        <v>111200000</v>
      </c>
      <c r="F42" s="14" t="s">
        <v>31</v>
      </c>
      <c r="G42" s="12">
        <v>43803.784525462965</v>
      </c>
      <c r="H42" s="9" t="s">
        <v>374</v>
      </c>
      <c r="I42" s="9" t="s">
        <v>293</v>
      </c>
      <c r="J42" s="23">
        <v>52500</v>
      </c>
      <c r="K42" s="26">
        <v>27940499</v>
      </c>
      <c r="L42" s="9" t="s">
        <v>375</v>
      </c>
      <c r="M42" s="27">
        <v>43800</v>
      </c>
      <c r="N42" s="29">
        <v>43823</v>
      </c>
      <c r="O42" s="22"/>
      <c r="P42" s="22"/>
      <c r="Q42" s="22"/>
      <c r="R42" s="22"/>
      <c r="S42" s="22"/>
      <c r="T42" s="22"/>
      <c r="U42" s="22"/>
      <c r="V42" s="22"/>
      <c r="W42" s="22"/>
      <c r="X42" s="22"/>
      <c r="Y42" s="22"/>
      <c r="Z42" s="22"/>
      <c r="AA42" s="22"/>
      <c r="AB42" s="22"/>
      <c r="AC42" s="22"/>
      <c r="AD42" s="22"/>
      <c r="AE42" s="22"/>
      <c r="AF42" s="22"/>
      <c r="AG42" s="22"/>
    </row>
    <row r="43" spans="1:33" ht="15.75" customHeight="1">
      <c r="A43" s="23" t="s">
        <v>63</v>
      </c>
      <c r="B43" s="24">
        <v>336000</v>
      </c>
      <c r="C43" s="24">
        <v>1</v>
      </c>
      <c r="D43" s="11">
        <v>336000</v>
      </c>
      <c r="E43" s="10">
        <v>5000000</v>
      </c>
      <c r="F43" s="9" t="s">
        <v>29</v>
      </c>
      <c r="G43" s="12">
        <v>43594.464363425926</v>
      </c>
      <c r="H43" s="9" t="s">
        <v>376</v>
      </c>
      <c r="I43" s="9" t="s">
        <v>377</v>
      </c>
      <c r="J43" s="23">
        <v>336000</v>
      </c>
      <c r="K43" s="26">
        <v>80335648</v>
      </c>
      <c r="L43" s="9" t="s">
        <v>378</v>
      </c>
      <c r="M43" s="27">
        <v>43586</v>
      </c>
      <c r="N43" s="29">
        <v>43700</v>
      </c>
      <c r="O43" s="22"/>
      <c r="P43" s="22"/>
      <c r="Q43" s="22"/>
      <c r="R43" s="22"/>
      <c r="S43" s="22"/>
      <c r="T43" s="22"/>
      <c r="U43" s="22"/>
      <c r="V43" s="22"/>
      <c r="W43" s="22"/>
      <c r="X43" s="22"/>
      <c r="Y43" s="22"/>
      <c r="Z43" s="22"/>
      <c r="AA43" s="22"/>
      <c r="AB43" s="22"/>
      <c r="AC43" s="22"/>
      <c r="AD43" s="22"/>
      <c r="AE43" s="22"/>
      <c r="AF43" s="22"/>
      <c r="AG43" s="22"/>
    </row>
    <row r="44" spans="1:33" ht="15.75" customHeight="1">
      <c r="A44" s="23" t="s">
        <v>81</v>
      </c>
      <c r="B44" s="24">
        <v>84000</v>
      </c>
      <c r="C44" s="24">
        <v>1</v>
      </c>
      <c r="D44" s="11">
        <v>84000</v>
      </c>
      <c r="E44" s="10">
        <v>6000000</v>
      </c>
      <c r="F44" s="9" t="s">
        <v>12</v>
      </c>
      <c r="G44" s="12">
        <v>42887</v>
      </c>
      <c r="H44" s="9" t="s">
        <v>379</v>
      </c>
      <c r="I44" s="9" t="s">
        <v>283</v>
      </c>
      <c r="J44" s="23">
        <v>84000</v>
      </c>
      <c r="K44" s="26">
        <v>12864297</v>
      </c>
      <c r="L44" s="9" t="s">
        <v>380</v>
      </c>
      <c r="M44" s="27">
        <v>42887</v>
      </c>
      <c r="N44" s="29">
        <v>43365</v>
      </c>
      <c r="O44" s="22"/>
      <c r="P44" s="22"/>
      <c r="Q44" s="22"/>
      <c r="R44" s="22"/>
      <c r="S44" s="22"/>
      <c r="T44" s="22"/>
      <c r="U44" s="22"/>
      <c r="V44" s="22"/>
      <c r="W44" s="22"/>
      <c r="X44" s="22"/>
      <c r="Y44" s="22"/>
      <c r="Z44" s="22"/>
      <c r="AA44" s="22"/>
      <c r="AB44" s="22"/>
      <c r="AC44" s="22"/>
      <c r="AD44" s="22"/>
      <c r="AE44" s="22"/>
      <c r="AF44" s="22"/>
      <c r="AG44" s="22"/>
    </row>
    <row r="45" spans="1:33" ht="15.75" customHeight="1">
      <c r="A45" s="23" t="s">
        <v>181</v>
      </c>
      <c r="B45" s="24">
        <v>245700</v>
      </c>
      <c r="C45" s="24">
        <v>2</v>
      </c>
      <c r="D45" s="11">
        <v>122850</v>
      </c>
      <c r="E45" s="10">
        <v>4310400000</v>
      </c>
      <c r="F45" s="9" t="s">
        <v>23</v>
      </c>
      <c r="G45" s="12">
        <v>43305.545266203706</v>
      </c>
      <c r="H45" s="9" t="s">
        <v>381</v>
      </c>
      <c r="I45" s="9" t="s">
        <v>283</v>
      </c>
      <c r="J45" s="23">
        <v>84000</v>
      </c>
      <c r="K45" s="9">
        <v>4359802</v>
      </c>
      <c r="L45" s="9" t="s">
        <v>382</v>
      </c>
      <c r="M45" s="27">
        <v>43282</v>
      </c>
      <c r="N45" s="29">
        <v>43332</v>
      </c>
      <c r="O45" s="22"/>
      <c r="P45" s="22"/>
      <c r="Q45" s="22"/>
      <c r="R45" s="22"/>
      <c r="S45" s="22"/>
      <c r="T45" s="22"/>
      <c r="U45" s="22"/>
      <c r="V45" s="22"/>
      <c r="W45" s="22"/>
      <c r="X45" s="22"/>
      <c r="Y45" s="22"/>
      <c r="Z45" s="22"/>
      <c r="AA45" s="22"/>
      <c r="AB45" s="22"/>
      <c r="AC45" s="22"/>
      <c r="AD45" s="22"/>
      <c r="AE45" s="22"/>
      <c r="AF45" s="22"/>
      <c r="AG45" s="22"/>
    </row>
    <row r="46" spans="1:33" ht="15.75" customHeight="1">
      <c r="A46" s="23" t="s">
        <v>188</v>
      </c>
      <c r="B46" s="24">
        <v>239400</v>
      </c>
      <c r="C46" s="24">
        <v>3</v>
      </c>
      <c r="D46" s="11">
        <v>79800</v>
      </c>
      <c r="E46" s="10">
        <v>7500000000</v>
      </c>
      <c r="F46" s="9" t="s">
        <v>23</v>
      </c>
      <c r="G46" s="12">
        <v>43307.471956018519</v>
      </c>
      <c r="H46" s="9" t="s">
        <v>383</v>
      </c>
      <c r="I46" s="9" t="s">
        <v>296</v>
      </c>
      <c r="J46" s="23">
        <v>79800</v>
      </c>
      <c r="K46" s="26">
        <v>20795246</v>
      </c>
      <c r="L46" s="9" t="s">
        <v>384</v>
      </c>
      <c r="M46" s="27">
        <v>43282</v>
      </c>
      <c r="N46" s="29">
        <v>43675</v>
      </c>
      <c r="O46" s="22"/>
      <c r="P46" s="22"/>
      <c r="Q46" s="22"/>
      <c r="R46" s="22"/>
      <c r="S46" s="22"/>
      <c r="T46" s="22"/>
      <c r="U46" s="22"/>
      <c r="V46" s="22"/>
      <c r="W46" s="22"/>
      <c r="X46" s="22"/>
      <c r="Y46" s="22"/>
      <c r="Z46" s="22"/>
      <c r="AA46" s="22"/>
      <c r="AB46" s="22"/>
      <c r="AC46" s="22"/>
      <c r="AD46" s="22"/>
      <c r="AE46" s="22"/>
      <c r="AF46" s="22"/>
      <c r="AG46" s="22"/>
    </row>
    <row r="47" spans="1:33" ht="15.75" customHeight="1">
      <c r="A47" s="23" t="s">
        <v>220</v>
      </c>
      <c r="B47" s="24">
        <v>170500</v>
      </c>
      <c r="C47" s="24">
        <v>2</v>
      </c>
      <c r="D47" s="11">
        <v>85250</v>
      </c>
      <c r="E47" s="9" t="s">
        <v>211</v>
      </c>
      <c r="F47" s="9" t="s">
        <v>183</v>
      </c>
      <c r="G47" s="12">
        <v>43305.544108796297</v>
      </c>
      <c r="H47" s="9" t="s">
        <v>385</v>
      </c>
      <c r="I47" s="9" t="s">
        <v>335</v>
      </c>
      <c r="J47" s="23">
        <v>80000</v>
      </c>
      <c r="K47" s="9">
        <v>2750963</v>
      </c>
      <c r="L47" s="9" t="s">
        <v>211</v>
      </c>
      <c r="M47" s="27">
        <v>43282</v>
      </c>
      <c r="N47" s="29">
        <v>43332</v>
      </c>
      <c r="O47" s="22"/>
      <c r="P47" s="22"/>
      <c r="Q47" s="22"/>
      <c r="R47" s="22"/>
      <c r="S47" s="22"/>
      <c r="T47" s="22"/>
      <c r="U47" s="22"/>
      <c r="V47" s="22"/>
      <c r="W47" s="22"/>
      <c r="X47" s="22"/>
      <c r="Y47" s="22"/>
      <c r="Z47" s="22"/>
      <c r="AA47" s="22"/>
      <c r="AB47" s="22"/>
      <c r="AC47" s="22"/>
      <c r="AD47" s="22"/>
      <c r="AE47" s="22"/>
      <c r="AF47" s="22"/>
      <c r="AG47" s="22"/>
    </row>
    <row r="48" spans="1:33" ht="15.75" customHeight="1">
      <c r="A48" s="23" t="s">
        <v>221</v>
      </c>
      <c r="B48" s="24">
        <v>490940</v>
      </c>
      <c r="C48" s="24">
        <v>5</v>
      </c>
      <c r="D48" s="11">
        <v>98188</v>
      </c>
      <c r="E48" s="9" t="s">
        <v>211</v>
      </c>
      <c r="F48" s="9" t="s">
        <v>183</v>
      </c>
      <c r="G48" s="12">
        <v>43425.478414351855</v>
      </c>
      <c r="H48" s="9" t="s">
        <v>386</v>
      </c>
      <c r="I48" s="9" t="s">
        <v>283</v>
      </c>
      <c r="J48" s="23">
        <v>84000</v>
      </c>
      <c r="K48" s="9">
        <v>3702716</v>
      </c>
      <c r="L48" s="9" t="s">
        <v>211</v>
      </c>
      <c r="M48" s="27">
        <v>43405</v>
      </c>
      <c r="N48" s="28"/>
      <c r="O48" s="22"/>
      <c r="P48" s="22"/>
      <c r="Q48" s="22"/>
      <c r="R48" s="22"/>
      <c r="S48" s="22"/>
      <c r="T48" s="22"/>
      <c r="U48" s="22"/>
      <c r="V48" s="22"/>
      <c r="W48" s="22"/>
      <c r="X48" s="22"/>
      <c r="Y48" s="22"/>
      <c r="Z48" s="22"/>
      <c r="AA48" s="22"/>
      <c r="AB48" s="22"/>
      <c r="AC48" s="22"/>
      <c r="AD48" s="22"/>
      <c r="AE48" s="22"/>
      <c r="AF48" s="22"/>
      <c r="AG48" s="22"/>
    </row>
    <row r="49" spans="1:33" ht="15.75" customHeight="1">
      <c r="A49" s="23" t="s">
        <v>214</v>
      </c>
      <c r="B49" s="24">
        <v>84000</v>
      </c>
      <c r="C49" s="24">
        <v>1</v>
      </c>
      <c r="D49" s="11">
        <v>84000</v>
      </c>
      <c r="E49" s="9" t="s">
        <v>211</v>
      </c>
      <c r="F49" s="9" t="s">
        <v>18</v>
      </c>
      <c r="G49" s="12">
        <v>43350.593425925923</v>
      </c>
      <c r="H49" s="9" t="s">
        <v>387</v>
      </c>
      <c r="I49" s="9" t="s">
        <v>283</v>
      </c>
      <c r="J49" s="23">
        <v>84000</v>
      </c>
      <c r="K49" s="26">
        <v>25899142</v>
      </c>
      <c r="L49" s="9" t="s">
        <v>211</v>
      </c>
      <c r="M49" s="27">
        <v>43344</v>
      </c>
      <c r="N49" s="29">
        <v>43424</v>
      </c>
      <c r="O49" s="22"/>
      <c r="P49" s="22"/>
      <c r="Q49" s="22"/>
      <c r="R49" s="22"/>
      <c r="S49" s="22"/>
      <c r="T49" s="22"/>
      <c r="U49" s="22"/>
      <c r="V49" s="22"/>
      <c r="W49" s="22"/>
      <c r="X49" s="22"/>
      <c r="Y49" s="22"/>
      <c r="Z49" s="22"/>
      <c r="AA49" s="22"/>
      <c r="AB49" s="22"/>
      <c r="AC49" s="22"/>
      <c r="AD49" s="22"/>
      <c r="AE49" s="22"/>
      <c r="AF49" s="22"/>
      <c r="AG49" s="22"/>
    </row>
    <row r="50" spans="1:33" ht="15.75" customHeight="1">
      <c r="A50" s="23" t="s">
        <v>123</v>
      </c>
      <c r="B50" s="24">
        <v>100000</v>
      </c>
      <c r="C50" s="24">
        <v>1</v>
      </c>
      <c r="D50" s="11">
        <v>100000</v>
      </c>
      <c r="E50" s="10">
        <v>78680000</v>
      </c>
      <c r="F50" s="9" t="s">
        <v>9</v>
      </c>
      <c r="G50" s="12">
        <v>42838</v>
      </c>
      <c r="H50" s="9" t="s">
        <v>388</v>
      </c>
      <c r="I50" s="9" t="s">
        <v>389</v>
      </c>
      <c r="J50" s="23">
        <v>100000</v>
      </c>
      <c r="K50" s="9">
        <v>1107297</v>
      </c>
      <c r="L50" s="9" t="s">
        <v>211</v>
      </c>
      <c r="M50" s="27">
        <v>42826</v>
      </c>
      <c r="N50" s="28"/>
      <c r="O50" s="22"/>
      <c r="P50" s="22"/>
      <c r="Q50" s="22"/>
      <c r="R50" s="22"/>
      <c r="S50" s="22"/>
      <c r="T50" s="22"/>
      <c r="U50" s="22"/>
      <c r="V50" s="22"/>
      <c r="W50" s="22"/>
      <c r="X50" s="22"/>
      <c r="Y50" s="22"/>
      <c r="Z50" s="22"/>
      <c r="AA50" s="22"/>
      <c r="AB50" s="22"/>
      <c r="AC50" s="22"/>
      <c r="AD50" s="22"/>
      <c r="AE50" s="22"/>
      <c r="AF50" s="22"/>
      <c r="AG50" s="22"/>
    </row>
    <row r="51" spans="1:33" ht="15.75" customHeight="1">
      <c r="A51" s="23" t="s">
        <v>215</v>
      </c>
      <c r="B51" s="24">
        <v>90000</v>
      </c>
      <c r="C51" s="24">
        <v>1</v>
      </c>
      <c r="D51" s="11">
        <v>90000</v>
      </c>
      <c r="E51" s="9" t="s">
        <v>211</v>
      </c>
      <c r="F51" s="9" t="s">
        <v>18</v>
      </c>
      <c r="G51" s="12">
        <v>43601.395694444444</v>
      </c>
      <c r="H51" s="9" t="s">
        <v>390</v>
      </c>
      <c r="I51" s="9" t="s">
        <v>391</v>
      </c>
      <c r="J51" s="23">
        <v>90000</v>
      </c>
      <c r="K51" s="26">
        <v>99330539</v>
      </c>
      <c r="L51" s="9" t="s">
        <v>211</v>
      </c>
      <c r="M51" s="27">
        <v>43586</v>
      </c>
      <c r="N51" s="29">
        <v>43643</v>
      </c>
      <c r="O51" s="22"/>
      <c r="P51" s="22"/>
      <c r="Q51" s="22"/>
      <c r="R51" s="22"/>
      <c r="S51" s="22"/>
      <c r="T51" s="22"/>
      <c r="U51" s="22"/>
      <c r="V51" s="22"/>
      <c r="W51" s="22"/>
      <c r="X51" s="22"/>
      <c r="Y51" s="22"/>
      <c r="Z51" s="22"/>
      <c r="AA51" s="22"/>
      <c r="AB51" s="22"/>
      <c r="AC51" s="22"/>
      <c r="AD51" s="22"/>
      <c r="AE51" s="22"/>
      <c r="AF51" s="22"/>
      <c r="AG51" s="22"/>
    </row>
    <row r="52" spans="1:33" ht="15.75" customHeight="1">
      <c r="A52" s="23" t="s">
        <v>222</v>
      </c>
      <c r="B52" s="24">
        <v>178000</v>
      </c>
      <c r="C52" s="24">
        <v>2</v>
      </c>
      <c r="D52" s="11">
        <v>89000</v>
      </c>
      <c r="E52" s="9" t="s">
        <v>211</v>
      </c>
      <c r="F52" s="9" t="s">
        <v>183</v>
      </c>
      <c r="G52" s="12">
        <v>43469.668680555558</v>
      </c>
      <c r="H52" s="9" t="s">
        <v>392</v>
      </c>
      <c r="I52" s="9" t="s">
        <v>393</v>
      </c>
      <c r="J52" s="23">
        <v>78000</v>
      </c>
      <c r="K52" s="9">
        <v>4172089</v>
      </c>
      <c r="L52" s="9" t="s">
        <v>211</v>
      </c>
      <c r="M52" s="27">
        <v>43466</v>
      </c>
      <c r="N52" s="29">
        <v>43548</v>
      </c>
      <c r="O52" s="22"/>
      <c r="P52" s="22"/>
      <c r="Q52" s="22"/>
      <c r="R52" s="22"/>
      <c r="S52" s="22"/>
      <c r="T52" s="22"/>
      <c r="U52" s="22"/>
      <c r="V52" s="22"/>
      <c r="W52" s="22"/>
      <c r="X52" s="22"/>
      <c r="Y52" s="22"/>
      <c r="Z52" s="22"/>
      <c r="AA52" s="22"/>
      <c r="AB52" s="22"/>
      <c r="AC52" s="22"/>
      <c r="AD52" s="22"/>
      <c r="AE52" s="22"/>
      <c r="AF52" s="22"/>
      <c r="AG52" s="22"/>
    </row>
    <row r="53" spans="1:33" ht="15.75" customHeight="1">
      <c r="A53" s="23" t="s">
        <v>216</v>
      </c>
      <c r="B53" s="24">
        <v>477750</v>
      </c>
      <c r="C53" s="24">
        <v>1</v>
      </c>
      <c r="D53" s="11">
        <v>477750</v>
      </c>
      <c r="E53" s="9" t="s">
        <v>211</v>
      </c>
      <c r="F53" s="9" t="s">
        <v>18</v>
      </c>
      <c r="G53" s="12">
        <v>42804</v>
      </c>
      <c r="H53" s="9" t="s">
        <v>394</v>
      </c>
      <c r="I53" s="9" t="s">
        <v>395</v>
      </c>
      <c r="J53" s="23">
        <v>477750</v>
      </c>
      <c r="K53" s="9">
        <v>1019219</v>
      </c>
      <c r="L53" s="9" t="s">
        <v>211</v>
      </c>
      <c r="M53" s="27">
        <v>42795</v>
      </c>
      <c r="N53" s="28"/>
      <c r="O53" s="22"/>
      <c r="P53" s="22"/>
      <c r="Q53" s="22"/>
      <c r="R53" s="22"/>
      <c r="S53" s="22"/>
      <c r="T53" s="22"/>
      <c r="U53" s="22"/>
      <c r="V53" s="22"/>
      <c r="W53" s="22"/>
      <c r="X53" s="22"/>
      <c r="Y53" s="22"/>
      <c r="Z53" s="22"/>
      <c r="AA53" s="22"/>
      <c r="AB53" s="22"/>
      <c r="AC53" s="22"/>
      <c r="AD53" s="22"/>
      <c r="AE53" s="22"/>
      <c r="AF53" s="22"/>
      <c r="AG53" s="22"/>
    </row>
    <row r="54" spans="1:33" ht="15.75" customHeight="1">
      <c r="A54" s="23" t="s">
        <v>223</v>
      </c>
      <c r="B54" s="24">
        <v>178500</v>
      </c>
      <c r="C54" s="24">
        <v>2</v>
      </c>
      <c r="D54" s="11">
        <v>89250</v>
      </c>
      <c r="E54" s="9" t="s">
        <v>211</v>
      </c>
      <c r="F54" s="9" t="s">
        <v>183</v>
      </c>
      <c r="G54" s="12">
        <v>43321.713078703702</v>
      </c>
      <c r="H54" s="9" t="s">
        <v>396</v>
      </c>
      <c r="I54" s="9" t="s">
        <v>283</v>
      </c>
      <c r="J54" s="23">
        <v>84000</v>
      </c>
      <c r="K54" s="26">
        <v>41344492</v>
      </c>
      <c r="L54" s="9" t="s">
        <v>211</v>
      </c>
      <c r="M54" s="27">
        <v>43313</v>
      </c>
      <c r="N54" s="29">
        <v>43394</v>
      </c>
      <c r="O54" s="22"/>
      <c r="P54" s="22"/>
      <c r="Q54" s="22"/>
      <c r="R54" s="22"/>
      <c r="S54" s="22"/>
      <c r="T54" s="22"/>
      <c r="U54" s="22"/>
      <c r="V54" s="22"/>
      <c r="W54" s="22"/>
      <c r="X54" s="22"/>
      <c r="Y54" s="22"/>
      <c r="Z54" s="22"/>
      <c r="AA54" s="22"/>
      <c r="AB54" s="22"/>
      <c r="AC54" s="22"/>
      <c r="AD54" s="22"/>
      <c r="AE54" s="22"/>
      <c r="AF54" s="22"/>
      <c r="AG54" s="22"/>
    </row>
    <row r="55" spans="1:33" ht="15.75" customHeight="1">
      <c r="A55" s="23" t="s">
        <v>205</v>
      </c>
      <c r="B55" s="24">
        <v>500000</v>
      </c>
      <c r="C55" s="24">
        <v>2</v>
      </c>
      <c r="D55" s="11">
        <v>250000</v>
      </c>
      <c r="E55" s="10">
        <v>101658352080</v>
      </c>
      <c r="F55" s="9" t="s">
        <v>121</v>
      </c>
      <c r="G55" s="12">
        <v>43101</v>
      </c>
      <c r="H55" s="9" t="s">
        <v>397</v>
      </c>
      <c r="I55" s="9" t="s">
        <v>398</v>
      </c>
      <c r="J55" s="23">
        <v>250000</v>
      </c>
      <c r="K55" s="9">
        <v>4231910</v>
      </c>
      <c r="L55" s="9" t="s">
        <v>399</v>
      </c>
      <c r="M55" s="27">
        <v>43101</v>
      </c>
      <c r="N55" s="28"/>
      <c r="O55" s="22"/>
      <c r="P55" s="22"/>
      <c r="Q55" s="22"/>
      <c r="R55" s="22"/>
      <c r="S55" s="22"/>
      <c r="T55" s="22"/>
      <c r="U55" s="22"/>
      <c r="V55" s="22"/>
      <c r="W55" s="22"/>
      <c r="X55" s="22"/>
      <c r="Y55" s="22"/>
      <c r="Z55" s="22"/>
      <c r="AA55" s="22"/>
      <c r="AB55" s="22"/>
      <c r="AC55" s="22"/>
      <c r="AD55" s="22"/>
      <c r="AE55" s="22"/>
      <c r="AF55" s="22"/>
      <c r="AG55" s="22"/>
    </row>
    <row r="56" spans="1:33" ht="15.75" customHeight="1">
      <c r="A56" s="23" t="s">
        <v>171</v>
      </c>
      <c r="B56" s="24">
        <v>84000</v>
      </c>
      <c r="C56" s="24">
        <v>1</v>
      </c>
      <c r="D56" s="11">
        <v>84000</v>
      </c>
      <c r="E56" s="10">
        <v>1280000000</v>
      </c>
      <c r="F56" s="9" t="s">
        <v>83</v>
      </c>
      <c r="G56" s="12">
        <v>43350.749745370369</v>
      </c>
      <c r="H56" s="9" t="s">
        <v>400</v>
      </c>
      <c r="I56" s="9" t="s">
        <v>283</v>
      </c>
      <c r="J56" s="23">
        <v>84000</v>
      </c>
      <c r="K56" s="9">
        <v>4315397</v>
      </c>
      <c r="L56" s="9" t="s">
        <v>401</v>
      </c>
      <c r="M56" s="27">
        <v>43344</v>
      </c>
      <c r="N56" s="29">
        <v>43458</v>
      </c>
      <c r="O56" s="22"/>
      <c r="P56" s="22"/>
      <c r="Q56" s="22"/>
      <c r="R56" s="22"/>
      <c r="S56" s="22"/>
      <c r="T56" s="22"/>
      <c r="U56" s="22"/>
      <c r="V56" s="22"/>
      <c r="W56" s="22"/>
      <c r="X56" s="22"/>
      <c r="Y56" s="22"/>
      <c r="Z56" s="22"/>
      <c r="AA56" s="22"/>
      <c r="AB56" s="22"/>
      <c r="AC56" s="22"/>
      <c r="AD56" s="22"/>
      <c r="AE56" s="22"/>
      <c r="AF56" s="22"/>
      <c r="AG56" s="22"/>
    </row>
    <row r="57" spans="1:33" ht="15.75" customHeight="1">
      <c r="A57" s="23" t="s">
        <v>132</v>
      </c>
      <c r="B57" s="24">
        <v>161700</v>
      </c>
      <c r="C57" s="24">
        <v>1</v>
      </c>
      <c r="D57" s="11">
        <v>161700</v>
      </c>
      <c r="E57" s="10">
        <v>150000000</v>
      </c>
      <c r="F57" s="9" t="s">
        <v>59</v>
      </c>
      <c r="G57" s="12">
        <v>43305.52553240741</v>
      </c>
      <c r="H57" s="9" t="s">
        <v>402</v>
      </c>
      <c r="I57" s="9" t="s">
        <v>403</v>
      </c>
      <c r="J57" s="23">
        <v>161700</v>
      </c>
      <c r="K57" s="26">
        <v>16310023</v>
      </c>
      <c r="L57" s="9" t="s">
        <v>404</v>
      </c>
      <c r="M57" s="27">
        <v>43282</v>
      </c>
      <c r="N57" s="28"/>
      <c r="O57" s="22"/>
      <c r="P57" s="22"/>
      <c r="Q57" s="22"/>
      <c r="R57" s="22"/>
      <c r="S57" s="22"/>
      <c r="T57" s="22"/>
      <c r="U57" s="22"/>
      <c r="V57" s="22"/>
      <c r="W57" s="22"/>
      <c r="X57" s="22"/>
      <c r="Y57" s="22"/>
      <c r="Z57" s="22"/>
      <c r="AA57" s="22"/>
      <c r="AB57" s="22"/>
      <c r="AC57" s="22"/>
      <c r="AD57" s="22"/>
      <c r="AE57" s="22"/>
      <c r="AF57" s="22"/>
      <c r="AG57" s="22"/>
    </row>
    <row r="58" spans="1:33" ht="15.75" customHeight="1">
      <c r="A58" s="23" t="s">
        <v>169</v>
      </c>
      <c r="B58" s="24">
        <v>378525</v>
      </c>
      <c r="C58" s="24">
        <v>3</v>
      </c>
      <c r="D58" s="11">
        <v>126175</v>
      </c>
      <c r="E58" s="10">
        <v>850000000</v>
      </c>
      <c r="F58" s="9" t="s">
        <v>121</v>
      </c>
      <c r="G58" s="12">
        <v>43109</v>
      </c>
      <c r="H58" s="9" t="s">
        <v>405</v>
      </c>
      <c r="I58" s="9" t="s">
        <v>283</v>
      </c>
      <c r="J58" s="23">
        <v>84000</v>
      </c>
      <c r="K58" s="26">
        <v>16831831</v>
      </c>
      <c r="L58" s="9" t="s">
        <v>294</v>
      </c>
      <c r="M58" s="27">
        <v>43101</v>
      </c>
      <c r="N58" s="29">
        <v>43496</v>
      </c>
      <c r="O58" s="22"/>
      <c r="P58" s="22"/>
      <c r="Q58" s="22"/>
      <c r="R58" s="22"/>
      <c r="S58" s="22"/>
      <c r="T58" s="22"/>
      <c r="U58" s="22"/>
      <c r="V58" s="22"/>
      <c r="W58" s="22"/>
      <c r="X58" s="22"/>
      <c r="Y58" s="22"/>
      <c r="Z58" s="22"/>
      <c r="AA58" s="22"/>
      <c r="AB58" s="22"/>
      <c r="AC58" s="22"/>
      <c r="AD58" s="22"/>
      <c r="AE58" s="22"/>
      <c r="AF58" s="22"/>
      <c r="AG58" s="22"/>
    </row>
    <row r="59" spans="1:33" ht="15.75" customHeight="1">
      <c r="A59" s="23" t="s">
        <v>146</v>
      </c>
      <c r="B59" s="24">
        <v>350700</v>
      </c>
      <c r="C59" s="24">
        <v>1</v>
      </c>
      <c r="D59" s="11">
        <v>350700</v>
      </c>
      <c r="E59" s="10">
        <v>370000000</v>
      </c>
      <c r="F59" s="9" t="s">
        <v>18</v>
      </c>
      <c r="G59" s="12">
        <v>43340.772233796299</v>
      </c>
      <c r="H59" s="9" t="s">
        <v>406</v>
      </c>
      <c r="I59" s="9" t="s">
        <v>407</v>
      </c>
      <c r="J59" s="23">
        <v>350700</v>
      </c>
      <c r="K59" s="26">
        <v>84308340</v>
      </c>
      <c r="L59" s="9" t="s">
        <v>408</v>
      </c>
      <c r="M59" s="27">
        <v>43313</v>
      </c>
      <c r="N59" s="29">
        <v>43439</v>
      </c>
      <c r="O59" s="22"/>
      <c r="P59" s="22"/>
      <c r="Q59" s="22"/>
      <c r="R59" s="22"/>
      <c r="S59" s="22"/>
      <c r="T59" s="22"/>
      <c r="U59" s="22"/>
      <c r="V59" s="22"/>
      <c r="W59" s="22"/>
      <c r="X59" s="22"/>
      <c r="Y59" s="22"/>
      <c r="Z59" s="22"/>
      <c r="AA59" s="22"/>
      <c r="AB59" s="22"/>
      <c r="AC59" s="22"/>
      <c r="AD59" s="22"/>
      <c r="AE59" s="22"/>
      <c r="AF59" s="22"/>
      <c r="AG59" s="22"/>
    </row>
    <row r="60" spans="1:33" ht="15.75" customHeight="1">
      <c r="A60" s="23" t="s">
        <v>122</v>
      </c>
      <c r="B60" s="24">
        <v>278775</v>
      </c>
      <c r="C60" s="24">
        <v>3</v>
      </c>
      <c r="D60" s="11">
        <v>92925</v>
      </c>
      <c r="E60" s="10">
        <v>78000000</v>
      </c>
      <c r="F60" s="9" t="s">
        <v>23</v>
      </c>
      <c r="G60" s="12">
        <v>43322.633194444446</v>
      </c>
      <c r="H60" s="9" t="s">
        <v>409</v>
      </c>
      <c r="I60" s="9" t="s">
        <v>410</v>
      </c>
      <c r="J60" s="23">
        <v>89775</v>
      </c>
      <c r="K60" s="26">
        <v>27980512</v>
      </c>
      <c r="L60" s="9" t="s">
        <v>411</v>
      </c>
      <c r="M60" s="27">
        <v>43313</v>
      </c>
      <c r="N60" s="29">
        <v>43076</v>
      </c>
      <c r="O60" s="22"/>
      <c r="P60" s="22"/>
      <c r="Q60" s="22"/>
      <c r="R60" s="22"/>
      <c r="S60" s="22"/>
      <c r="T60" s="22"/>
      <c r="U60" s="22"/>
      <c r="V60" s="22"/>
      <c r="W60" s="22"/>
      <c r="X60" s="22"/>
      <c r="Y60" s="22"/>
      <c r="Z60" s="22"/>
      <c r="AA60" s="22"/>
      <c r="AB60" s="22"/>
      <c r="AC60" s="22"/>
      <c r="AD60" s="22"/>
      <c r="AE60" s="22"/>
      <c r="AF60" s="22"/>
      <c r="AG60" s="22"/>
    </row>
    <row r="61" spans="1:33" ht="15.75" customHeight="1">
      <c r="A61" s="23" t="s">
        <v>191</v>
      </c>
      <c r="B61" s="24">
        <v>81900</v>
      </c>
      <c r="C61" s="24">
        <v>1</v>
      </c>
      <c r="D61" s="11">
        <v>81900</v>
      </c>
      <c r="E61" s="10">
        <v>10500000000</v>
      </c>
      <c r="F61" s="9" t="s">
        <v>12</v>
      </c>
      <c r="G61" s="12">
        <v>43636.785949074074</v>
      </c>
      <c r="H61" s="9" t="s">
        <v>412</v>
      </c>
      <c r="I61" s="9" t="s">
        <v>413</v>
      </c>
      <c r="J61" s="23">
        <v>81900</v>
      </c>
      <c r="K61" s="26">
        <v>22555003</v>
      </c>
      <c r="L61" s="9" t="s">
        <v>414</v>
      </c>
      <c r="M61" s="27">
        <v>43617</v>
      </c>
      <c r="N61" s="29">
        <v>43702</v>
      </c>
      <c r="O61" s="22"/>
      <c r="P61" s="22"/>
      <c r="Q61" s="22"/>
      <c r="R61" s="22"/>
      <c r="S61" s="22"/>
      <c r="T61" s="22"/>
      <c r="U61" s="22"/>
      <c r="V61" s="22"/>
      <c r="W61" s="22"/>
      <c r="X61" s="22"/>
      <c r="Y61" s="22"/>
      <c r="Z61" s="22"/>
      <c r="AA61" s="22"/>
      <c r="AB61" s="22"/>
      <c r="AC61" s="22"/>
      <c r="AD61" s="22"/>
      <c r="AE61" s="22"/>
      <c r="AF61" s="22"/>
      <c r="AG61" s="22"/>
    </row>
    <row r="62" spans="1:33" ht="15.75" customHeight="1">
      <c r="A62" s="23" t="s">
        <v>165</v>
      </c>
      <c r="B62" s="24">
        <v>165281</v>
      </c>
      <c r="C62" s="24">
        <v>3</v>
      </c>
      <c r="D62" s="11">
        <v>55094</v>
      </c>
      <c r="E62" s="10">
        <v>700000000</v>
      </c>
      <c r="F62" s="9" t="s">
        <v>104</v>
      </c>
      <c r="G62" s="12">
        <v>43305.525543981479</v>
      </c>
      <c r="H62" s="9" t="s">
        <v>415</v>
      </c>
      <c r="I62" s="9" t="s">
        <v>416</v>
      </c>
      <c r="J62" s="23">
        <v>3581</v>
      </c>
      <c r="K62" s="26">
        <v>79959286</v>
      </c>
      <c r="L62" s="9" t="s">
        <v>417</v>
      </c>
      <c r="M62" s="27">
        <v>43282</v>
      </c>
      <c r="N62" s="28"/>
      <c r="O62" s="22"/>
      <c r="P62" s="22"/>
      <c r="Q62" s="22"/>
      <c r="R62" s="22"/>
      <c r="S62" s="22"/>
      <c r="T62" s="22"/>
      <c r="U62" s="22"/>
      <c r="V62" s="22"/>
      <c r="W62" s="22"/>
      <c r="X62" s="22"/>
      <c r="Y62" s="22"/>
      <c r="Z62" s="22"/>
      <c r="AA62" s="22"/>
      <c r="AB62" s="22"/>
      <c r="AC62" s="22"/>
      <c r="AD62" s="22"/>
      <c r="AE62" s="22"/>
      <c r="AF62" s="22"/>
      <c r="AG62" s="22"/>
    </row>
    <row r="63" spans="1:33" ht="15.75" customHeight="1">
      <c r="A63" s="23" t="s">
        <v>168</v>
      </c>
      <c r="B63" s="24">
        <v>123375</v>
      </c>
      <c r="C63" s="24">
        <v>3</v>
      </c>
      <c r="D63" s="11">
        <v>41125</v>
      </c>
      <c r="E63" s="10">
        <v>800000000</v>
      </c>
      <c r="F63" s="9" t="s">
        <v>135</v>
      </c>
      <c r="G63" s="12">
        <v>43221</v>
      </c>
      <c r="H63" s="9" t="s">
        <v>418</v>
      </c>
      <c r="I63" s="9" t="s">
        <v>312</v>
      </c>
      <c r="J63" s="23">
        <v>15750</v>
      </c>
      <c r="K63" s="26">
        <v>29060646</v>
      </c>
      <c r="L63" s="9" t="s">
        <v>419</v>
      </c>
      <c r="M63" s="27">
        <v>43221</v>
      </c>
      <c r="N63" s="28"/>
      <c r="O63" s="22"/>
      <c r="P63" s="22"/>
      <c r="Q63" s="22"/>
      <c r="R63" s="22"/>
      <c r="S63" s="22"/>
      <c r="T63" s="22"/>
      <c r="U63" s="22"/>
      <c r="V63" s="22"/>
      <c r="W63" s="22"/>
      <c r="X63" s="22"/>
      <c r="Y63" s="22"/>
      <c r="Z63" s="22"/>
      <c r="AA63" s="22"/>
      <c r="AB63" s="22"/>
      <c r="AC63" s="22"/>
      <c r="AD63" s="22"/>
      <c r="AE63" s="22"/>
      <c r="AF63" s="22"/>
      <c r="AG63" s="22"/>
    </row>
    <row r="64" spans="1:33" ht="15.75" customHeight="1">
      <c r="A64" s="23" t="s">
        <v>203</v>
      </c>
      <c r="B64" s="24">
        <v>737466</v>
      </c>
      <c r="C64" s="24">
        <v>4</v>
      </c>
      <c r="D64" s="11">
        <v>184367</v>
      </c>
      <c r="E64" s="10">
        <v>65000000000</v>
      </c>
      <c r="F64" s="9" t="s">
        <v>121</v>
      </c>
      <c r="G64" s="12">
        <v>43774.665729166663</v>
      </c>
      <c r="H64" s="9" t="s">
        <v>420</v>
      </c>
      <c r="I64" s="9" t="s">
        <v>421</v>
      </c>
      <c r="J64" s="23">
        <v>131266</v>
      </c>
      <c r="K64" s="9">
        <v>3458902</v>
      </c>
      <c r="L64" s="7"/>
      <c r="M64" s="27">
        <v>43770</v>
      </c>
      <c r="N64" s="29">
        <v>43589</v>
      </c>
      <c r="O64" s="22"/>
      <c r="P64" s="22"/>
      <c r="Q64" s="22"/>
      <c r="R64" s="22"/>
      <c r="S64" s="22"/>
      <c r="T64" s="22"/>
      <c r="U64" s="22"/>
      <c r="V64" s="22"/>
      <c r="W64" s="22"/>
      <c r="X64" s="22"/>
      <c r="Y64" s="22"/>
      <c r="Z64" s="22"/>
      <c r="AA64" s="22"/>
      <c r="AB64" s="22"/>
      <c r="AC64" s="22"/>
      <c r="AD64" s="22"/>
      <c r="AE64" s="22"/>
      <c r="AF64" s="22"/>
      <c r="AG64" s="22"/>
    </row>
    <row r="65" spans="1:33" ht="15.75" customHeight="1">
      <c r="A65" s="23" t="s">
        <v>139</v>
      </c>
      <c r="B65" s="24">
        <v>210000</v>
      </c>
      <c r="C65" s="24">
        <v>1</v>
      </c>
      <c r="D65" s="11">
        <v>210000</v>
      </c>
      <c r="E65" s="10">
        <v>210000000</v>
      </c>
      <c r="F65" s="9" t="s">
        <v>83</v>
      </c>
      <c r="G65" s="12">
        <v>43577.633101851854</v>
      </c>
      <c r="H65" s="9" t="s">
        <v>422</v>
      </c>
      <c r="I65" s="9" t="s">
        <v>423</v>
      </c>
      <c r="J65" s="23">
        <v>210000</v>
      </c>
      <c r="K65" s="26">
        <v>80440992</v>
      </c>
      <c r="L65" s="9" t="s">
        <v>424</v>
      </c>
      <c r="M65" s="27">
        <v>43556</v>
      </c>
      <c r="N65" s="29">
        <v>43644</v>
      </c>
      <c r="O65" s="22"/>
      <c r="P65" s="22"/>
      <c r="Q65" s="22"/>
      <c r="R65" s="22"/>
      <c r="S65" s="22"/>
      <c r="T65" s="22"/>
      <c r="U65" s="22"/>
      <c r="V65" s="22"/>
      <c r="W65" s="22"/>
      <c r="X65" s="22"/>
      <c r="Y65" s="22"/>
      <c r="Z65" s="22"/>
      <c r="AA65" s="22"/>
      <c r="AB65" s="22"/>
      <c r="AC65" s="22"/>
      <c r="AD65" s="22"/>
      <c r="AE65" s="22"/>
      <c r="AF65" s="22"/>
      <c r="AG65" s="22"/>
    </row>
    <row r="66" spans="1:33" ht="15.75" customHeight="1">
      <c r="A66" s="23" t="s">
        <v>17</v>
      </c>
      <c r="B66" s="24">
        <v>71400</v>
      </c>
      <c r="C66" s="24">
        <v>2</v>
      </c>
      <c r="D66" s="11">
        <v>35700</v>
      </c>
      <c r="E66" s="10">
        <v>100000</v>
      </c>
      <c r="F66" s="9" t="s">
        <v>18</v>
      </c>
      <c r="G66" s="12">
        <v>43683.571250000001</v>
      </c>
      <c r="H66" s="9" t="s">
        <v>425</v>
      </c>
      <c r="I66" s="9" t="s">
        <v>321</v>
      </c>
      <c r="J66" s="23">
        <v>18900</v>
      </c>
      <c r="K66" s="26">
        <v>52673029</v>
      </c>
      <c r="L66" s="9" t="s">
        <v>426</v>
      </c>
      <c r="M66" s="27">
        <v>43678</v>
      </c>
      <c r="N66" s="28"/>
      <c r="O66" s="22"/>
      <c r="P66" s="22"/>
      <c r="Q66" s="22"/>
      <c r="R66" s="22"/>
      <c r="S66" s="22"/>
      <c r="T66" s="22"/>
      <c r="U66" s="22"/>
      <c r="V66" s="22"/>
      <c r="W66" s="22"/>
      <c r="X66" s="22"/>
      <c r="Y66" s="22"/>
      <c r="Z66" s="22"/>
      <c r="AA66" s="22"/>
      <c r="AB66" s="22"/>
      <c r="AC66" s="22"/>
      <c r="AD66" s="22"/>
      <c r="AE66" s="22"/>
      <c r="AF66" s="22"/>
      <c r="AG66" s="22"/>
    </row>
    <row r="67" spans="1:33" ht="15.75" customHeight="1">
      <c r="A67" s="23" t="s">
        <v>136</v>
      </c>
      <c r="B67" s="24">
        <v>398750</v>
      </c>
      <c r="C67" s="24">
        <v>5</v>
      </c>
      <c r="D67" s="11">
        <v>79750</v>
      </c>
      <c r="E67" s="10">
        <v>200000000</v>
      </c>
      <c r="F67" s="9" t="s">
        <v>37</v>
      </c>
      <c r="G67" s="12">
        <v>43615.695601851854</v>
      </c>
      <c r="H67" s="9" t="s">
        <v>427</v>
      </c>
      <c r="I67" s="9" t="s">
        <v>428</v>
      </c>
      <c r="J67" s="23">
        <v>57750</v>
      </c>
      <c r="K67" s="26">
        <v>23605591</v>
      </c>
      <c r="L67" s="9" t="s">
        <v>429</v>
      </c>
      <c r="M67" s="27">
        <v>43586</v>
      </c>
      <c r="N67" s="28"/>
      <c r="O67" s="22"/>
      <c r="P67" s="22"/>
      <c r="Q67" s="22"/>
      <c r="R67" s="22"/>
      <c r="S67" s="22"/>
      <c r="T67" s="22"/>
      <c r="U67" s="22"/>
      <c r="V67" s="22"/>
      <c r="W67" s="22"/>
      <c r="X67" s="22"/>
      <c r="Y67" s="22"/>
      <c r="Z67" s="22"/>
      <c r="AA67" s="22"/>
      <c r="AB67" s="22"/>
      <c r="AC67" s="22"/>
      <c r="AD67" s="22"/>
      <c r="AE67" s="22"/>
      <c r="AF67" s="22"/>
      <c r="AG67" s="22"/>
    </row>
    <row r="68" spans="1:33" ht="15.75" customHeight="1">
      <c r="A68" s="23" t="s">
        <v>200</v>
      </c>
      <c r="B68" s="24">
        <v>235200</v>
      </c>
      <c r="C68" s="24">
        <v>3</v>
      </c>
      <c r="D68" s="11">
        <v>78400</v>
      </c>
      <c r="E68" s="10">
        <v>42000000000</v>
      </c>
      <c r="F68" s="9" t="s">
        <v>201</v>
      </c>
      <c r="G68" s="12">
        <v>43322.624259259261</v>
      </c>
      <c r="H68" s="9" t="s">
        <v>430</v>
      </c>
      <c r="I68" s="9" t="s">
        <v>431</v>
      </c>
      <c r="J68" s="23">
        <v>63000</v>
      </c>
      <c r="K68" s="26">
        <v>97179430</v>
      </c>
      <c r="L68" s="9" t="s">
        <v>432</v>
      </c>
      <c r="M68" s="27">
        <v>43313</v>
      </c>
      <c r="N68" s="29">
        <v>43191</v>
      </c>
      <c r="O68" s="22"/>
      <c r="P68" s="22"/>
      <c r="Q68" s="22"/>
      <c r="R68" s="22"/>
      <c r="S68" s="22"/>
      <c r="T68" s="22"/>
      <c r="U68" s="22"/>
      <c r="V68" s="22"/>
      <c r="W68" s="22"/>
      <c r="X68" s="22"/>
      <c r="Y68" s="22"/>
      <c r="Z68" s="22"/>
      <c r="AA68" s="22"/>
      <c r="AB68" s="22"/>
      <c r="AC68" s="22"/>
      <c r="AD68" s="22"/>
      <c r="AE68" s="22"/>
      <c r="AF68" s="22"/>
      <c r="AG68" s="22"/>
    </row>
    <row r="69" spans="1:33" ht="15.75" customHeight="1">
      <c r="A69" s="23" t="s">
        <v>66</v>
      </c>
      <c r="B69" s="24">
        <v>235200</v>
      </c>
      <c r="C69" s="24">
        <v>1</v>
      </c>
      <c r="D69" s="11">
        <v>235200</v>
      </c>
      <c r="E69" s="10">
        <v>5000000</v>
      </c>
      <c r="F69" s="9" t="s">
        <v>59</v>
      </c>
      <c r="G69" s="12">
        <v>43544.497025462966</v>
      </c>
      <c r="H69" s="9" t="s">
        <v>433</v>
      </c>
      <c r="I69" s="9" t="s">
        <v>434</v>
      </c>
      <c r="J69" s="23">
        <v>235200</v>
      </c>
      <c r="K69" s="26">
        <v>43942380</v>
      </c>
      <c r="L69" s="9" t="s">
        <v>435</v>
      </c>
      <c r="M69" s="27">
        <v>43525</v>
      </c>
      <c r="N69" s="28"/>
      <c r="O69" s="22"/>
      <c r="P69" s="22"/>
      <c r="Q69" s="22"/>
      <c r="R69" s="22"/>
      <c r="S69" s="22"/>
      <c r="T69" s="22"/>
      <c r="U69" s="22"/>
      <c r="V69" s="22"/>
      <c r="W69" s="22"/>
      <c r="X69" s="22"/>
      <c r="Y69" s="22"/>
      <c r="Z69" s="22"/>
      <c r="AA69" s="22"/>
      <c r="AB69" s="22"/>
      <c r="AC69" s="22"/>
      <c r="AD69" s="22"/>
      <c r="AE69" s="22"/>
      <c r="AF69" s="22"/>
      <c r="AG69" s="22"/>
    </row>
    <row r="70" spans="1:33" ht="15.75" customHeight="1">
      <c r="A70" s="23" t="s">
        <v>164</v>
      </c>
      <c r="B70" s="24">
        <v>84000</v>
      </c>
      <c r="C70" s="24">
        <v>1</v>
      </c>
      <c r="D70" s="11">
        <v>84000</v>
      </c>
      <c r="E70" s="10">
        <v>600000000</v>
      </c>
      <c r="F70" s="9" t="s">
        <v>83</v>
      </c>
      <c r="G70" s="12">
        <v>43433.766655092593</v>
      </c>
      <c r="H70" s="9" t="s">
        <v>436</v>
      </c>
      <c r="I70" s="9" t="s">
        <v>283</v>
      </c>
      <c r="J70" s="23">
        <v>84000</v>
      </c>
      <c r="K70" s="26">
        <v>80355209</v>
      </c>
      <c r="L70" s="9" t="s">
        <v>401</v>
      </c>
      <c r="M70" s="27">
        <v>43405</v>
      </c>
      <c r="N70" s="29">
        <v>43514</v>
      </c>
      <c r="O70" s="22"/>
      <c r="P70" s="22"/>
      <c r="Q70" s="22"/>
      <c r="R70" s="22"/>
      <c r="S70" s="22"/>
      <c r="T70" s="22"/>
      <c r="U70" s="22"/>
      <c r="V70" s="22"/>
      <c r="W70" s="22"/>
      <c r="X70" s="22"/>
      <c r="Y70" s="22"/>
      <c r="Z70" s="22"/>
      <c r="AA70" s="22"/>
      <c r="AB70" s="22"/>
      <c r="AC70" s="22"/>
      <c r="AD70" s="22"/>
      <c r="AE70" s="22"/>
      <c r="AF70" s="22"/>
      <c r="AG70" s="22"/>
    </row>
    <row r="71" spans="1:33" ht="15.75" customHeight="1">
      <c r="A71" s="23" t="s">
        <v>172</v>
      </c>
      <c r="B71" s="24">
        <v>168000</v>
      </c>
      <c r="C71" s="24">
        <v>2</v>
      </c>
      <c r="D71" s="11">
        <v>84000</v>
      </c>
      <c r="E71" s="10">
        <v>1445755760</v>
      </c>
      <c r="F71" s="9" t="s">
        <v>59</v>
      </c>
      <c r="G71" s="12">
        <v>43305.525555555556</v>
      </c>
      <c r="H71" s="9" t="s">
        <v>437</v>
      </c>
      <c r="I71" s="9" t="s">
        <v>283</v>
      </c>
      <c r="J71" s="23">
        <v>84000</v>
      </c>
      <c r="K71" s="26">
        <v>97168356</v>
      </c>
      <c r="L71" s="9" t="s">
        <v>438</v>
      </c>
      <c r="M71" s="27">
        <v>43282</v>
      </c>
      <c r="N71" s="28"/>
      <c r="O71" s="22"/>
      <c r="P71" s="22"/>
      <c r="Q71" s="22"/>
      <c r="R71" s="22"/>
      <c r="S71" s="22"/>
      <c r="T71" s="22"/>
      <c r="U71" s="22"/>
      <c r="V71" s="22"/>
      <c r="W71" s="22"/>
      <c r="X71" s="22"/>
      <c r="Y71" s="22"/>
      <c r="Z71" s="22"/>
      <c r="AA71" s="22"/>
      <c r="AB71" s="22"/>
      <c r="AC71" s="22"/>
      <c r="AD71" s="22"/>
      <c r="AE71" s="22"/>
      <c r="AF71" s="22"/>
      <c r="AG71" s="22"/>
    </row>
    <row r="72" spans="1:33" ht="15.75" customHeight="1">
      <c r="A72" s="23" t="s">
        <v>58</v>
      </c>
      <c r="B72" s="24">
        <v>199500</v>
      </c>
      <c r="C72" s="24">
        <v>2</v>
      </c>
      <c r="D72" s="11">
        <v>99750</v>
      </c>
      <c r="E72" s="10">
        <v>4000000</v>
      </c>
      <c r="F72" s="9" t="s">
        <v>59</v>
      </c>
      <c r="G72" s="12">
        <v>43329.490081018521</v>
      </c>
      <c r="H72" s="9" t="s">
        <v>439</v>
      </c>
      <c r="I72" s="9" t="s">
        <v>317</v>
      </c>
      <c r="J72" s="23">
        <v>94500</v>
      </c>
      <c r="K72" s="26">
        <v>80674392</v>
      </c>
      <c r="L72" s="9" t="s">
        <v>440</v>
      </c>
      <c r="M72" s="27">
        <v>43313</v>
      </c>
      <c r="N72" s="29">
        <v>43701</v>
      </c>
      <c r="O72" s="22"/>
      <c r="P72" s="22"/>
      <c r="Q72" s="22"/>
      <c r="R72" s="22"/>
      <c r="S72" s="22"/>
      <c r="T72" s="22"/>
      <c r="U72" s="22"/>
      <c r="V72" s="22"/>
      <c r="W72" s="22"/>
      <c r="X72" s="22"/>
      <c r="Y72" s="22"/>
      <c r="Z72" s="22"/>
      <c r="AA72" s="22"/>
      <c r="AB72" s="22"/>
      <c r="AC72" s="22"/>
      <c r="AD72" s="22"/>
      <c r="AE72" s="22"/>
      <c r="AF72" s="22"/>
      <c r="AG72" s="22"/>
    </row>
    <row r="73" spans="1:33" ht="15.75" customHeight="1">
      <c r="A73" s="23" t="s">
        <v>110</v>
      </c>
      <c r="B73" s="24">
        <v>168000</v>
      </c>
      <c r="C73" s="24">
        <v>2</v>
      </c>
      <c r="D73" s="11">
        <v>84000</v>
      </c>
      <c r="E73" s="10">
        <v>30000000</v>
      </c>
      <c r="F73" s="9" t="s">
        <v>33</v>
      </c>
      <c r="G73" s="12">
        <v>43305.525520833333</v>
      </c>
      <c r="H73" s="9" t="s">
        <v>441</v>
      </c>
      <c r="I73" s="9" t="s">
        <v>283</v>
      </c>
      <c r="J73" s="23">
        <v>84000</v>
      </c>
      <c r="K73" s="26">
        <v>53086054</v>
      </c>
      <c r="L73" s="9" t="s">
        <v>442</v>
      </c>
      <c r="M73" s="27">
        <v>43282</v>
      </c>
      <c r="N73" s="28"/>
      <c r="O73" s="22"/>
      <c r="P73" s="22"/>
      <c r="Q73" s="22"/>
      <c r="R73" s="22"/>
      <c r="S73" s="22"/>
      <c r="T73" s="22"/>
      <c r="U73" s="22"/>
      <c r="V73" s="22"/>
      <c r="W73" s="22"/>
      <c r="X73" s="22"/>
      <c r="Y73" s="22"/>
      <c r="Z73" s="22"/>
      <c r="AA73" s="22"/>
      <c r="AB73" s="22"/>
      <c r="AC73" s="22"/>
      <c r="AD73" s="22"/>
      <c r="AE73" s="22"/>
      <c r="AF73" s="22"/>
      <c r="AG73" s="22"/>
    </row>
    <row r="74" spans="1:33" ht="15.75" customHeight="1">
      <c r="A74" s="23" t="s">
        <v>147</v>
      </c>
      <c r="B74" s="24">
        <v>252000</v>
      </c>
      <c r="C74" s="24">
        <v>2</v>
      </c>
      <c r="D74" s="11">
        <v>126000</v>
      </c>
      <c r="E74" s="10">
        <v>380000000</v>
      </c>
      <c r="F74" s="9" t="s">
        <v>23</v>
      </c>
      <c r="G74" s="12">
        <v>43305.525543981479</v>
      </c>
      <c r="H74" s="9" t="s">
        <v>443</v>
      </c>
      <c r="I74" s="9" t="s">
        <v>283</v>
      </c>
      <c r="J74" s="23">
        <v>84000</v>
      </c>
      <c r="K74" s="26">
        <v>79955280</v>
      </c>
      <c r="L74" s="9" t="s">
        <v>444</v>
      </c>
      <c r="M74" s="27">
        <v>43282</v>
      </c>
      <c r="N74" s="28"/>
      <c r="O74" s="22"/>
      <c r="P74" s="22"/>
      <c r="Q74" s="22"/>
      <c r="R74" s="22"/>
      <c r="S74" s="22"/>
      <c r="T74" s="22"/>
      <c r="U74" s="22"/>
      <c r="V74" s="22"/>
      <c r="W74" s="22"/>
      <c r="X74" s="22"/>
      <c r="Y74" s="22"/>
      <c r="Z74" s="22"/>
      <c r="AA74" s="22"/>
      <c r="AB74" s="22"/>
      <c r="AC74" s="22"/>
      <c r="AD74" s="22"/>
      <c r="AE74" s="22"/>
      <c r="AF74" s="22"/>
      <c r="AG74" s="22"/>
    </row>
    <row r="75" spans="1:33" ht="15.75" customHeight="1">
      <c r="A75" s="23" t="s">
        <v>217</v>
      </c>
      <c r="B75" s="24">
        <v>75000</v>
      </c>
      <c r="C75" s="31">
        <v>1</v>
      </c>
      <c r="D75" s="9"/>
      <c r="E75" s="22"/>
      <c r="F75" s="9" t="s">
        <v>445</v>
      </c>
      <c r="G75" s="12">
        <v>43670.472187500003</v>
      </c>
      <c r="H75" s="9" t="s">
        <v>446</v>
      </c>
      <c r="I75" s="32" t="s">
        <v>447</v>
      </c>
      <c r="J75" s="23">
        <v>75000</v>
      </c>
      <c r="K75" s="22"/>
      <c r="L75" s="22"/>
      <c r="M75" s="27">
        <v>43647</v>
      </c>
      <c r="N75" s="29">
        <v>44042</v>
      </c>
      <c r="O75" s="22"/>
      <c r="P75" s="22"/>
      <c r="Q75" s="22"/>
      <c r="R75" s="22"/>
      <c r="S75" s="22"/>
      <c r="T75" s="22"/>
      <c r="U75" s="22"/>
      <c r="V75" s="22"/>
      <c r="W75" s="22"/>
      <c r="X75" s="22"/>
      <c r="Y75" s="22"/>
      <c r="Z75" s="22"/>
      <c r="AA75" s="22"/>
      <c r="AB75" s="22"/>
      <c r="AC75" s="22"/>
      <c r="AD75" s="22"/>
      <c r="AE75" s="22"/>
      <c r="AF75" s="22"/>
      <c r="AG75" s="22"/>
    </row>
    <row r="76" spans="1:33" ht="15.75" customHeight="1">
      <c r="A76" s="23" t="s">
        <v>210</v>
      </c>
      <c r="B76" s="24">
        <v>300000</v>
      </c>
      <c r="C76" s="31">
        <v>1</v>
      </c>
      <c r="D76" s="9"/>
      <c r="E76" s="22"/>
      <c r="F76" s="9" t="s">
        <v>9</v>
      </c>
      <c r="G76" s="12">
        <v>42944</v>
      </c>
      <c r="H76" s="9" t="s">
        <v>448</v>
      </c>
      <c r="I76" s="9" t="s">
        <v>449</v>
      </c>
      <c r="J76" s="23">
        <v>300000</v>
      </c>
      <c r="K76" s="22"/>
      <c r="L76" s="22"/>
      <c r="M76" s="27">
        <v>42917</v>
      </c>
      <c r="N76" s="28"/>
      <c r="O76" s="22"/>
      <c r="P76" s="22"/>
      <c r="Q76" s="22"/>
      <c r="R76" s="22"/>
      <c r="S76" s="22"/>
      <c r="T76" s="22"/>
      <c r="U76" s="22"/>
      <c r="V76" s="22"/>
      <c r="W76" s="22"/>
      <c r="X76" s="22"/>
      <c r="Y76" s="22"/>
      <c r="Z76" s="22"/>
      <c r="AA76" s="22"/>
      <c r="AB76" s="22"/>
      <c r="AC76" s="22"/>
      <c r="AD76" s="22"/>
      <c r="AE76" s="22"/>
      <c r="AF76" s="22"/>
      <c r="AG76" s="22"/>
    </row>
    <row r="77" spans="1:33" ht="15.75" customHeight="1">
      <c r="A77" s="23" t="s">
        <v>212</v>
      </c>
      <c r="B77" s="24">
        <v>183750</v>
      </c>
      <c r="C77" s="31">
        <v>3</v>
      </c>
      <c r="D77" s="9"/>
      <c r="E77" s="22"/>
      <c r="F77" s="9" t="s">
        <v>25</v>
      </c>
      <c r="G77" s="12">
        <v>43356.822488425925</v>
      </c>
      <c r="H77" s="9" t="s">
        <v>450</v>
      </c>
      <c r="I77" s="9" t="s">
        <v>451</v>
      </c>
      <c r="J77" s="23">
        <v>84000</v>
      </c>
      <c r="K77" s="22"/>
      <c r="L77" s="22"/>
      <c r="M77" s="27">
        <v>43344</v>
      </c>
      <c r="N77" s="29">
        <v>43720</v>
      </c>
      <c r="O77" s="22"/>
      <c r="P77" s="22"/>
      <c r="Q77" s="22"/>
      <c r="R77" s="22"/>
      <c r="S77" s="22"/>
      <c r="T77" s="22"/>
      <c r="U77" s="22"/>
      <c r="V77" s="22"/>
      <c r="W77" s="22"/>
      <c r="X77" s="22"/>
      <c r="Y77" s="22"/>
      <c r="Z77" s="22"/>
      <c r="AA77" s="22"/>
      <c r="AB77" s="22"/>
      <c r="AC77" s="22"/>
      <c r="AD77" s="22"/>
      <c r="AE77" s="22"/>
      <c r="AF77" s="22"/>
      <c r="AG77" s="22"/>
    </row>
    <row r="78" spans="1:33" ht="15.75" customHeight="1">
      <c r="A78" s="23" t="s">
        <v>218</v>
      </c>
      <c r="B78" s="24">
        <v>84000</v>
      </c>
      <c r="C78" s="31">
        <v>1</v>
      </c>
      <c r="D78" s="9"/>
      <c r="E78" s="22"/>
      <c r="F78" s="9" t="s">
        <v>445</v>
      </c>
      <c r="G78" s="12">
        <v>43397.649270833332</v>
      </c>
      <c r="H78" s="9" t="s">
        <v>452</v>
      </c>
      <c r="I78" s="9" t="s">
        <v>283</v>
      </c>
      <c r="J78" s="23">
        <v>84000</v>
      </c>
      <c r="K78" s="22"/>
      <c r="L78" s="22"/>
      <c r="M78" s="27">
        <v>43374</v>
      </c>
      <c r="N78" s="28"/>
      <c r="O78" s="22"/>
      <c r="P78" s="22"/>
      <c r="Q78" s="22"/>
      <c r="R78" s="22"/>
      <c r="S78" s="22"/>
      <c r="T78" s="22"/>
      <c r="U78" s="22"/>
      <c r="V78" s="22"/>
      <c r="W78" s="22"/>
      <c r="X78" s="22"/>
      <c r="Y78" s="22"/>
      <c r="Z78" s="22"/>
      <c r="AA78" s="22"/>
      <c r="AB78" s="22"/>
      <c r="AC78" s="22"/>
      <c r="AD78" s="22"/>
      <c r="AE78" s="22"/>
      <c r="AF78" s="22"/>
      <c r="AG78" s="22"/>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showGridLines="0" workbookViewId="0"/>
  </sheetViews>
  <sheetFormatPr defaultColWidth="14.453125" defaultRowHeight="15.75" customHeight="1"/>
  <sheetData>
    <row r="1" spans="1:3" ht="15.75" customHeight="1">
      <c r="A1" s="5" t="s">
        <v>2</v>
      </c>
      <c r="B1" s="5" t="s">
        <v>910</v>
      </c>
      <c r="C1" s="5" t="s">
        <v>911</v>
      </c>
    </row>
    <row r="2" spans="1:3" ht="15.75" customHeight="1">
      <c r="A2" s="5" t="s">
        <v>912</v>
      </c>
      <c r="B2" s="5"/>
      <c r="C2" s="5"/>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2"/>
  <sheetViews>
    <sheetView workbookViewId="0">
      <pane ySplit="1" topLeftCell="A2" activePane="bottomLeft" state="frozen"/>
      <selection pane="bottomLeft" activeCell="B3" sqref="B3"/>
    </sheetView>
  </sheetViews>
  <sheetFormatPr defaultColWidth="14.453125" defaultRowHeight="15.75" customHeight="1"/>
  <sheetData>
    <row r="1" spans="1:32" ht="15.75" customHeight="1">
      <c r="A1" s="22" t="s">
        <v>2</v>
      </c>
      <c r="B1" s="33" t="s">
        <v>453</v>
      </c>
      <c r="C1" s="33" t="s">
        <v>4</v>
      </c>
      <c r="D1" s="33" t="s">
        <v>454</v>
      </c>
      <c r="E1" s="22" t="s">
        <v>6</v>
      </c>
      <c r="F1" s="22" t="s">
        <v>1</v>
      </c>
      <c r="G1" s="22" t="s">
        <v>274</v>
      </c>
      <c r="H1" s="22" t="s">
        <v>276</v>
      </c>
      <c r="I1" s="22" t="s">
        <v>455</v>
      </c>
      <c r="J1" s="22" t="s">
        <v>456</v>
      </c>
      <c r="K1" s="22" t="s">
        <v>281</v>
      </c>
      <c r="L1" s="22" t="s">
        <v>457</v>
      </c>
      <c r="M1" s="22" t="s">
        <v>275</v>
      </c>
      <c r="N1" s="22"/>
      <c r="O1" s="22"/>
      <c r="P1" s="22"/>
      <c r="Q1" s="22"/>
      <c r="R1" s="22"/>
      <c r="S1" s="22"/>
      <c r="T1" s="22"/>
      <c r="U1" s="22"/>
      <c r="V1" s="22"/>
      <c r="W1" s="22"/>
      <c r="X1" s="22"/>
      <c r="Y1" s="22"/>
      <c r="Z1" s="22"/>
      <c r="AA1" s="22"/>
      <c r="AB1" s="22"/>
      <c r="AC1" s="22"/>
      <c r="AD1" s="22"/>
      <c r="AE1" s="22"/>
      <c r="AF1" s="22"/>
    </row>
    <row r="2" spans="1:32" ht="15.75" customHeight="1">
      <c r="A2" s="22" t="s">
        <v>262</v>
      </c>
      <c r="B2" s="34">
        <v>7560</v>
      </c>
      <c r="C2" s="35">
        <v>1</v>
      </c>
      <c r="D2" s="35">
        <f t="shared" ref="D2:D48" si="0">B2/C2</f>
        <v>7560</v>
      </c>
      <c r="E2" s="22" t="s">
        <v>211</v>
      </c>
      <c r="F2" s="22" t="s">
        <v>48</v>
      </c>
      <c r="G2" s="6">
        <v>43836.662164351852</v>
      </c>
      <c r="H2" s="22" t="s">
        <v>458</v>
      </c>
      <c r="I2" s="36">
        <v>52006808</v>
      </c>
      <c r="J2" s="22" t="s">
        <v>211</v>
      </c>
      <c r="K2" s="22"/>
      <c r="L2" s="22"/>
      <c r="M2" s="37"/>
      <c r="N2" s="22"/>
      <c r="O2" s="22"/>
      <c r="P2" s="22"/>
      <c r="Q2" s="22"/>
      <c r="R2" s="22"/>
      <c r="S2" s="22"/>
      <c r="T2" s="22"/>
      <c r="U2" s="22"/>
      <c r="V2" s="22"/>
      <c r="W2" s="22"/>
      <c r="X2" s="22"/>
      <c r="Y2" s="22"/>
      <c r="Z2" s="22"/>
      <c r="AA2" s="22"/>
      <c r="AB2" s="22"/>
      <c r="AC2" s="22"/>
      <c r="AD2" s="22"/>
      <c r="AE2" s="22"/>
      <c r="AF2" s="22"/>
    </row>
    <row r="3" spans="1:32" ht="15.75" customHeight="1">
      <c r="A3" s="22" t="s">
        <v>256</v>
      </c>
      <c r="B3" s="38" t="str">
        <f t="shared" ref="B3:B14" si="1">LEFT(H3,FIND(".",H3)-1)</f>
        <v>7,560</v>
      </c>
      <c r="C3" s="35">
        <v>1</v>
      </c>
      <c r="D3" s="35">
        <f t="shared" si="0"/>
        <v>7560</v>
      </c>
      <c r="E3" s="22" t="s">
        <v>211</v>
      </c>
      <c r="F3" s="22" t="s">
        <v>18</v>
      </c>
      <c r="G3" s="6">
        <v>43410.578009259261</v>
      </c>
      <c r="H3" s="22" t="s">
        <v>458</v>
      </c>
      <c r="I3" s="36">
        <v>37918762</v>
      </c>
      <c r="J3" s="22" t="s">
        <v>211</v>
      </c>
      <c r="K3" s="22"/>
      <c r="L3" s="22" t="s">
        <v>459</v>
      </c>
      <c r="M3" s="39" t="s">
        <v>460</v>
      </c>
      <c r="N3" s="22"/>
      <c r="O3" s="22"/>
      <c r="P3" s="22"/>
      <c r="Q3" s="22"/>
      <c r="R3" s="22"/>
      <c r="S3" s="22"/>
      <c r="T3" s="22"/>
      <c r="U3" s="22"/>
      <c r="V3" s="22"/>
      <c r="W3" s="22"/>
      <c r="X3" s="22"/>
      <c r="Y3" s="22"/>
      <c r="Z3" s="22"/>
      <c r="AA3" s="22"/>
      <c r="AB3" s="22"/>
      <c r="AC3" s="22"/>
      <c r="AD3" s="22"/>
      <c r="AE3" s="22"/>
      <c r="AF3" s="22"/>
    </row>
    <row r="4" spans="1:32" ht="15.75" customHeight="1">
      <c r="A4" s="22" t="s">
        <v>114</v>
      </c>
      <c r="B4" s="38" t="str">
        <f t="shared" si="1"/>
        <v>19,278</v>
      </c>
      <c r="C4" s="35">
        <v>1</v>
      </c>
      <c r="D4" s="35">
        <f t="shared" si="0"/>
        <v>19278</v>
      </c>
      <c r="E4" s="34">
        <v>30000000</v>
      </c>
      <c r="F4" s="22" t="s">
        <v>12</v>
      </c>
      <c r="G4" s="6">
        <v>43484.548391203702</v>
      </c>
      <c r="H4" s="22" t="s">
        <v>461</v>
      </c>
      <c r="I4" s="36">
        <v>11088586</v>
      </c>
      <c r="J4" s="22" t="s">
        <v>462</v>
      </c>
      <c r="K4" s="22"/>
      <c r="L4" s="22" t="s">
        <v>463</v>
      </c>
      <c r="M4" s="39" t="s">
        <v>464</v>
      </c>
      <c r="N4" s="37"/>
      <c r="O4" s="22"/>
      <c r="P4" s="22"/>
      <c r="Q4" s="22"/>
      <c r="R4" s="22"/>
      <c r="S4" s="22"/>
      <c r="T4" s="22"/>
      <c r="U4" s="22"/>
      <c r="V4" s="22"/>
      <c r="W4" s="22"/>
      <c r="X4" s="22"/>
      <c r="Y4" s="22"/>
      <c r="Z4" s="22"/>
      <c r="AA4" s="22"/>
      <c r="AB4" s="22"/>
      <c r="AC4" s="22"/>
      <c r="AD4" s="22"/>
      <c r="AE4" s="22"/>
      <c r="AF4" s="22"/>
    </row>
    <row r="5" spans="1:32" ht="15.75" customHeight="1">
      <c r="A5" s="22" t="s">
        <v>158</v>
      </c>
      <c r="B5" s="38" t="str">
        <f t="shared" si="1"/>
        <v>7,560</v>
      </c>
      <c r="C5" s="35">
        <v>1</v>
      </c>
      <c r="D5" s="35">
        <f t="shared" si="0"/>
        <v>7560</v>
      </c>
      <c r="E5" s="34">
        <v>500000000</v>
      </c>
      <c r="F5" s="22" t="s">
        <v>29</v>
      </c>
      <c r="G5" s="6">
        <v>43305.525543981479</v>
      </c>
      <c r="H5" s="22" t="s">
        <v>458</v>
      </c>
      <c r="I5" s="36">
        <v>23116714</v>
      </c>
      <c r="J5" s="22" t="s">
        <v>465</v>
      </c>
      <c r="K5" s="22"/>
      <c r="L5" s="22"/>
      <c r="M5" s="39" t="s">
        <v>466</v>
      </c>
      <c r="N5" s="37"/>
      <c r="O5" s="22"/>
      <c r="P5" s="22"/>
      <c r="Q5" s="22"/>
      <c r="R5" s="22"/>
      <c r="S5" s="22"/>
      <c r="T5" s="22"/>
      <c r="U5" s="22"/>
      <c r="V5" s="22"/>
      <c r="W5" s="22"/>
      <c r="X5" s="22"/>
      <c r="Y5" s="22"/>
      <c r="Z5" s="22"/>
      <c r="AA5" s="22"/>
      <c r="AB5" s="22"/>
      <c r="AC5" s="22"/>
      <c r="AD5" s="22"/>
      <c r="AE5" s="22"/>
      <c r="AF5" s="22"/>
    </row>
    <row r="6" spans="1:32" ht="15.75" customHeight="1">
      <c r="A6" s="22" t="s">
        <v>160</v>
      </c>
      <c r="B6" s="38" t="str">
        <f t="shared" si="1"/>
        <v>7,560</v>
      </c>
      <c r="C6" s="35">
        <v>1</v>
      </c>
      <c r="D6" s="35">
        <f t="shared" si="0"/>
        <v>7560</v>
      </c>
      <c r="E6" s="34">
        <v>500000000</v>
      </c>
      <c r="F6" s="22" t="s">
        <v>83</v>
      </c>
      <c r="G6" s="6">
        <v>43642.405810185184</v>
      </c>
      <c r="H6" s="22" t="s">
        <v>458</v>
      </c>
      <c r="I6" s="36">
        <v>27325109</v>
      </c>
      <c r="J6" s="22" t="s">
        <v>467</v>
      </c>
      <c r="K6" s="22"/>
      <c r="L6" s="22" t="s">
        <v>468</v>
      </c>
      <c r="M6" s="39" t="s">
        <v>469</v>
      </c>
      <c r="N6" s="22"/>
      <c r="O6" s="22"/>
      <c r="P6" s="22"/>
      <c r="Q6" s="22"/>
      <c r="R6" s="22"/>
      <c r="S6" s="22"/>
      <c r="T6" s="22"/>
      <c r="U6" s="22"/>
      <c r="V6" s="22"/>
      <c r="W6" s="22"/>
      <c r="X6" s="22"/>
      <c r="Y6" s="22"/>
      <c r="Z6" s="22"/>
      <c r="AA6" s="22"/>
      <c r="AB6" s="22"/>
      <c r="AC6" s="22"/>
      <c r="AD6" s="22"/>
      <c r="AE6" s="22"/>
      <c r="AF6" s="22"/>
    </row>
    <row r="7" spans="1:32" ht="15.75" customHeight="1">
      <c r="A7" s="22" t="s">
        <v>175</v>
      </c>
      <c r="B7" s="38" t="str">
        <f t="shared" si="1"/>
        <v>7,560</v>
      </c>
      <c r="C7" s="35">
        <v>1</v>
      </c>
      <c r="D7" s="35">
        <f t="shared" si="0"/>
        <v>7560</v>
      </c>
      <c r="E7" s="34">
        <v>1500000000</v>
      </c>
      <c r="F7" s="22" t="s">
        <v>12</v>
      </c>
      <c r="G7" s="6">
        <v>43305.525543981479</v>
      </c>
      <c r="H7" s="22" t="s">
        <v>458</v>
      </c>
      <c r="I7" s="36">
        <v>35035758</v>
      </c>
      <c r="J7" s="22" t="s">
        <v>470</v>
      </c>
      <c r="K7" s="22"/>
      <c r="L7" s="22"/>
      <c r="M7" s="39" t="s">
        <v>471</v>
      </c>
      <c r="N7" s="22"/>
      <c r="O7" s="22"/>
      <c r="P7" s="22"/>
      <c r="Q7" s="22"/>
      <c r="R7" s="22"/>
      <c r="S7" s="22"/>
      <c r="T7" s="22"/>
      <c r="U7" s="22"/>
      <c r="V7" s="22"/>
      <c r="W7" s="22"/>
      <c r="X7" s="22"/>
      <c r="Y7" s="22"/>
      <c r="Z7" s="22"/>
      <c r="AA7" s="22"/>
      <c r="AB7" s="22"/>
      <c r="AC7" s="22"/>
      <c r="AD7" s="22"/>
      <c r="AE7" s="22"/>
      <c r="AF7" s="22"/>
    </row>
    <row r="8" spans="1:32" ht="15.75" customHeight="1">
      <c r="A8" s="22" t="s">
        <v>257</v>
      </c>
      <c r="B8" s="38" t="str">
        <f t="shared" si="1"/>
        <v>7,560</v>
      </c>
      <c r="C8" s="35">
        <v>1</v>
      </c>
      <c r="D8" s="35">
        <f t="shared" si="0"/>
        <v>7560</v>
      </c>
      <c r="E8" s="22" t="s">
        <v>211</v>
      </c>
      <c r="F8" s="22" t="s">
        <v>18</v>
      </c>
      <c r="G8" s="6">
        <v>43327.514178240737</v>
      </c>
      <c r="H8" s="22" t="s">
        <v>458</v>
      </c>
      <c r="I8" s="40" t="s">
        <v>472</v>
      </c>
      <c r="J8" s="22" t="s">
        <v>211</v>
      </c>
      <c r="K8" s="22"/>
      <c r="L8" s="22" t="s">
        <v>473</v>
      </c>
      <c r="M8" s="39" t="s">
        <v>474</v>
      </c>
      <c r="N8" s="22"/>
      <c r="O8" s="22"/>
      <c r="P8" s="22"/>
      <c r="Q8" s="22"/>
      <c r="R8" s="22"/>
      <c r="S8" s="22"/>
      <c r="T8" s="22"/>
      <c r="U8" s="22"/>
      <c r="V8" s="22"/>
      <c r="W8" s="22"/>
      <c r="X8" s="22"/>
      <c r="Y8" s="22"/>
      <c r="Z8" s="22"/>
      <c r="AA8" s="22"/>
      <c r="AB8" s="22"/>
      <c r="AC8" s="22"/>
      <c r="AD8" s="22"/>
      <c r="AE8" s="22"/>
      <c r="AF8" s="22"/>
    </row>
    <row r="9" spans="1:32" ht="15.75" customHeight="1">
      <c r="A9" s="22" t="s">
        <v>202</v>
      </c>
      <c r="B9" s="38" t="str">
        <f t="shared" si="1"/>
        <v>7,560</v>
      </c>
      <c r="C9" s="35">
        <v>1</v>
      </c>
      <c r="D9" s="35">
        <f t="shared" si="0"/>
        <v>7560</v>
      </c>
      <c r="E9" s="34">
        <v>52000000000</v>
      </c>
      <c r="F9" s="22" t="s">
        <v>201</v>
      </c>
      <c r="G9" s="6">
        <v>43364.803263888891</v>
      </c>
      <c r="H9" s="22" t="s">
        <v>458</v>
      </c>
      <c r="I9" s="36">
        <v>70769567</v>
      </c>
      <c r="J9" s="22" t="s">
        <v>475</v>
      </c>
      <c r="K9" s="22"/>
      <c r="L9" s="22" t="s">
        <v>476</v>
      </c>
      <c r="M9" s="39" t="s">
        <v>477</v>
      </c>
      <c r="N9" s="22"/>
      <c r="O9" s="22"/>
      <c r="P9" s="22"/>
      <c r="Q9" s="22"/>
      <c r="R9" s="22"/>
      <c r="S9" s="22"/>
      <c r="T9" s="22"/>
      <c r="U9" s="22"/>
      <c r="V9" s="22"/>
      <c r="W9" s="22"/>
      <c r="X9" s="22"/>
      <c r="Y9" s="22"/>
      <c r="Z9" s="22"/>
      <c r="AA9" s="22"/>
      <c r="AB9" s="22"/>
      <c r="AC9" s="22"/>
      <c r="AD9" s="22"/>
      <c r="AE9" s="22"/>
      <c r="AF9" s="22"/>
    </row>
    <row r="10" spans="1:32" ht="15.75" customHeight="1">
      <c r="A10" s="22" t="s">
        <v>159</v>
      </c>
      <c r="B10" s="38" t="str">
        <f t="shared" si="1"/>
        <v>7,560</v>
      </c>
      <c r="C10" s="35">
        <v>1</v>
      </c>
      <c r="D10" s="35">
        <f t="shared" si="0"/>
        <v>7560</v>
      </c>
      <c r="E10" s="34">
        <v>500000000</v>
      </c>
      <c r="F10" s="22" t="s">
        <v>12</v>
      </c>
      <c r="G10" s="6">
        <v>43735.704907407409</v>
      </c>
      <c r="H10" s="22" t="s">
        <v>458</v>
      </c>
      <c r="I10" s="40" t="s">
        <v>478</v>
      </c>
      <c r="J10" s="22" t="s">
        <v>479</v>
      </c>
      <c r="K10" s="22"/>
      <c r="L10" s="22" t="s">
        <v>480</v>
      </c>
      <c r="M10" s="39" t="s">
        <v>481</v>
      </c>
      <c r="N10" s="22"/>
      <c r="O10" s="22"/>
      <c r="P10" s="22"/>
      <c r="Q10" s="22"/>
      <c r="R10" s="22"/>
      <c r="S10" s="22"/>
      <c r="T10" s="22"/>
      <c r="U10" s="22"/>
      <c r="V10" s="22"/>
      <c r="W10" s="22"/>
      <c r="X10" s="22"/>
      <c r="Y10" s="22"/>
      <c r="Z10" s="22"/>
      <c r="AA10" s="22"/>
      <c r="AB10" s="22"/>
      <c r="AC10" s="22"/>
      <c r="AD10" s="22"/>
      <c r="AE10" s="22"/>
      <c r="AF10" s="22"/>
    </row>
    <row r="11" spans="1:32" ht="15.75" customHeight="1">
      <c r="A11" s="22" t="s">
        <v>126</v>
      </c>
      <c r="B11" s="38" t="str">
        <f t="shared" si="1"/>
        <v>7,560</v>
      </c>
      <c r="C11" s="35">
        <v>1</v>
      </c>
      <c r="D11" s="35">
        <f t="shared" si="0"/>
        <v>7560</v>
      </c>
      <c r="E11" s="34">
        <v>88000000</v>
      </c>
      <c r="F11" s="22" t="s">
        <v>29</v>
      </c>
      <c r="G11" s="6">
        <v>43756.766875000001</v>
      </c>
      <c r="H11" s="22" t="s">
        <v>458</v>
      </c>
      <c r="I11" s="36">
        <v>16780474</v>
      </c>
      <c r="J11" s="22" t="s">
        <v>482</v>
      </c>
      <c r="K11" s="22"/>
      <c r="L11" s="22"/>
      <c r="M11" s="39" t="s">
        <v>483</v>
      </c>
      <c r="N11" s="22"/>
      <c r="O11" s="22"/>
      <c r="P11" s="22"/>
      <c r="Q11" s="22"/>
      <c r="R11" s="22"/>
      <c r="S11" s="22"/>
      <c r="T11" s="22"/>
      <c r="U11" s="22"/>
      <c r="V11" s="22"/>
      <c r="W11" s="22"/>
      <c r="X11" s="22"/>
      <c r="Y11" s="22"/>
      <c r="Z11" s="22"/>
      <c r="AA11" s="22"/>
      <c r="AB11" s="22"/>
      <c r="AC11" s="22"/>
      <c r="AD11" s="22"/>
      <c r="AE11" s="22"/>
      <c r="AF11" s="22"/>
    </row>
    <row r="12" spans="1:32" ht="15.75" customHeight="1">
      <c r="A12" s="22" t="s">
        <v>196</v>
      </c>
      <c r="B12" s="38" t="str">
        <f t="shared" si="1"/>
        <v>7,560</v>
      </c>
      <c r="C12" s="35">
        <v>1</v>
      </c>
      <c r="D12" s="35">
        <f t="shared" si="0"/>
        <v>7560</v>
      </c>
      <c r="E12" s="34">
        <v>30000000000</v>
      </c>
      <c r="F12" s="22" t="s">
        <v>121</v>
      </c>
      <c r="G12" s="6">
        <v>43676.578125</v>
      </c>
      <c r="H12" s="22" t="s">
        <v>458</v>
      </c>
      <c r="I12" s="36">
        <v>70817744</v>
      </c>
      <c r="J12" s="22" t="s">
        <v>336</v>
      </c>
      <c r="K12" s="22"/>
      <c r="L12" s="22"/>
      <c r="M12" s="41" t="s">
        <v>484</v>
      </c>
      <c r="N12" s="22"/>
      <c r="O12" s="22"/>
      <c r="P12" s="22"/>
      <c r="Q12" s="22"/>
      <c r="R12" s="22"/>
      <c r="S12" s="22"/>
      <c r="T12" s="22"/>
      <c r="U12" s="22"/>
      <c r="V12" s="22"/>
      <c r="W12" s="22"/>
      <c r="X12" s="22"/>
      <c r="Y12" s="22"/>
      <c r="Z12" s="22"/>
      <c r="AA12" s="22"/>
      <c r="AB12" s="22"/>
      <c r="AC12" s="22"/>
      <c r="AD12" s="22"/>
      <c r="AE12" s="22"/>
      <c r="AF12" s="22"/>
    </row>
    <row r="13" spans="1:32" ht="15.75" customHeight="1">
      <c r="A13" s="22" t="s">
        <v>40</v>
      </c>
      <c r="B13" s="38" t="str">
        <f t="shared" si="1"/>
        <v>23,310</v>
      </c>
      <c r="C13" s="35">
        <v>1</v>
      </c>
      <c r="D13" s="35">
        <f t="shared" si="0"/>
        <v>23310</v>
      </c>
      <c r="E13" s="34">
        <v>641528</v>
      </c>
      <c r="F13" s="22" t="s">
        <v>485</v>
      </c>
      <c r="G13" s="6">
        <v>43323.655914351853</v>
      </c>
      <c r="H13" s="22" t="s">
        <v>486</v>
      </c>
      <c r="I13" s="36">
        <v>52419147</v>
      </c>
      <c r="J13" s="22" t="s">
        <v>487</v>
      </c>
      <c r="K13" s="22"/>
      <c r="L13" s="22"/>
      <c r="M13" s="37" t="s">
        <v>488</v>
      </c>
      <c r="N13" s="22"/>
      <c r="O13" s="22"/>
      <c r="P13" s="22"/>
      <c r="Q13" s="22"/>
      <c r="R13" s="22"/>
      <c r="S13" s="22"/>
      <c r="T13" s="22"/>
      <c r="U13" s="22"/>
      <c r="V13" s="22"/>
      <c r="W13" s="22"/>
      <c r="X13" s="22"/>
      <c r="Y13" s="22"/>
      <c r="Z13" s="22"/>
      <c r="AA13" s="22"/>
      <c r="AB13" s="22"/>
      <c r="AC13" s="22"/>
      <c r="AD13" s="22"/>
      <c r="AE13" s="22"/>
      <c r="AF13" s="22"/>
    </row>
    <row r="14" spans="1:32" ht="15.75" customHeight="1">
      <c r="A14" s="22" t="s">
        <v>11</v>
      </c>
      <c r="B14" s="38" t="str">
        <f t="shared" si="1"/>
        <v>7,560</v>
      </c>
      <c r="C14" s="35">
        <v>1</v>
      </c>
      <c r="D14" s="35">
        <f t="shared" si="0"/>
        <v>7560</v>
      </c>
      <c r="E14" s="34">
        <v>10000</v>
      </c>
      <c r="F14" s="22" t="s">
        <v>12</v>
      </c>
      <c r="G14" s="6">
        <v>43665.727453703701</v>
      </c>
      <c r="H14" s="22" t="s">
        <v>458</v>
      </c>
      <c r="I14" s="36">
        <v>82382738</v>
      </c>
      <c r="J14" s="22" t="s">
        <v>211</v>
      </c>
      <c r="K14" s="22"/>
      <c r="L14" s="22" t="s">
        <v>489</v>
      </c>
      <c r="M14" s="39" t="s">
        <v>490</v>
      </c>
      <c r="N14" s="22"/>
      <c r="O14" s="22"/>
      <c r="P14" s="22"/>
      <c r="Q14" s="22"/>
      <c r="R14" s="22"/>
      <c r="S14" s="22"/>
      <c r="T14" s="22"/>
      <c r="U14" s="22"/>
      <c r="V14" s="22"/>
      <c r="W14" s="22"/>
      <c r="X14" s="22"/>
      <c r="Y14" s="22"/>
      <c r="Z14" s="22"/>
      <c r="AA14" s="22"/>
      <c r="AB14" s="22"/>
      <c r="AC14" s="22"/>
      <c r="AD14" s="22"/>
      <c r="AE14" s="22"/>
      <c r="AF14" s="22"/>
    </row>
    <row r="15" spans="1:32" ht="15.75" customHeight="1">
      <c r="A15" s="22" t="s">
        <v>182</v>
      </c>
      <c r="B15" s="34">
        <v>7560</v>
      </c>
      <c r="C15" s="35">
        <v>1</v>
      </c>
      <c r="D15" s="35">
        <f t="shared" si="0"/>
        <v>7560</v>
      </c>
      <c r="E15" s="34">
        <v>4800000000</v>
      </c>
      <c r="F15" s="22" t="s">
        <v>104</v>
      </c>
      <c r="G15" s="6">
        <v>43829.598009259258</v>
      </c>
      <c r="H15" s="22" t="s">
        <v>458</v>
      </c>
      <c r="I15" s="36">
        <v>23475561</v>
      </c>
      <c r="J15" s="22" t="s">
        <v>491</v>
      </c>
      <c r="K15" s="22"/>
      <c r="L15" s="22"/>
      <c r="M15" s="37"/>
      <c r="N15" s="22"/>
      <c r="O15" s="22"/>
      <c r="P15" s="22"/>
      <c r="Q15" s="22"/>
      <c r="R15" s="22"/>
      <c r="S15" s="22"/>
      <c r="T15" s="22"/>
      <c r="U15" s="22"/>
      <c r="V15" s="22"/>
      <c r="W15" s="22"/>
      <c r="X15" s="22"/>
      <c r="Y15" s="22"/>
      <c r="Z15" s="22"/>
      <c r="AA15" s="22"/>
      <c r="AB15" s="22"/>
      <c r="AC15" s="22"/>
      <c r="AD15" s="22"/>
      <c r="AE15" s="22"/>
      <c r="AF15" s="22"/>
    </row>
    <row r="16" spans="1:32" ht="15.75" customHeight="1">
      <c r="A16" s="22" t="s">
        <v>140</v>
      </c>
      <c r="B16" s="38" t="str">
        <f t="shared" ref="B16:B20" si="2">LEFT(H16,FIND(".",H16)-1)</f>
        <v>7,560</v>
      </c>
      <c r="C16" s="35">
        <v>1</v>
      </c>
      <c r="D16" s="35">
        <f t="shared" si="0"/>
        <v>7560</v>
      </c>
      <c r="E16" s="34">
        <v>240000000</v>
      </c>
      <c r="F16" s="22" t="s">
        <v>135</v>
      </c>
      <c r="G16" s="6">
        <v>43795.539502314816</v>
      </c>
      <c r="H16" s="22" t="s">
        <v>458</v>
      </c>
      <c r="I16" s="36">
        <v>42621950</v>
      </c>
      <c r="J16" s="22" t="s">
        <v>492</v>
      </c>
      <c r="K16" s="22"/>
      <c r="L16" s="22" t="s">
        <v>493</v>
      </c>
      <c r="M16" s="39" t="s">
        <v>494</v>
      </c>
      <c r="N16" s="37"/>
      <c r="O16" s="22"/>
      <c r="P16" s="22"/>
      <c r="Q16" s="22"/>
      <c r="R16" s="22"/>
      <c r="S16" s="22"/>
      <c r="T16" s="22"/>
      <c r="U16" s="22"/>
      <c r="V16" s="22"/>
      <c r="W16" s="22"/>
      <c r="X16" s="22"/>
      <c r="Y16" s="22"/>
      <c r="Z16" s="22"/>
      <c r="AA16" s="22"/>
      <c r="AB16" s="22"/>
      <c r="AC16" s="22"/>
      <c r="AD16" s="22"/>
      <c r="AE16" s="22"/>
      <c r="AF16" s="22"/>
    </row>
    <row r="17" spans="1:32" ht="15.75" customHeight="1">
      <c r="A17" s="22" t="s">
        <v>142</v>
      </c>
      <c r="B17" s="38" t="str">
        <f t="shared" si="2"/>
        <v>7,560</v>
      </c>
      <c r="C17" s="35">
        <v>1</v>
      </c>
      <c r="D17" s="35">
        <f t="shared" si="0"/>
        <v>7560</v>
      </c>
      <c r="E17" s="34">
        <v>290000000</v>
      </c>
      <c r="F17" s="22" t="s">
        <v>78</v>
      </c>
      <c r="G17" s="6">
        <v>43665.440671296295</v>
      </c>
      <c r="H17" s="22" t="s">
        <v>458</v>
      </c>
      <c r="I17" s="36">
        <v>55712046</v>
      </c>
      <c r="J17" s="22" t="s">
        <v>495</v>
      </c>
      <c r="K17" s="22"/>
      <c r="L17" s="22" t="s">
        <v>496</v>
      </c>
      <c r="M17" s="39" t="s">
        <v>497</v>
      </c>
      <c r="N17" s="37"/>
      <c r="O17" s="22"/>
      <c r="P17" s="22"/>
      <c r="Q17" s="22"/>
      <c r="R17" s="22"/>
      <c r="S17" s="22"/>
      <c r="T17" s="22"/>
      <c r="U17" s="22"/>
      <c r="V17" s="22"/>
      <c r="W17" s="22"/>
      <c r="X17" s="22"/>
      <c r="Y17" s="22"/>
      <c r="Z17" s="22"/>
      <c r="AA17" s="22"/>
      <c r="AB17" s="22"/>
      <c r="AC17" s="22"/>
      <c r="AD17" s="22"/>
      <c r="AE17" s="22"/>
      <c r="AF17" s="22"/>
    </row>
    <row r="18" spans="1:32" ht="15.75" customHeight="1">
      <c r="A18" s="22" t="s">
        <v>184</v>
      </c>
      <c r="B18" s="38" t="str">
        <f t="shared" si="2"/>
        <v>7,560</v>
      </c>
      <c r="C18" s="35">
        <v>1</v>
      </c>
      <c r="D18" s="35">
        <f t="shared" si="0"/>
        <v>7560</v>
      </c>
      <c r="E18" s="34">
        <v>5000000000</v>
      </c>
      <c r="F18" s="22" t="s">
        <v>12</v>
      </c>
      <c r="G18" s="6">
        <v>43644.766944444447</v>
      </c>
      <c r="H18" s="22" t="s">
        <v>458</v>
      </c>
      <c r="I18" s="36">
        <v>70721522</v>
      </c>
      <c r="J18" s="22" t="s">
        <v>498</v>
      </c>
      <c r="K18" s="22"/>
      <c r="L18" s="22" t="s">
        <v>499</v>
      </c>
      <c r="M18" s="39" t="s">
        <v>500</v>
      </c>
      <c r="N18" s="22"/>
      <c r="O18" s="22"/>
      <c r="P18" s="22"/>
      <c r="Q18" s="22"/>
      <c r="R18" s="22"/>
      <c r="S18" s="22"/>
      <c r="T18" s="22"/>
      <c r="U18" s="22"/>
      <c r="V18" s="22"/>
      <c r="W18" s="22"/>
      <c r="X18" s="22"/>
      <c r="Y18" s="22"/>
      <c r="Z18" s="22"/>
      <c r="AA18" s="22"/>
      <c r="AB18" s="22"/>
      <c r="AC18" s="22"/>
      <c r="AD18" s="22"/>
      <c r="AE18" s="22"/>
      <c r="AF18" s="22"/>
    </row>
    <row r="19" spans="1:32" ht="15.75" customHeight="1">
      <c r="A19" s="22" t="s">
        <v>101</v>
      </c>
      <c r="B19" s="38" t="str">
        <f t="shared" si="2"/>
        <v>7,560</v>
      </c>
      <c r="C19" s="35">
        <v>1</v>
      </c>
      <c r="D19" s="35">
        <f t="shared" si="0"/>
        <v>7560</v>
      </c>
      <c r="E19" s="34">
        <v>20000000</v>
      </c>
      <c r="F19" s="22" t="s">
        <v>12</v>
      </c>
      <c r="G19" s="6">
        <v>43812.566712962966</v>
      </c>
      <c r="H19" s="22" t="s">
        <v>458</v>
      </c>
      <c r="I19" s="36">
        <v>28300979</v>
      </c>
      <c r="J19" s="22" t="s">
        <v>501</v>
      </c>
      <c r="K19" s="22"/>
      <c r="L19" s="22" t="s">
        <v>502</v>
      </c>
      <c r="M19" s="39" t="s">
        <v>503</v>
      </c>
      <c r="N19" s="22"/>
      <c r="O19" s="22"/>
      <c r="P19" s="22"/>
      <c r="Q19" s="22"/>
      <c r="R19" s="22"/>
      <c r="S19" s="22"/>
      <c r="T19" s="22"/>
      <c r="U19" s="22"/>
      <c r="V19" s="22"/>
      <c r="W19" s="22"/>
      <c r="X19" s="22"/>
      <c r="Y19" s="22"/>
      <c r="Z19" s="22"/>
      <c r="AA19" s="22"/>
      <c r="AB19" s="22"/>
      <c r="AC19" s="22"/>
      <c r="AD19" s="22"/>
      <c r="AE19" s="22"/>
      <c r="AF19" s="22"/>
    </row>
    <row r="20" spans="1:32" ht="15.75" customHeight="1">
      <c r="A20" s="22" t="s">
        <v>108</v>
      </c>
      <c r="B20" s="38" t="str">
        <f t="shared" si="2"/>
        <v>7,560</v>
      </c>
      <c r="C20" s="35">
        <v>1</v>
      </c>
      <c r="D20" s="35">
        <f t="shared" si="0"/>
        <v>7560</v>
      </c>
      <c r="E20" s="34">
        <v>28500000</v>
      </c>
      <c r="F20" s="22" t="s">
        <v>33</v>
      </c>
      <c r="G20" s="6">
        <v>43824.902673611112</v>
      </c>
      <c r="H20" s="22" t="s">
        <v>458</v>
      </c>
      <c r="I20" s="36">
        <v>53020568</v>
      </c>
      <c r="J20" s="22" t="s">
        <v>504</v>
      </c>
      <c r="K20" s="22"/>
      <c r="L20" s="22" t="s">
        <v>505</v>
      </c>
      <c r="M20" s="39" t="s">
        <v>506</v>
      </c>
      <c r="N20" s="22"/>
      <c r="O20" s="22"/>
      <c r="P20" s="22"/>
      <c r="Q20" s="22"/>
      <c r="R20" s="22"/>
      <c r="S20" s="22"/>
      <c r="T20" s="22"/>
      <c r="U20" s="22"/>
      <c r="V20" s="22"/>
      <c r="W20" s="22"/>
      <c r="X20" s="22"/>
      <c r="Y20" s="22"/>
      <c r="Z20" s="22"/>
      <c r="AA20" s="22"/>
      <c r="AB20" s="22"/>
      <c r="AC20" s="22"/>
      <c r="AD20" s="22"/>
      <c r="AE20" s="22"/>
      <c r="AF20" s="22"/>
    </row>
    <row r="21" spans="1:32" ht="15.75" customHeight="1">
      <c r="A21" s="22" t="s">
        <v>80</v>
      </c>
      <c r="B21" s="34">
        <f>LEFT(H21,FIND(".",H21)-1)+7560</f>
        <v>15120</v>
      </c>
      <c r="C21" s="35">
        <v>2</v>
      </c>
      <c r="D21" s="35">
        <f t="shared" si="0"/>
        <v>7560</v>
      </c>
      <c r="E21" s="34">
        <v>5000000</v>
      </c>
      <c r="F21" s="22" t="s">
        <v>507</v>
      </c>
      <c r="G21" s="6">
        <v>43467.566712962966</v>
      </c>
      <c r="H21" s="22" t="s">
        <v>458</v>
      </c>
      <c r="I21" s="36">
        <v>54727351</v>
      </c>
      <c r="J21" s="22" t="s">
        <v>508</v>
      </c>
      <c r="K21" s="22"/>
      <c r="L21" s="22" t="s">
        <v>509</v>
      </c>
      <c r="M21" s="39" t="s">
        <v>510</v>
      </c>
      <c r="N21" s="37"/>
      <c r="O21" s="22"/>
      <c r="P21" s="22"/>
      <c r="Q21" s="22"/>
      <c r="R21" s="22"/>
      <c r="S21" s="22"/>
      <c r="T21" s="22"/>
      <c r="U21" s="22"/>
      <c r="V21" s="22"/>
      <c r="W21" s="22"/>
      <c r="X21" s="22"/>
      <c r="Y21" s="22"/>
      <c r="Z21" s="22"/>
      <c r="AA21" s="22"/>
      <c r="AB21" s="22"/>
      <c r="AC21" s="22"/>
      <c r="AD21" s="22"/>
      <c r="AE21" s="22"/>
      <c r="AF21" s="22"/>
    </row>
    <row r="22" spans="1:32" ht="15.75" customHeight="1">
      <c r="A22" s="22" t="s">
        <v>258</v>
      </c>
      <c r="B22" s="38" t="str">
        <f t="shared" ref="B22:B48" si="3">LEFT(H22,FIND(".",H22)-1)</f>
        <v>7,560</v>
      </c>
      <c r="C22" s="35">
        <v>1</v>
      </c>
      <c r="D22" s="35">
        <f t="shared" si="0"/>
        <v>7560</v>
      </c>
      <c r="E22" s="22" t="s">
        <v>211</v>
      </c>
      <c r="F22" s="22" t="s">
        <v>18</v>
      </c>
      <c r="G22" s="6">
        <v>43305.525567129633</v>
      </c>
      <c r="H22" s="22" t="s">
        <v>458</v>
      </c>
      <c r="I22" s="36">
        <v>82003814</v>
      </c>
      <c r="J22" s="22" t="s">
        <v>211</v>
      </c>
      <c r="K22" s="22"/>
      <c r="L22" s="22"/>
      <c r="M22" s="39" t="s">
        <v>511</v>
      </c>
      <c r="N22" s="22"/>
      <c r="O22" s="22"/>
      <c r="P22" s="22"/>
      <c r="Q22" s="22"/>
      <c r="R22" s="22"/>
      <c r="S22" s="22"/>
      <c r="T22" s="22"/>
      <c r="U22" s="22"/>
      <c r="V22" s="22"/>
      <c r="W22" s="22"/>
      <c r="X22" s="22"/>
      <c r="Y22" s="22"/>
      <c r="Z22" s="22"/>
      <c r="AA22" s="22"/>
      <c r="AB22" s="22"/>
      <c r="AC22" s="22"/>
      <c r="AD22" s="22"/>
      <c r="AE22" s="22"/>
      <c r="AF22" s="22"/>
    </row>
    <row r="23" spans="1:32" ht="15.75" customHeight="1">
      <c r="A23" s="22" t="s">
        <v>260</v>
      </c>
      <c r="B23" s="38" t="str">
        <f t="shared" si="3"/>
        <v>7,560</v>
      </c>
      <c r="C23" s="35">
        <v>1</v>
      </c>
      <c r="D23" s="35">
        <f t="shared" si="0"/>
        <v>7560</v>
      </c>
      <c r="E23" s="22" t="s">
        <v>211</v>
      </c>
      <c r="F23" s="22" t="s">
        <v>183</v>
      </c>
      <c r="G23" s="6">
        <v>43416.616331018522</v>
      </c>
      <c r="H23" s="22" t="s">
        <v>458</v>
      </c>
      <c r="I23" s="36">
        <v>46804311</v>
      </c>
      <c r="J23" s="22" t="s">
        <v>211</v>
      </c>
      <c r="K23" s="22"/>
      <c r="L23" s="22" t="s">
        <v>512</v>
      </c>
      <c r="M23" s="39" t="s">
        <v>513</v>
      </c>
      <c r="N23" s="22"/>
      <c r="O23" s="22"/>
      <c r="P23" s="22"/>
      <c r="Q23" s="22"/>
      <c r="R23" s="22"/>
      <c r="S23" s="22"/>
      <c r="T23" s="22"/>
      <c r="U23" s="22"/>
      <c r="V23" s="22"/>
      <c r="W23" s="22"/>
      <c r="X23" s="22"/>
      <c r="Y23" s="22"/>
      <c r="Z23" s="22"/>
      <c r="AA23" s="22"/>
      <c r="AB23" s="22"/>
      <c r="AC23" s="22"/>
      <c r="AD23" s="22"/>
      <c r="AE23" s="22"/>
      <c r="AF23" s="22"/>
    </row>
    <row r="24" spans="1:32" ht="15.75" customHeight="1">
      <c r="A24" s="22" t="s">
        <v>102</v>
      </c>
      <c r="B24" s="38" t="str">
        <f t="shared" si="3"/>
        <v>7,560</v>
      </c>
      <c r="C24" s="35">
        <v>1</v>
      </c>
      <c r="D24" s="35">
        <f t="shared" si="0"/>
        <v>7560</v>
      </c>
      <c r="E24" s="34">
        <v>20000000</v>
      </c>
      <c r="F24" s="22" t="s">
        <v>23</v>
      </c>
      <c r="G24" s="6">
        <v>43787.784548611111</v>
      </c>
      <c r="H24" s="22" t="s">
        <v>458</v>
      </c>
      <c r="I24" s="36">
        <v>50782681</v>
      </c>
      <c r="J24" s="22" t="s">
        <v>514</v>
      </c>
      <c r="K24" s="22"/>
      <c r="L24" s="22"/>
      <c r="M24" s="39" t="s">
        <v>515</v>
      </c>
      <c r="N24" s="22"/>
      <c r="O24" s="22"/>
      <c r="P24" s="22"/>
      <c r="Q24" s="22"/>
      <c r="R24" s="22"/>
      <c r="S24" s="22"/>
      <c r="T24" s="22"/>
      <c r="U24" s="22"/>
      <c r="V24" s="22"/>
      <c r="W24" s="22"/>
      <c r="X24" s="22"/>
      <c r="Y24" s="22"/>
      <c r="Z24" s="22"/>
      <c r="AA24" s="22"/>
      <c r="AB24" s="22"/>
      <c r="AC24" s="22"/>
      <c r="AD24" s="22"/>
      <c r="AE24" s="22"/>
      <c r="AF24" s="22"/>
    </row>
    <row r="25" spans="1:32" ht="15.75" customHeight="1">
      <c r="A25" s="37" t="s">
        <v>253</v>
      </c>
      <c r="B25" s="38" t="str">
        <f t="shared" si="3"/>
        <v>15,120</v>
      </c>
      <c r="C25" s="35">
        <v>1</v>
      </c>
      <c r="D25" s="35">
        <f t="shared" si="0"/>
        <v>15120</v>
      </c>
      <c r="E25" s="22" t="s">
        <v>211</v>
      </c>
      <c r="F25" s="22" t="s">
        <v>183</v>
      </c>
      <c r="G25" s="6">
        <v>43305.525567129633</v>
      </c>
      <c r="H25" s="22" t="s">
        <v>516</v>
      </c>
      <c r="I25" s="40" t="s">
        <v>517</v>
      </c>
      <c r="J25" s="22" t="s">
        <v>211</v>
      </c>
      <c r="K25" s="22"/>
      <c r="L25" s="22"/>
      <c r="M25" s="39" t="s">
        <v>518</v>
      </c>
      <c r="N25" s="37"/>
      <c r="O25" s="37"/>
      <c r="P25" s="22"/>
      <c r="Q25" s="22"/>
      <c r="R25" s="22"/>
      <c r="S25" s="22"/>
      <c r="T25" s="22"/>
      <c r="U25" s="22"/>
      <c r="V25" s="22"/>
      <c r="W25" s="22"/>
      <c r="X25" s="22"/>
      <c r="Y25" s="22"/>
      <c r="Z25" s="22"/>
      <c r="AA25" s="22"/>
      <c r="AB25" s="22"/>
      <c r="AC25" s="22"/>
      <c r="AD25" s="22"/>
      <c r="AE25" s="22"/>
      <c r="AF25" s="22"/>
    </row>
    <row r="26" spans="1:32" ht="15.75" customHeight="1">
      <c r="A26" s="22" t="s">
        <v>263</v>
      </c>
      <c r="B26" s="38" t="str">
        <f t="shared" si="3"/>
        <v>7,560</v>
      </c>
      <c r="C26" s="35">
        <v>1</v>
      </c>
      <c r="D26" s="35">
        <f t="shared" si="0"/>
        <v>7560</v>
      </c>
      <c r="E26" s="22" t="s">
        <v>211</v>
      </c>
      <c r="F26" s="22" t="s">
        <v>48</v>
      </c>
      <c r="G26" s="6">
        <v>43696.414421296293</v>
      </c>
      <c r="H26" s="22" t="s">
        <v>458</v>
      </c>
      <c r="I26" s="36">
        <v>52024101</v>
      </c>
      <c r="J26" s="22" t="s">
        <v>211</v>
      </c>
      <c r="K26" s="22"/>
      <c r="L26" s="22" t="s">
        <v>519</v>
      </c>
      <c r="M26" s="39" t="s">
        <v>520</v>
      </c>
      <c r="N26" s="22"/>
      <c r="O26" s="22"/>
      <c r="P26" s="22"/>
      <c r="Q26" s="22"/>
      <c r="R26" s="22"/>
      <c r="S26" s="22"/>
      <c r="T26" s="22"/>
      <c r="U26" s="22"/>
      <c r="V26" s="22"/>
      <c r="W26" s="22"/>
      <c r="X26" s="22"/>
      <c r="Y26" s="22"/>
      <c r="Z26" s="22"/>
      <c r="AA26" s="22"/>
      <c r="AB26" s="22"/>
      <c r="AC26" s="22"/>
      <c r="AD26" s="22"/>
      <c r="AE26" s="22"/>
      <c r="AF26" s="22"/>
    </row>
    <row r="27" spans="1:32" ht="15.75" customHeight="1">
      <c r="A27" s="22" t="s">
        <v>264</v>
      </c>
      <c r="B27" s="38" t="str">
        <f t="shared" si="3"/>
        <v>7,560</v>
      </c>
      <c r="C27" s="35">
        <v>1</v>
      </c>
      <c r="D27" s="35">
        <f t="shared" si="0"/>
        <v>7560</v>
      </c>
      <c r="E27" s="22" t="s">
        <v>211</v>
      </c>
      <c r="F27" s="22" t="s">
        <v>48</v>
      </c>
      <c r="G27" s="6">
        <v>43707.619849537034</v>
      </c>
      <c r="H27" s="22" t="s">
        <v>458</v>
      </c>
      <c r="I27" s="40" t="s">
        <v>521</v>
      </c>
      <c r="J27" s="22" t="s">
        <v>211</v>
      </c>
      <c r="K27" s="22"/>
      <c r="L27" s="22" t="s">
        <v>522</v>
      </c>
      <c r="M27" s="39" t="s">
        <v>523</v>
      </c>
      <c r="N27" s="37"/>
      <c r="O27" s="22"/>
      <c r="P27" s="22"/>
      <c r="Q27" s="22"/>
      <c r="R27" s="22"/>
      <c r="S27" s="22"/>
      <c r="T27" s="22"/>
      <c r="U27" s="22"/>
      <c r="V27" s="22"/>
      <c r="W27" s="22"/>
      <c r="X27" s="22"/>
      <c r="Y27" s="22"/>
      <c r="Z27" s="22"/>
      <c r="AA27" s="22"/>
      <c r="AB27" s="22"/>
      <c r="AC27" s="22"/>
      <c r="AD27" s="22"/>
      <c r="AE27" s="22"/>
      <c r="AF27" s="22"/>
    </row>
    <row r="28" spans="1:32" ht="15.75" customHeight="1">
      <c r="A28" s="22" t="s">
        <v>265</v>
      </c>
      <c r="B28" s="38" t="str">
        <f t="shared" si="3"/>
        <v>7,560</v>
      </c>
      <c r="C28" s="35">
        <v>1</v>
      </c>
      <c r="D28" s="35">
        <f t="shared" si="0"/>
        <v>7560</v>
      </c>
      <c r="E28" s="22" t="s">
        <v>211</v>
      </c>
      <c r="F28" s="22" t="s">
        <v>48</v>
      </c>
      <c r="G28" s="6">
        <v>43322.662997685184</v>
      </c>
      <c r="H28" s="22" t="s">
        <v>458</v>
      </c>
      <c r="I28" s="36">
        <v>69115908</v>
      </c>
      <c r="J28" s="22" t="s">
        <v>211</v>
      </c>
      <c r="K28" s="42">
        <v>43748</v>
      </c>
      <c r="L28" s="22"/>
      <c r="M28" s="39" t="s">
        <v>524</v>
      </c>
      <c r="N28" s="22"/>
      <c r="O28" s="22"/>
      <c r="P28" s="22"/>
      <c r="Q28" s="22"/>
      <c r="R28" s="22"/>
      <c r="S28" s="22"/>
      <c r="T28" s="22"/>
      <c r="U28" s="22"/>
      <c r="V28" s="22"/>
      <c r="W28" s="22"/>
      <c r="X28" s="22"/>
      <c r="Y28" s="22"/>
      <c r="Z28" s="22"/>
      <c r="AA28" s="22"/>
      <c r="AB28" s="22"/>
      <c r="AC28" s="22"/>
      <c r="AD28" s="22"/>
      <c r="AE28" s="22"/>
      <c r="AF28" s="22"/>
    </row>
    <row r="29" spans="1:32" ht="15.75" customHeight="1">
      <c r="A29" s="22" t="s">
        <v>266</v>
      </c>
      <c r="B29" s="38" t="str">
        <f t="shared" si="3"/>
        <v>22,680</v>
      </c>
      <c r="C29" s="35">
        <v>1</v>
      </c>
      <c r="D29" s="35">
        <f t="shared" si="0"/>
        <v>22680</v>
      </c>
      <c r="E29" s="22" t="s">
        <v>211</v>
      </c>
      <c r="F29" s="22" t="s">
        <v>48</v>
      </c>
      <c r="G29" s="6">
        <v>43809.474791666667</v>
      </c>
      <c r="H29" s="22" t="s">
        <v>525</v>
      </c>
      <c r="I29" s="36">
        <v>62701306</v>
      </c>
      <c r="J29" s="22" t="s">
        <v>211</v>
      </c>
      <c r="K29" s="22"/>
      <c r="L29" s="22" t="s">
        <v>526</v>
      </c>
      <c r="M29" s="39" t="s">
        <v>527</v>
      </c>
      <c r="N29" s="37"/>
      <c r="O29" s="22"/>
      <c r="P29" s="22"/>
      <c r="Q29" s="22"/>
      <c r="R29" s="22"/>
      <c r="S29" s="22"/>
      <c r="T29" s="22"/>
      <c r="U29" s="22"/>
      <c r="V29" s="22"/>
      <c r="W29" s="22"/>
      <c r="X29" s="22"/>
      <c r="Y29" s="22"/>
      <c r="Z29" s="22"/>
      <c r="AA29" s="22"/>
      <c r="AB29" s="22"/>
      <c r="AC29" s="22"/>
      <c r="AD29" s="22"/>
      <c r="AE29" s="22"/>
      <c r="AF29" s="22"/>
    </row>
    <row r="30" spans="1:32" ht="15.75" customHeight="1">
      <c r="A30" s="22" t="s">
        <v>267</v>
      </c>
      <c r="B30" s="38" t="str">
        <f t="shared" si="3"/>
        <v>15,120</v>
      </c>
      <c r="C30" s="35">
        <v>1</v>
      </c>
      <c r="D30" s="35">
        <f t="shared" si="0"/>
        <v>15120</v>
      </c>
      <c r="E30" s="22" t="s">
        <v>211</v>
      </c>
      <c r="F30" s="22" t="s">
        <v>48</v>
      </c>
      <c r="G30" s="6">
        <v>43650.75744212963</v>
      </c>
      <c r="H30" s="22" t="s">
        <v>516</v>
      </c>
      <c r="I30" s="36">
        <v>77495542</v>
      </c>
      <c r="J30" s="22" t="s">
        <v>211</v>
      </c>
      <c r="K30" s="42">
        <v>43651</v>
      </c>
      <c r="L30" s="22"/>
      <c r="M30" s="39" t="s">
        <v>528</v>
      </c>
      <c r="N30" s="22"/>
      <c r="O30" s="22"/>
      <c r="P30" s="22"/>
      <c r="Q30" s="22"/>
      <c r="R30" s="22"/>
      <c r="S30" s="22"/>
      <c r="T30" s="22"/>
      <c r="U30" s="22"/>
      <c r="V30" s="22"/>
      <c r="W30" s="22"/>
      <c r="X30" s="22"/>
      <c r="Y30" s="22"/>
      <c r="Z30" s="22"/>
      <c r="AA30" s="22"/>
      <c r="AB30" s="22"/>
      <c r="AC30" s="22"/>
      <c r="AD30" s="22"/>
      <c r="AE30" s="22"/>
      <c r="AF30" s="22"/>
    </row>
    <row r="31" spans="1:32" ht="15.75" customHeight="1">
      <c r="A31" s="22" t="s">
        <v>268</v>
      </c>
      <c r="B31" s="38" t="str">
        <f t="shared" si="3"/>
        <v>9,450</v>
      </c>
      <c r="C31" s="35">
        <v>1</v>
      </c>
      <c r="D31" s="35">
        <f t="shared" si="0"/>
        <v>9450</v>
      </c>
      <c r="E31" s="22" t="s">
        <v>211</v>
      </c>
      <c r="F31" s="22" t="s">
        <v>48</v>
      </c>
      <c r="G31" s="6">
        <v>43305.525567129633</v>
      </c>
      <c r="H31" s="22" t="s">
        <v>529</v>
      </c>
      <c r="I31" s="36">
        <v>10617383</v>
      </c>
      <c r="J31" s="22" t="s">
        <v>211</v>
      </c>
      <c r="K31" s="22"/>
      <c r="L31" s="22"/>
      <c r="M31" s="39" t="s">
        <v>530</v>
      </c>
      <c r="N31" s="22"/>
      <c r="O31" s="22"/>
      <c r="P31" s="22"/>
      <c r="Q31" s="22"/>
      <c r="R31" s="22"/>
      <c r="S31" s="22"/>
      <c r="T31" s="22"/>
      <c r="U31" s="22"/>
      <c r="V31" s="22"/>
      <c r="W31" s="22"/>
      <c r="X31" s="22"/>
      <c r="Y31" s="22"/>
      <c r="Z31" s="22"/>
      <c r="AA31" s="22"/>
      <c r="AB31" s="22"/>
      <c r="AC31" s="22"/>
      <c r="AD31" s="22"/>
      <c r="AE31" s="22"/>
      <c r="AF31" s="22"/>
    </row>
    <row r="32" spans="1:32" ht="15.75" customHeight="1">
      <c r="A32" s="22" t="s">
        <v>269</v>
      </c>
      <c r="B32" s="38" t="str">
        <f t="shared" si="3"/>
        <v>7,560</v>
      </c>
      <c r="C32" s="35">
        <v>1</v>
      </c>
      <c r="D32" s="35">
        <f t="shared" si="0"/>
        <v>7560</v>
      </c>
      <c r="E32" s="22" t="s">
        <v>211</v>
      </c>
      <c r="F32" s="22" t="s">
        <v>48</v>
      </c>
      <c r="G32" s="6">
        <v>43305.52553240741</v>
      </c>
      <c r="H32" s="22" t="s">
        <v>458</v>
      </c>
      <c r="I32" s="40" t="s">
        <v>531</v>
      </c>
      <c r="J32" s="22" t="s">
        <v>211</v>
      </c>
      <c r="K32" s="22"/>
      <c r="L32" s="22"/>
      <c r="M32" s="39" t="s">
        <v>532</v>
      </c>
      <c r="N32" s="22"/>
      <c r="O32" s="22"/>
      <c r="P32" s="22"/>
      <c r="Q32" s="22"/>
      <c r="R32" s="22"/>
      <c r="S32" s="22"/>
      <c r="T32" s="22"/>
      <c r="U32" s="22"/>
      <c r="V32" s="22"/>
      <c r="W32" s="22"/>
      <c r="X32" s="22"/>
      <c r="Y32" s="22"/>
      <c r="Z32" s="22"/>
      <c r="AA32" s="22"/>
      <c r="AB32" s="22"/>
      <c r="AC32" s="22"/>
      <c r="AD32" s="22"/>
      <c r="AE32" s="22"/>
      <c r="AF32" s="22"/>
    </row>
    <row r="33" spans="1:32" ht="15.75" customHeight="1">
      <c r="A33" s="22" t="s">
        <v>261</v>
      </c>
      <c r="B33" s="38" t="str">
        <f t="shared" si="3"/>
        <v>7,560</v>
      </c>
      <c r="C33" s="35">
        <v>1</v>
      </c>
      <c r="D33" s="35">
        <f t="shared" si="0"/>
        <v>7560</v>
      </c>
      <c r="E33" s="22" t="s">
        <v>211</v>
      </c>
      <c r="F33" s="22" t="s">
        <v>183</v>
      </c>
      <c r="G33" s="6">
        <v>43577.433310185188</v>
      </c>
      <c r="H33" s="22" t="s">
        <v>458</v>
      </c>
      <c r="I33" s="36">
        <v>17881751</v>
      </c>
      <c r="J33" s="22" t="s">
        <v>211</v>
      </c>
      <c r="K33" s="22"/>
      <c r="L33" s="22"/>
      <c r="M33" s="39" t="s">
        <v>533</v>
      </c>
      <c r="N33" s="22"/>
      <c r="O33" s="22"/>
      <c r="P33" s="22"/>
      <c r="Q33" s="22"/>
      <c r="R33" s="22"/>
      <c r="S33" s="22"/>
      <c r="T33" s="22"/>
      <c r="U33" s="22"/>
      <c r="V33" s="22"/>
      <c r="W33" s="22"/>
      <c r="X33" s="22"/>
      <c r="Y33" s="22"/>
      <c r="Z33" s="22"/>
      <c r="AA33" s="22"/>
      <c r="AB33" s="22"/>
      <c r="AC33" s="22"/>
      <c r="AD33" s="22"/>
      <c r="AE33" s="22"/>
      <c r="AF33" s="22"/>
    </row>
    <row r="34" spans="1:32" ht="15.75" customHeight="1">
      <c r="A34" s="22" t="s">
        <v>46</v>
      </c>
      <c r="B34" s="38" t="str">
        <f t="shared" si="3"/>
        <v>4,410</v>
      </c>
      <c r="C34" s="35">
        <v>1</v>
      </c>
      <c r="D34" s="35">
        <f t="shared" si="0"/>
        <v>4410</v>
      </c>
      <c r="E34" s="34">
        <v>1000000</v>
      </c>
      <c r="F34" s="22" t="s">
        <v>12</v>
      </c>
      <c r="G34" s="6">
        <v>43009</v>
      </c>
      <c r="H34" s="22" t="s">
        <v>534</v>
      </c>
      <c r="I34" s="36">
        <v>24849504</v>
      </c>
      <c r="J34" s="22" t="s">
        <v>535</v>
      </c>
      <c r="K34" s="22"/>
      <c r="L34" s="22"/>
      <c r="M34" s="39" t="s">
        <v>536</v>
      </c>
      <c r="N34" s="22"/>
      <c r="O34" s="22"/>
      <c r="P34" s="22"/>
      <c r="Q34" s="22"/>
      <c r="R34" s="22"/>
      <c r="S34" s="22"/>
      <c r="T34" s="22"/>
      <c r="U34" s="22"/>
      <c r="V34" s="22"/>
      <c r="W34" s="22"/>
      <c r="X34" s="22"/>
      <c r="Y34" s="22"/>
      <c r="Z34" s="22"/>
      <c r="AA34" s="22"/>
      <c r="AB34" s="22"/>
      <c r="AC34" s="22"/>
      <c r="AD34" s="22"/>
      <c r="AE34" s="22"/>
      <c r="AF34" s="22"/>
    </row>
    <row r="35" spans="1:32" ht="15.75" customHeight="1">
      <c r="A35" s="22" t="s">
        <v>96</v>
      </c>
      <c r="B35" s="38" t="str">
        <f t="shared" si="3"/>
        <v>7,560</v>
      </c>
      <c r="C35" s="35">
        <v>1</v>
      </c>
      <c r="D35" s="35">
        <f t="shared" si="0"/>
        <v>7560</v>
      </c>
      <c r="E35" s="34">
        <v>10000000</v>
      </c>
      <c r="F35" s="22" t="s">
        <v>83</v>
      </c>
      <c r="G35" s="6">
        <v>43587.580393518518</v>
      </c>
      <c r="H35" s="22" t="s">
        <v>458</v>
      </c>
      <c r="I35" s="36">
        <v>24393455</v>
      </c>
      <c r="J35" s="22" t="s">
        <v>401</v>
      </c>
      <c r="K35" s="42">
        <v>44135</v>
      </c>
      <c r="L35" s="22" t="s">
        <v>537</v>
      </c>
      <c r="M35" s="39" t="s">
        <v>538</v>
      </c>
      <c r="N35" s="22"/>
      <c r="O35" s="22"/>
      <c r="P35" s="22"/>
      <c r="Q35" s="22"/>
      <c r="R35" s="22"/>
      <c r="S35" s="22"/>
      <c r="T35" s="22"/>
      <c r="U35" s="22"/>
      <c r="V35" s="22"/>
      <c r="W35" s="22"/>
      <c r="X35" s="22"/>
      <c r="Y35" s="22"/>
      <c r="Z35" s="22"/>
      <c r="AA35" s="22"/>
      <c r="AB35" s="22"/>
      <c r="AC35" s="22"/>
      <c r="AD35" s="22"/>
      <c r="AE35" s="22"/>
      <c r="AF35" s="22"/>
    </row>
    <row r="36" spans="1:32" ht="15.75" customHeight="1">
      <c r="A36" s="22" t="s">
        <v>141</v>
      </c>
      <c r="B36" s="38" t="str">
        <f t="shared" si="3"/>
        <v>7,560</v>
      </c>
      <c r="C36" s="35">
        <v>1</v>
      </c>
      <c r="D36" s="35">
        <f t="shared" si="0"/>
        <v>7560</v>
      </c>
      <c r="E36" s="34">
        <v>269500000</v>
      </c>
      <c r="F36" s="22" t="s">
        <v>23</v>
      </c>
      <c r="G36" s="6">
        <v>43427.563530092593</v>
      </c>
      <c r="H36" s="22" t="s">
        <v>458</v>
      </c>
      <c r="I36" s="36">
        <v>54628459</v>
      </c>
      <c r="J36" s="22" t="s">
        <v>539</v>
      </c>
      <c r="K36" s="22"/>
      <c r="L36" s="22" t="s">
        <v>540</v>
      </c>
      <c r="M36" s="39" t="s">
        <v>541</v>
      </c>
      <c r="N36" s="22"/>
      <c r="O36" s="22"/>
      <c r="P36" s="22"/>
      <c r="Q36" s="22"/>
      <c r="R36" s="22"/>
      <c r="S36" s="22"/>
      <c r="T36" s="22"/>
      <c r="U36" s="22"/>
      <c r="V36" s="22"/>
      <c r="W36" s="22"/>
      <c r="X36" s="22"/>
      <c r="Y36" s="22"/>
      <c r="Z36" s="22"/>
      <c r="AA36" s="22"/>
      <c r="AB36" s="22"/>
      <c r="AC36" s="22"/>
      <c r="AD36" s="22"/>
      <c r="AE36" s="22"/>
      <c r="AF36" s="22"/>
    </row>
    <row r="37" spans="1:32" ht="15.75" customHeight="1">
      <c r="A37" s="22" t="s">
        <v>185</v>
      </c>
      <c r="B37" s="38" t="str">
        <f t="shared" si="3"/>
        <v>7,560</v>
      </c>
      <c r="C37" s="35">
        <v>1</v>
      </c>
      <c r="D37" s="35">
        <f t="shared" si="0"/>
        <v>7560</v>
      </c>
      <c r="E37" s="34">
        <v>5000000000</v>
      </c>
      <c r="F37" s="22" t="s">
        <v>104</v>
      </c>
      <c r="G37" s="6">
        <v>43798.458622685182</v>
      </c>
      <c r="H37" s="22" t="s">
        <v>458</v>
      </c>
      <c r="I37" s="36">
        <v>28069900</v>
      </c>
      <c r="J37" s="22" t="s">
        <v>542</v>
      </c>
      <c r="K37" s="22"/>
      <c r="L37" s="22"/>
      <c r="M37" s="39" t="s">
        <v>543</v>
      </c>
      <c r="N37" s="22"/>
      <c r="O37" s="22"/>
      <c r="P37" s="22"/>
      <c r="Q37" s="22"/>
      <c r="R37" s="22"/>
      <c r="S37" s="22"/>
      <c r="T37" s="22"/>
      <c r="U37" s="22"/>
      <c r="V37" s="22"/>
      <c r="W37" s="22"/>
      <c r="X37" s="22"/>
      <c r="Y37" s="22"/>
      <c r="Z37" s="22"/>
      <c r="AA37" s="22"/>
      <c r="AB37" s="22"/>
      <c r="AC37" s="22"/>
      <c r="AD37" s="22"/>
      <c r="AE37" s="22"/>
      <c r="AF37" s="22"/>
    </row>
    <row r="38" spans="1:32" ht="15.75" customHeight="1">
      <c r="A38" s="22" t="s">
        <v>38</v>
      </c>
      <c r="B38" s="38" t="str">
        <f t="shared" si="3"/>
        <v>7,560</v>
      </c>
      <c r="C38" s="35">
        <v>1</v>
      </c>
      <c r="D38" s="35">
        <f t="shared" si="0"/>
        <v>7560</v>
      </c>
      <c r="E38" s="34">
        <v>500000</v>
      </c>
      <c r="F38" s="22" t="s">
        <v>544</v>
      </c>
      <c r="G38" s="6">
        <v>43467.762557870374</v>
      </c>
      <c r="H38" s="22" t="s">
        <v>458</v>
      </c>
      <c r="I38" s="36">
        <v>50767696</v>
      </c>
      <c r="J38" s="22" t="s">
        <v>545</v>
      </c>
      <c r="K38" s="22"/>
      <c r="L38" s="22"/>
      <c r="M38" s="39" t="s">
        <v>546</v>
      </c>
      <c r="N38" s="22"/>
      <c r="O38" s="22"/>
      <c r="P38" s="22"/>
      <c r="Q38" s="22"/>
      <c r="R38" s="22"/>
      <c r="S38" s="22"/>
      <c r="T38" s="22"/>
      <c r="U38" s="22"/>
      <c r="V38" s="22"/>
      <c r="W38" s="22"/>
      <c r="X38" s="22"/>
      <c r="Y38" s="22"/>
      <c r="Z38" s="22"/>
      <c r="AA38" s="22"/>
      <c r="AB38" s="22"/>
      <c r="AC38" s="22"/>
      <c r="AD38" s="22"/>
      <c r="AE38" s="22"/>
      <c r="AF38" s="22"/>
    </row>
    <row r="39" spans="1:32" ht="15.75" customHeight="1">
      <c r="A39" s="22" t="s">
        <v>24</v>
      </c>
      <c r="B39" s="38" t="str">
        <f t="shared" si="3"/>
        <v>22,680</v>
      </c>
      <c r="C39" s="35">
        <v>1</v>
      </c>
      <c r="D39" s="35">
        <f t="shared" si="0"/>
        <v>22680</v>
      </c>
      <c r="E39" s="43">
        <v>200000</v>
      </c>
      <c r="F39" s="22" t="s">
        <v>25</v>
      </c>
      <c r="G39" s="6">
        <v>43319.502418981479</v>
      </c>
      <c r="H39" s="22" t="s">
        <v>525</v>
      </c>
      <c r="I39" s="36">
        <v>31845790</v>
      </c>
      <c r="J39" s="22" t="s">
        <v>211</v>
      </c>
      <c r="K39" s="42">
        <v>43322</v>
      </c>
      <c r="L39" s="22"/>
      <c r="M39" s="39" t="s">
        <v>547</v>
      </c>
      <c r="N39" s="22"/>
      <c r="O39" s="22"/>
      <c r="P39" s="22"/>
      <c r="Q39" s="22"/>
      <c r="R39" s="22"/>
      <c r="S39" s="22"/>
      <c r="T39" s="22"/>
      <c r="U39" s="22"/>
      <c r="V39" s="22"/>
      <c r="W39" s="22"/>
      <c r="X39" s="22"/>
      <c r="Y39" s="22"/>
      <c r="Z39" s="22"/>
      <c r="AA39" s="22"/>
      <c r="AB39" s="22"/>
      <c r="AC39" s="22"/>
      <c r="AD39" s="22"/>
      <c r="AE39" s="22"/>
      <c r="AF39" s="22"/>
    </row>
    <row r="40" spans="1:32" ht="15.75" customHeight="1">
      <c r="A40" s="22" t="s">
        <v>144</v>
      </c>
      <c r="B40" s="38" t="str">
        <f t="shared" si="3"/>
        <v>7,560</v>
      </c>
      <c r="C40" s="35">
        <v>1</v>
      </c>
      <c r="D40" s="35">
        <f t="shared" si="0"/>
        <v>7560</v>
      </c>
      <c r="E40" s="34">
        <v>362174840</v>
      </c>
      <c r="F40" s="22" t="s">
        <v>33</v>
      </c>
      <c r="G40" s="6">
        <v>43566.483622685184</v>
      </c>
      <c r="H40" s="22" t="s">
        <v>458</v>
      </c>
      <c r="I40" s="36">
        <v>27750814</v>
      </c>
      <c r="J40" s="22" t="s">
        <v>411</v>
      </c>
      <c r="K40" s="22"/>
      <c r="L40" s="22"/>
      <c r="M40" s="39" t="s">
        <v>548</v>
      </c>
      <c r="N40" s="22"/>
      <c r="O40" s="22"/>
      <c r="P40" s="22"/>
      <c r="Q40" s="22"/>
      <c r="R40" s="22"/>
      <c r="S40" s="22"/>
      <c r="T40" s="22"/>
      <c r="U40" s="22"/>
      <c r="V40" s="22"/>
      <c r="W40" s="22"/>
      <c r="X40" s="22"/>
      <c r="Y40" s="22"/>
      <c r="Z40" s="22"/>
      <c r="AA40" s="22"/>
      <c r="AB40" s="22"/>
      <c r="AC40" s="22"/>
      <c r="AD40" s="22"/>
      <c r="AE40" s="22"/>
      <c r="AF40" s="22"/>
    </row>
    <row r="41" spans="1:32" ht="15.75" customHeight="1">
      <c r="A41" s="22" t="s">
        <v>259</v>
      </c>
      <c r="B41" s="38" t="str">
        <f t="shared" si="3"/>
        <v>7,560</v>
      </c>
      <c r="C41" s="35">
        <v>1</v>
      </c>
      <c r="D41" s="35">
        <f t="shared" si="0"/>
        <v>7560</v>
      </c>
      <c r="E41" s="22" t="s">
        <v>211</v>
      </c>
      <c r="F41" s="22" t="s">
        <v>18</v>
      </c>
      <c r="G41" s="6">
        <v>43609.676562499997</v>
      </c>
      <c r="H41" s="22" t="s">
        <v>458</v>
      </c>
      <c r="I41" s="36">
        <v>98275376</v>
      </c>
      <c r="J41" s="22" t="s">
        <v>211</v>
      </c>
      <c r="K41" s="22"/>
      <c r="L41" s="22"/>
      <c r="M41" s="39" t="s">
        <v>549</v>
      </c>
      <c r="N41" s="22"/>
      <c r="O41" s="22"/>
      <c r="P41" s="22"/>
      <c r="Q41" s="22"/>
      <c r="R41" s="22"/>
      <c r="S41" s="22"/>
      <c r="T41" s="22"/>
      <c r="U41" s="22"/>
      <c r="V41" s="22"/>
      <c r="W41" s="22"/>
      <c r="X41" s="22"/>
      <c r="Y41" s="22"/>
      <c r="Z41" s="22"/>
      <c r="AA41" s="22"/>
      <c r="AB41" s="22"/>
      <c r="AC41" s="22"/>
      <c r="AD41" s="22"/>
      <c r="AE41" s="22"/>
      <c r="AF41" s="22"/>
    </row>
    <row r="42" spans="1:32" ht="15.75" customHeight="1">
      <c r="A42" s="22" t="s">
        <v>107</v>
      </c>
      <c r="B42" s="38" t="str">
        <f t="shared" si="3"/>
        <v>7,560</v>
      </c>
      <c r="C42" s="35">
        <v>1</v>
      </c>
      <c r="D42" s="35">
        <f t="shared" si="0"/>
        <v>7560</v>
      </c>
      <c r="E42" s="34">
        <v>28000000</v>
      </c>
      <c r="F42" s="22" t="s">
        <v>33</v>
      </c>
      <c r="G42" s="6">
        <v>43741.560335648152</v>
      </c>
      <c r="H42" s="22" t="s">
        <v>458</v>
      </c>
      <c r="I42" s="36">
        <v>55737320</v>
      </c>
      <c r="J42" s="22" t="s">
        <v>550</v>
      </c>
      <c r="K42" s="22"/>
      <c r="L42" s="22" t="s">
        <v>551</v>
      </c>
      <c r="M42" s="39" t="s">
        <v>552</v>
      </c>
      <c r="N42" s="22"/>
      <c r="O42" s="22"/>
      <c r="P42" s="22"/>
      <c r="Q42" s="22"/>
      <c r="R42" s="22"/>
      <c r="S42" s="22"/>
      <c r="T42" s="22"/>
      <c r="U42" s="22"/>
      <c r="V42" s="22"/>
      <c r="W42" s="22"/>
      <c r="X42" s="22"/>
      <c r="Y42" s="22"/>
      <c r="Z42" s="22"/>
      <c r="AA42" s="22"/>
      <c r="AB42" s="22"/>
      <c r="AC42" s="22"/>
      <c r="AD42" s="22"/>
      <c r="AE42" s="22"/>
      <c r="AF42" s="22"/>
    </row>
    <row r="43" spans="1:32" ht="15.75" customHeight="1">
      <c r="A43" s="22" t="s">
        <v>15</v>
      </c>
      <c r="B43" s="38" t="str">
        <f t="shared" si="3"/>
        <v>7,560</v>
      </c>
      <c r="C43" s="35">
        <v>1</v>
      </c>
      <c r="D43" s="35">
        <f t="shared" si="0"/>
        <v>7560</v>
      </c>
      <c r="E43" s="34">
        <v>50000</v>
      </c>
      <c r="F43" s="22" t="s">
        <v>544</v>
      </c>
      <c r="G43" s="6">
        <v>43378.540567129632</v>
      </c>
      <c r="H43" s="22" t="s">
        <v>458</v>
      </c>
      <c r="I43" s="36">
        <v>69708640</v>
      </c>
      <c r="J43" s="22" t="s">
        <v>553</v>
      </c>
      <c r="K43" s="22"/>
      <c r="L43" s="22" t="s">
        <v>554</v>
      </c>
      <c r="M43" s="39" t="s">
        <v>555</v>
      </c>
      <c r="N43" s="22"/>
      <c r="O43" s="22"/>
      <c r="P43" s="22"/>
      <c r="Q43" s="22"/>
      <c r="R43" s="22"/>
      <c r="S43" s="22"/>
      <c r="T43" s="22"/>
      <c r="U43" s="22"/>
      <c r="V43" s="22"/>
      <c r="W43" s="22"/>
      <c r="X43" s="22"/>
      <c r="Y43" s="22"/>
      <c r="Z43" s="22"/>
      <c r="AA43" s="22"/>
      <c r="AB43" s="22"/>
      <c r="AC43" s="22"/>
      <c r="AD43" s="22"/>
      <c r="AE43" s="22"/>
      <c r="AF43" s="22"/>
    </row>
    <row r="44" spans="1:32" ht="15.75" customHeight="1">
      <c r="A44" s="22" t="s">
        <v>190</v>
      </c>
      <c r="B44" s="38" t="str">
        <f t="shared" si="3"/>
        <v>7,560</v>
      </c>
      <c r="C44" s="35">
        <v>1</v>
      </c>
      <c r="D44" s="35">
        <f t="shared" si="0"/>
        <v>7560</v>
      </c>
      <c r="E44" s="34">
        <v>10000000000</v>
      </c>
      <c r="F44" s="22" t="s">
        <v>18</v>
      </c>
      <c r="G44" s="6">
        <v>43697.809363425928</v>
      </c>
      <c r="H44" s="22" t="s">
        <v>458</v>
      </c>
      <c r="I44" s="36">
        <v>84894989</v>
      </c>
      <c r="J44" s="22" t="s">
        <v>556</v>
      </c>
      <c r="K44" s="22"/>
      <c r="L44" s="22"/>
      <c r="M44" s="39" t="s">
        <v>557</v>
      </c>
      <c r="N44" s="22"/>
      <c r="O44" s="22"/>
      <c r="P44" s="22"/>
      <c r="Q44" s="22"/>
      <c r="R44" s="22"/>
      <c r="S44" s="22"/>
      <c r="T44" s="22"/>
      <c r="U44" s="22"/>
      <c r="V44" s="22"/>
      <c r="W44" s="22"/>
      <c r="X44" s="22"/>
      <c r="Y44" s="22"/>
      <c r="Z44" s="22"/>
      <c r="AA44" s="22"/>
      <c r="AB44" s="22"/>
      <c r="AC44" s="22"/>
      <c r="AD44" s="22"/>
      <c r="AE44" s="22"/>
      <c r="AF44" s="22"/>
    </row>
    <row r="45" spans="1:32" ht="15.75" customHeight="1">
      <c r="A45" s="22" t="s">
        <v>270</v>
      </c>
      <c r="B45" s="38" t="str">
        <f t="shared" si="3"/>
        <v>7,560</v>
      </c>
      <c r="C45" s="35">
        <v>1</v>
      </c>
      <c r="D45" s="35">
        <f t="shared" si="0"/>
        <v>7560</v>
      </c>
      <c r="E45" s="22" t="s">
        <v>211</v>
      </c>
      <c r="F45" s="22" t="s">
        <v>48</v>
      </c>
      <c r="G45" s="6">
        <v>43472.571747685186</v>
      </c>
      <c r="H45" s="22" t="s">
        <v>458</v>
      </c>
      <c r="I45" s="36">
        <v>35701598</v>
      </c>
      <c r="J45" s="22" t="s">
        <v>211</v>
      </c>
      <c r="K45" s="22"/>
      <c r="L45" s="22" t="s">
        <v>558</v>
      </c>
      <c r="M45" s="39" t="s">
        <v>559</v>
      </c>
      <c r="N45" s="22"/>
      <c r="O45" s="22"/>
      <c r="P45" s="22"/>
      <c r="Q45" s="22"/>
      <c r="R45" s="22"/>
      <c r="S45" s="22"/>
      <c r="T45" s="22"/>
      <c r="U45" s="22"/>
      <c r="V45" s="22"/>
      <c r="W45" s="22"/>
      <c r="X45" s="22"/>
      <c r="Y45" s="22"/>
      <c r="Z45" s="22"/>
      <c r="AA45" s="22"/>
      <c r="AB45" s="22"/>
      <c r="AC45" s="22"/>
      <c r="AD45" s="22"/>
      <c r="AE45" s="22"/>
      <c r="AF45" s="22"/>
    </row>
    <row r="46" spans="1:32" ht="15.75" customHeight="1">
      <c r="A46" s="22" t="s">
        <v>162</v>
      </c>
      <c r="B46" s="38" t="str">
        <f t="shared" si="3"/>
        <v>7,560</v>
      </c>
      <c r="C46" s="35">
        <v>1</v>
      </c>
      <c r="D46" s="35">
        <f t="shared" si="0"/>
        <v>7560</v>
      </c>
      <c r="E46" s="34">
        <v>588800000</v>
      </c>
      <c r="F46" s="22" t="s">
        <v>12</v>
      </c>
      <c r="G46" s="6">
        <v>43627.770312499997</v>
      </c>
      <c r="H46" s="22" t="s">
        <v>458</v>
      </c>
      <c r="I46" s="40" t="s">
        <v>560</v>
      </c>
      <c r="J46" s="22" t="s">
        <v>561</v>
      </c>
      <c r="K46" s="22"/>
      <c r="L46" s="22"/>
      <c r="M46" s="39" t="s">
        <v>562</v>
      </c>
      <c r="N46" s="37"/>
      <c r="O46" s="22"/>
      <c r="P46" s="22"/>
      <c r="Q46" s="22"/>
      <c r="R46" s="22"/>
      <c r="S46" s="22"/>
      <c r="T46" s="22"/>
      <c r="U46" s="22"/>
      <c r="V46" s="22"/>
      <c r="W46" s="22"/>
      <c r="X46" s="22"/>
      <c r="Y46" s="22"/>
      <c r="Z46" s="22"/>
      <c r="AA46" s="22"/>
      <c r="AB46" s="22"/>
      <c r="AC46" s="22"/>
      <c r="AD46" s="22"/>
      <c r="AE46" s="22"/>
      <c r="AF46" s="22"/>
    </row>
    <row r="47" spans="1:32" ht="15.75" customHeight="1">
      <c r="A47" s="22" t="s">
        <v>85</v>
      </c>
      <c r="B47" s="38" t="str">
        <f t="shared" si="3"/>
        <v>7,560</v>
      </c>
      <c r="C47" s="35">
        <v>1</v>
      </c>
      <c r="D47" s="35">
        <f t="shared" si="0"/>
        <v>7560</v>
      </c>
      <c r="E47" s="34">
        <v>6663000</v>
      </c>
      <c r="F47" s="22" t="s">
        <v>12</v>
      </c>
      <c r="G47" s="6">
        <v>43305.52553240741</v>
      </c>
      <c r="H47" s="22" t="s">
        <v>458</v>
      </c>
      <c r="I47" s="36">
        <v>28681442</v>
      </c>
      <c r="J47" s="22" t="s">
        <v>563</v>
      </c>
      <c r="K47" s="22"/>
      <c r="L47" s="22"/>
      <c r="M47" s="41" t="s">
        <v>564</v>
      </c>
      <c r="N47" s="22"/>
      <c r="O47" s="22"/>
      <c r="P47" s="22"/>
      <c r="Q47" s="22"/>
      <c r="R47" s="22"/>
      <c r="S47" s="22"/>
      <c r="T47" s="22"/>
      <c r="U47" s="22"/>
      <c r="V47" s="22"/>
      <c r="W47" s="22"/>
      <c r="X47" s="22"/>
      <c r="Y47" s="22"/>
      <c r="Z47" s="22"/>
      <c r="AA47" s="22"/>
      <c r="AB47" s="22"/>
      <c r="AC47" s="22"/>
      <c r="AD47" s="22"/>
      <c r="AE47" s="22"/>
      <c r="AF47" s="22"/>
    </row>
    <row r="48" spans="1:32" ht="15.75" customHeight="1">
      <c r="A48" s="41" t="s">
        <v>271</v>
      </c>
      <c r="B48" s="38" t="str">
        <f t="shared" si="3"/>
        <v>7,200</v>
      </c>
      <c r="C48" s="35">
        <v>1</v>
      </c>
      <c r="D48" s="35">
        <f t="shared" si="0"/>
        <v>7200</v>
      </c>
      <c r="E48" s="22" t="s">
        <v>211</v>
      </c>
      <c r="F48" s="22" t="s">
        <v>59</v>
      </c>
      <c r="G48" s="6">
        <v>43578.579826388886</v>
      </c>
      <c r="H48" s="22" t="s">
        <v>565</v>
      </c>
      <c r="I48" s="22"/>
      <c r="J48" s="22" t="s">
        <v>211</v>
      </c>
      <c r="K48" s="22"/>
      <c r="L48" s="22" t="s">
        <v>566</v>
      </c>
      <c r="M48" s="41" t="s">
        <v>567</v>
      </c>
      <c r="N48" s="22"/>
      <c r="O48" s="22"/>
      <c r="P48" s="22"/>
      <c r="Q48" s="22"/>
      <c r="R48" s="22"/>
      <c r="S48" s="22"/>
      <c r="T48" s="22"/>
      <c r="U48" s="22"/>
      <c r="V48" s="22"/>
      <c r="W48" s="22"/>
      <c r="X48" s="22"/>
      <c r="Y48" s="22"/>
      <c r="Z48" s="22"/>
      <c r="AA48" s="22"/>
      <c r="AB48" s="22"/>
      <c r="AC48" s="22"/>
      <c r="AD48" s="22"/>
      <c r="AE48" s="22"/>
      <c r="AF48" s="22"/>
    </row>
    <row r="49" spans="1:32" ht="12.5">
      <c r="A49" s="22"/>
      <c r="B49" s="44"/>
      <c r="C49" s="44"/>
      <c r="D49" s="44"/>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spans="1:32" ht="12.5">
      <c r="A50" s="22"/>
      <c r="B50" s="44"/>
      <c r="C50" s="44"/>
      <c r="D50" s="44"/>
      <c r="E50" s="45">
        <f>MEDIAN(E2:E46)</f>
        <v>240000000</v>
      </c>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spans="1:32" ht="12.5">
      <c r="A51" s="22"/>
      <c r="B51" s="44"/>
      <c r="C51" s="44"/>
      <c r="D51" s="44"/>
      <c r="E51" s="45">
        <f>AVERAGE(E2:E46)</f>
        <v>3854564702.3448277</v>
      </c>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spans="1:32" ht="12.5">
      <c r="A52" s="22"/>
      <c r="B52" s="44"/>
      <c r="C52" s="44"/>
      <c r="D52" s="44"/>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spans="1:32" ht="12.5">
      <c r="A53" s="22"/>
      <c r="B53" s="44"/>
      <c r="C53" s="44"/>
      <c r="D53" s="44"/>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spans="1:32" ht="12.5">
      <c r="A54" s="22"/>
      <c r="B54" s="44"/>
      <c r="C54" s="44"/>
      <c r="D54" s="44"/>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spans="1:32" ht="12.5">
      <c r="A55" s="22"/>
      <c r="B55" s="44"/>
      <c r="C55" s="44"/>
      <c r="D55" s="44"/>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spans="1:32" ht="12.5">
      <c r="A56" s="22"/>
      <c r="B56" s="44"/>
      <c r="C56" s="44"/>
      <c r="D56" s="44"/>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spans="1:32" ht="12.5">
      <c r="A57" s="22"/>
      <c r="B57" s="44"/>
      <c r="C57" s="44"/>
      <c r="D57" s="44"/>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spans="1:32" ht="12.5">
      <c r="A58" s="22"/>
      <c r="B58" s="44"/>
      <c r="C58" s="44"/>
      <c r="D58" s="44"/>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spans="1:32" ht="12.5">
      <c r="A59" s="22"/>
      <c r="B59" s="44"/>
      <c r="C59" s="44"/>
      <c r="D59" s="44"/>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spans="1:32" ht="12.5">
      <c r="A60" s="22"/>
      <c r="B60" s="44"/>
      <c r="C60" s="44"/>
      <c r="D60" s="44"/>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spans="1:32" ht="12.5">
      <c r="A61" s="22"/>
      <c r="B61" s="44"/>
      <c r="C61" s="44"/>
      <c r="D61" s="44"/>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spans="1:32" ht="12.5">
      <c r="A62" s="22"/>
      <c r="B62" s="44"/>
      <c r="C62" s="44"/>
      <c r="D62" s="44"/>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spans="1:32" ht="12.5">
      <c r="A63" s="22"/>
      <c r="B63" s="44"/>
      <c r="C63" s="44"/>
      <c r="D63" s="44"/>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spans="1:32" ht="12.5">
      <c r="A64" s="22"/>
      <c r="B64" s="44"/>
      <c r="C64" s="44"/>
      <c r="D64" s="44"/>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spans="1:32" ht="12.5">
      <c r="A65" s="22"/>
      <c r="B65" s="44"/>
      <c r="C65" s="44"/>
      <c r="D65" s="44"/>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spans="1:32" ht="12.5">
      <c r="A66" s="22"/>
      <c r="B66" s="44"/>
      <c r="C66" s="44"/>
      <c r="D66" s="44"/>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spans="1:32" ht="12.5">
      <c r="A67" s="22"/>
      <c r="B67" s="44"/>
      <c r="C67" s="44"/>
      <c r="D67" s="44"/>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spans="1:32" ht="12.5">
      <c r="A68" s="22"/>
      <c r="B68" s="44"/>
      <c r="C68" s="44"/>
      <c r="D68" s="44"/>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spans="1:32" ht="12.5">
      <c r="A69" s="22"/>
      <c r="B69" s="44"/>
      <c r="C69" s="44"/>
      <c r="D69" s="44"/>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spans="1:32" ht="12.5">
      <c r="A70" s="22"/>
      <c r="B70" s="44"/>
      <c r="C70" s="44"/>
      <c r="D70" s="44"/>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spans="1:32" ht="12.5">
      <c r="A71" s="22"/>
      <c r="B71" s="44"/>
      <c r="C71" s="44"/>
      <c r="D71" s="44"/>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spans="1:32" ht="12.5">
      <c r="A72" s="22"/>
      <c r="B72" s="44"/>
      <c r="C72" s="44"/>
      <c r="D72" s="44"/>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spans="1:32" ht="12.5">
      <c r="A73" s="22"/>
      <c r="B73" s="44"/>
      <c r="C73" s="44"/>
      <c r="D73" s="44"/>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spans="1:32" ht="12.5">
      <c r="A74" s="22"/>
      <c r="B74" s="44"/>
      <c r="C74" s="44"/>
      <c r="D74" s="44"/>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spans="1:32" ht="12.5">
      <c r="A75" s="22"/>
      <c r="B75" s="44"/>
      <c r="C75" s="44"/>
      <c r="D75" s="44"/>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spans="1:32" ht="12.5">
      <c r="A76" s="22"/>
      <c r="B76" s="44"/>
      <c r="C76" s="44"/>
      <c r="D76" s="44"/>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spans="1:32" ht="12.5">
      <c r="A77" s="22"/>
      <c r="B77" s="44"/>
      <c r="C77" s="44"/>
      <c r="D77" s="44"/>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spans="1:32" ht="12.5">
      <c r="A78" s="22"/>
      <c r="B78" s="44"/>
      <c r="C78" s="44"/>
      <c r="D78" s="44"/>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spans="1:32" ht="12.5">
      <c r="A79" s="22"/>
      <c r="B79" s="44"/>
      <c r="C79" s="44"/>
      <c r="D79" s="44"/>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spans="1:32" ht="12.5">
      <c r="A80" s="22"/>
      <c r="B80" s="44"/>
      <c r="C80" s="44"/>
      <c r="D80" s="44"/>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spans="1:32" ht="12.5">
      <c r="A81" s="22"/>
      <c r="B81" s="44"/>
      <c r="C81" s="44"/>
      <c r="D81" s="44"/>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spans="1:32" ht="12.5">
      <c r="A82" s="22"/>
      <c r="B82" s="44"/>
      <c r="C82" s="44"/>
      <c r="D82" s="44"/>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spans="1:32" ht="12.5">
      <c r="A83" s="22"/>
      <c r="B83" s="44"/>
      <c r="C83" s="44"/>
      <c r="D83" s="44"/>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spans="1:32" ht="12.5">
      <c r="A84" s="22"/>
      <c r="B84" s="44"/>
      <c r="C84" s="44"/>
      <c r="D84" s="44"/>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spans="1:32" ht="12.5">
      <c r="A85" s="22"/>
      <c r="B85" s="44"/>
      <c r="C85" s="44"/>
      <c r="D85" s="44"/>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spans="1:32" ht="12.5">
      <c r="A86" s="22"/>
      <c r="B86" s="44"/>
      <c r="C86" s="44"/>
      <c r="D86" s="44"/>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spans="1:32" ht="12.5">
      <c r="A87" s="22"/>
      <c r="B87" s="44"/>
      <c r="C87" s="44"/>
      <c r="D87" s="44"/>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spans="1:32" ht="12.5">
      <c r="A88" s="22"/>
      <c r="B88" s="44"/>
      <c r="C88" s="44"/>
      <c r="D88" s="44"/>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spans="1:32" ht="12.5">
      <c r="A89" s="22"/>
      <c r="B89" s="44"/>
      <c r="C89" s="44"/>
      <c r="D89" s="44"/>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spans="1:32" ht="12.5">
      <c r="A90" s="22"/>
      <c r="B90" s="44"/>
      <c r="C90" s="44"/>
      <c r="D90" s="44"/>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spans="1:32" ht="12.5">
      <c r="A91" s="22"/>
      <c r="B91" s="44"/>
      <c r="C91" s="44"/>
      <c r="D91" s="44"/>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spans="1:32" ht="12.5">
      <c r="A92" s="22"/>
      <c r="B92" s="44"/>
      <c r="C92" s="44"/>
      <c r="D92" s="44"/>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spans="1:32" ht="12.5">
      <c r="A93" s="22"/>
      <c r="B93" s="44"/>
      <c r="C93" s="44"/>
      <c r="D93" s="44"/>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spans="1:32" ht="12.5">
      <c r="A94" s="22"/>
      <c r="B94" s="44"/>
      <c r="C94" s="44"/>
      <c r="D94" s="44"/>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spans="1:32" ht="12.5">
      <c r="A95" s="22"/>
      <c r="B95" s="44"/>
      <c r="C95" s="44"/>
      <c r="D95" s="44"/>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spans="1:32" ht="12.5">
      <c r="A96" s="22"/>
      <c r="B96" s="44"/>
      <c r="C96" s="44"/>
      <c r="D96" s="44"/>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spans="1:32" ht="12.5">
      <c r="A97" s="22"/>
      <c r="B97" s="44"/>
      <c r="C97" s="44"/>
      <c r="D97" s="44"/>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spans="1:32" ht="12.5">
      <c r="A98" s="22"/>
      <c r="B98" s="44"/>
      <c r="C98" s="44"/>
      <c r="D98" s="44"/>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spans="1:32" ht="12.5">
      <c r="A99" s="22"/>
      <c r="B99" s="44"/>
      <c r="C99" s="44"/>
      <c r="D99" s="44"/>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spans="1:32" ht="12.5">
      <c r="A100" s="22"/>
      <c r="B100" s="44"/>
      <c r="C100" s="44"/>
      <c r="D100" s="44"/>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spans="1:32" ht="12.5">
      <c r="A101" s="22"/>
      <c r="B101" s="44"/>
      <c r="C101" s="44"/>
      <c r="D101" s="44"/>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spans="1:32" ht="12.5">
      <c r="A102" s="22"/>
      <c r="B102" s="44"/>
      <c r="C102" s="44"/>
      <c r="D102" s="44"/>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spans="1:32" ht="12.5">
      <c r="A103" s="22"/>
      <c r="B103" s="44"/>
      <c r="C103" s="44"/>
      <c r="D103" s="44"/>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spans="1:32" ht="12.5">
      <c r="A104" s="22"/>
      <c r="B104" s="44"/>
      <c r="C104" s="44"/>
      <c r="D104" s="44"/>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spans="1:32" ht="12.5">
      <c r="A105" s="22"/>
      <c r="B105" s="44"/>
      <c r="C105" s="44"/>
      <c r="D105" s="44"/>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spans="1:32" ht="12.5">
      <c r="A106" s="22"/>
      <c r="B106" s="44"/>
      <c r="C106" s="44"/>
      <c r="D106" s="44"/>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spans="1:32" ht="12.5">
      <c r="A107" s="22"/>
      <c r="B107" s="44"/>
      <c r="C107" s="44"/>
      <c r="D107" s="44"/>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spans="1:32" ht="12.5">
      <c r="A108" s="22"/>
      <c r="B108" s="44"/>
      <c r="C108" s="44"/>
      <c r="D108" s="44"/>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spans="1:32" ht="12.5">
      <c r="A109" s="22"/>
      <c r="B109" s="44"/>
      <c r="C109" s="44"/>
      <c r="D109" s="44"/>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spans="1:32" ht="12.5">
      <c r="A110" s="22"/>
      <c r="B110" s="44"/>
      <c r="C110" s="44"/>
      <c r="D110" s="44"/>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spans="1:32" ht="12.5">
      <c r="A111" s="22"/>
      <c r="B111" s="44"/>
      <c r="C111" s="44"/>
      <c r="D111" s="44"/>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spans="1:32" ht="12.5">
      <c r="A112" s="22"/>
      <c r="B112" s="44"/>
      <c r="C112" s="44"/>
      <c r="D112" s="44"/>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spans="1:32" ht="12.5">
      <c r="A113" s="22"/>
      <c r="B113" s="44"/>
      <c r="C113" s="44"/>
      <c r="D113" s="44"/>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spans="1:32" ht="12.5">
      <c r="A114" s="22"/>
      <c r="B114" s="44"/>
      <c r="C114" s="44"/>
      <c r="D114" s="44"/>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spans="1:32" ht="12.5">
      <c r="A115" s="22"/>
      <c r="B115" s="44"/>
      <c r="C115" s="44"/>
      <c r="D115" s="44"/>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spans="1:32" ht="12.5">
      <c r="A116" s="22"/>
      <c r="B116" s="44"/>
      <c r="C116" s="44"/>
      <c r="D116" s="44"/>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spans="1:32" ht="12.5">
      <c r="A117" s="22"/>
      <c r="B117" s="44"/>
      <c r="C117" s="44"/>
      <c r="D117" s="44"/>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spans="1:32" ht="12.5">
      <c r="A118" s="22"/>
      <c r="B118" s="44"/>
      <c r="C118" s="44"/>
      <c r="D118" s="44"/>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spans="1:32" ht="12.5">
      <c r="A119" s="22"/>
      <c r="B119" s="44"/>
      <c r="C119" s="44"/>
      <c r="D119" s="44"/>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spans="1:32" ht="12.5">
      <c r="A120" s="22"/>
      <c r="B120" s="44"/>
      <c r="C120" s="44"/>
      <c r="D120" s="4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spans="1:32" ht="12.5">
      <c r="A121" s="22"/>
      <c r="B121" s="44"/>
      <c r="C121" s="44"/>
      <c r="D121" s="44"/>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spans="1:32" ht="12.5">
      <c r="A122" s="22"/>
      <c r="B122" s="44"/>
      <c r="C122" s="44"/>
      <c r="D122" s="44"/>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spans="1:32" ht="12.5">
      <c r="A123" s="22"/>
      <c r="B123" s="44"/>
      <c r="C123" s="44"/>
      <c r="D123" s="44"/>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spans="1:32" ht="12.5">
      <c r="A124" s="22"/>
      <c r="B124" s="44"/>
      <c r="C124" s="44"/>
      <c r="D124" s="44"/>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spans="1:32" ht="12.5">
      <c r="A125" s="22"/>
      <c r="B125" s="44"/>
      <c r="C125" s="44"/>
      <c r="D125" s="44"/>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spans="1:32" ht="12.5">
      <c r="A126" s="22"/>
      <c r="B126" s="44"/>
      <c r="C126" s="44"/>
      <c r="D126" s="44"/>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spans="1:32" ht="12.5">
      <c r="A127" s="22"/>
      <c r="B127" s="44"/>
      <c r="C127" s="44"/>
      <c r="D127" s="44"/>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spans="1:32" ht="12.5">
      <c r="A128" s="22"/>
      <c r="B128" s="44"/>
      <c r="C128" s="44"/>
      <c r="D128" s="44"/>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spans="1:32" ht="12.5">
      <c r="A129" s="22"/>
      <c r="B129" s="44"/>
      <c r="C129" s="44"/>
      <c r="D129" s="44"/>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spans="1:32" ht="12.5">
      <c r="A130" s="22"/>
      <c r="B130" s="44"/>
      <c r="C130" s="44"/>
      <c r="D130" s="44"/>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spans="1:32" ht="12.5">
      <c r="A131" s="22"/>
      <c r="B131" s="44"/>
      <c r="C131" s="44"/>
      <c r="D131" s="44"/>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spans="1:32" ht="12.5">
      <c r="A132" s="22"/>
      <c r="B132" s="44"/>
      <c r="C132" s="44"/>
      <c r="D132" s="44"/>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spans="1:32" ht="12.5">
      <c r="A133" s="22"/>
      <c r="B133" s="44"/>
      <c r="C133" s="44"/>
      <c r="D133" s="44"/>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spans="1:32" ht="12.5">
      <c r="A134" s="22"/>
      <c r="B134" s="44"/>
      <c r="C134" s="44"/>
      <c r="D134" s="44"/>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spans="1:32" ht="12.5">
      <c r="A135" s="22"/>
      <c r="B135" s="44"/>
      <c r="C135" s="44"/>
      <c r="D135" s="44"/>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spans="1:32" ht="12.5">
      <c r="A136" s="22"/>
      <c r="B136" s="44"/>
      <c r="C136" s="44"/>
      <c r="D136" s="44"/>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spans="1:32" ht="12.5">
      <c r="A137" s="22"/>
      <c r="B137" s="44"/>
      <c r="C137" s="44"/>
      <c r="D137" s="44"/>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spans="1:32" ht="12.5">
      <c r="A138" s="22"/>
      <c r="B138" s="44"/>
      <c r="C138" s="44"/>
      <c r="D138" s="44"/>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spans="1:32" ht="12.5">
      <c r="A139" s="22"/>
      <c r="B139" s="44"/>
      <c r="C139" s="44"/>
      <c r="D139" s="44"/>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spans="1:32" ht="12.5">
      <c r="A140" s="22"/>
      <c r="B140" s="44"/>
      <c r="C140" s="44"/>
      <c r="D140" s="44"/>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spans="1:32" ht="12.5">
      <c r="A141" s="22"/>
      <c r="B141" s="44"/>
      <c r="C141" s="44"/>
      <c r="D141" s="44"/>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spans="1:32" ht="12.5">
      <c r="A142" s="22"/>
      <c r="B142" s="44"/>
      <c r="C142" s="44"/>
      <c r="D142" s="44"/>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spans="1:32" ht="12.5">
      <c r="A143" s="22"/>
      <c r="B143" s="44"/>
      <c r="C143" s="44"/>
      <c r="D143" s="44"/>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spans="1:32" ht="12.5">
      <c r="A144" s="22"/>
      <c r="B144" s="44"/>
      <c r="C144" s="44"/>
      <c r="D144" s="44"/>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spans="1:32" ht="12.5">
      <c r="A145" s="22"/>
      <c r="B145" s="44"/>
      <c r="C145" s="44"/>
      <c r="D145" s="44"/>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spans="1:32" ht="12.5">
      <c r="A146" s="22"/>
      <c r="B146" s="44"/>
      <c r="C146" s="44"/>
      <c r="D146" s="44"/>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spans="1:32" ht="12.5">
      <c r="A147" s="22"/>
      <c r="B147" s="44"/>
      <c r="C147" s="44"/>
      <c r="D147" s="44"/>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spans="1:32" ht="12.5">
      <c r="A148" s="22"/>
      <c r="B148" s="44"/>
      <c r="C148" s="44"/>
      <c r="D148" s="44"/>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spans="1:32" ht="12.5">
      <c r="A149" s="22"/>
      <c r="B149" s="44"/>
      <c r="C149" s="44"/>
      <c r="D149" s="44"/>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spans="1:32" ht="12.5">
      <c r="A150" s="22"/>
      <c r="B150" s="44"/>
      <c r="C150" s="44"/>
      <c r="D150" s="44"/>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spans="1:32" ht="12.5">
      <c r="A151" s="22"/>
      <c r="B151" s="44"/>
      <c r="C151" s="44"/>
      <c r="D151" s="44"/>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spans="1:32" ht="12.5">
      <c r="A152" s="22"/>
      <c r="B152" s="44"/>
      <c r="C152" s="44"/>
      <c r="D152" s="44"/>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spans="1:32" ht="12.5">
      <c r="A153" s="22"/>
      <c r="B153" s="44"/>
      <c r="C153" s="44"/>
      <c r="D153" s="44"/>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spans="1:32" ht="12.5">
      <c r="A154" s="22"/>
      <c r="B154" s="44"/>
      <c r="C154" s="44"/>
      <c r="D154" s="44"/>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spans="1:32" ht="12.5">
      <c r="A155" s="22"/>
      <c r="B155" s="44"/>
      <c r="C155" s="44"/>
      <c r="D155" s="44"/>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spans="1:32" ht="12.5">
      <c r="A156" s="22"/>
      <c r="B156" s="44"/>
      <c r="C156" s="44"/>
      <c r="D156" s="44"/>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spans="1:32" ht="12.5">
      <c r="A157" s="22"/>
      <c r="B157" s="44"/>
      <c r="C157" s="44"/>
      <c r="D157" s="44"/>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spans="1:32" ht="12.5">
      <c r="A158" s="22"/>
      <c r="B158" s="44"/>
      <c r="C158" s="44"/>
      <c r="D158" s="44"/>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spans="1:32" ht="12.5">
      <c r="A159" s="22"/>
      <c r="B159" s="44"/>
      <c r="C159" s="44"/>
      <c r="D159" s="44"/>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spans="1:32" ht="12.5">
      <c r="A160" s="22"/>
      <c r="B160" s="44"/>
      <c r="C160" s="44"/>
      <c r="D160" s="44"/>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spans="1:32" ht="12.5">
      <c r="A161" s="22"/>
      <c r="B161" s="44"/>
      <c r="C161" s="44"/>
      <c r="D161" s="44"/>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spans="1:32" ht="12.5">
      <c r="A162" s="22"/>
      <c r="B162" s="44"/>
      <c r="C162" s="44"/>
      <c r="D162" s="44"/>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spans="1:32" ht="12.5">
      <c r="A163" s="22"/>
      <c r="B163" s="44"/>
      <c r="C163" s="44"/>
      <c r="D163" s="44"/>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spans="1:32" ht="12.5">
      <c r="A164" s="22"/>
      <c r="B164" s="44"/>
      <c r="C164" s="44"/>
      <c r="D164" s="44"/>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spans="1:32" ht="12.5">
      <c r="A165" s="22"/>
      <c r="B165" s="44"/>
      <c r="C165" s="44"/>
      <c r="D165" s="44"/>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spans="1:32" ht="12.5">
      <c r="A166" s="22"/>
      <c r="B166" s="44"/>
      <c r="C166" s="44"/>
      <c r="D166" s="44"/>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spans="1:32" ht="12.5">
      <c r="A167" s="22"/>
      <c r="B167" s="44"/>
      <c r="C167" s="44"/>
      <c r="D167" s="44"/>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spans="1:32" ht="12.5">
      <c r="A168" s="22"/>
      <c r="B168" s="44"/>
      <c r="C168" s="44"/>
      <c r="D168" s="44"/>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spans="1:32" ht="12.5">
      <c r="A169" s="22"/>
      <c r="B169" s="44"/>
      <c r="C169" s="44"/>
      <c r="D169" s="44"/>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spans="1:32" ht="12.5">
      <c r="A170" s="22"/>
      <c r="B170" s="44"/>
      <c r="C170" s="44"/>
      <c r="D170" s="44"/>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spans="1:32" ht="12.5">
      <c r="A171" s="22"/>
      <c r="B171" s="44"/>
      <c r="C171" s="44"/>
      <c r="D171" s="44"/>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spans="1:32" ht="12.5">
      <c r="A172" s="22"/>
      <c r="B172" s="44"/>
      <c r="C172" s="44"/>
      <c r="D172" s="44"/>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spans="1:32" ht="12.5">
      <c r="A173" s="22"/>
      <c r="B173" s="44"/>
      <c r="C173" s="44"/>
      <c r="D173" s="44"/>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spans="1:32" ht="12.5">
      <c r="A174" s="22"/>
      <c r="B174" s="44"/>
      <c r="C174" s="44"/>
      <c r="D174" s="44"/>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spans="1:32" ht="12.5">
      <c r="A175" s="22"/>
      <c r="B175" s="44"/>
      <c r="C175" s="44"/>
      <c r="D175" s="44"/>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spans="1:32" ht="12.5">
      <c r="A176" s="22"/>
      <c r="B176" s="44"/>
      <c r="C176" s="44"/>
      <c r="D176" s="44"/>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spans="1:32" ht="12.5">
      <c r="A177" s="22"/>
      <c r="B177" s="44"/>
      <c r="C177" s="44"/>
      <c r="D177" s="44"/>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spans="1:32" ht="12.5">
      <c r="A178" s="22"/>
      <c r="B178" s="44"/>
      <c r="C178" s="44"/>
      <c r="D178" s="44"/>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spans="1:32" ht="12.5">
      <c r="A179" s="22"/>
      <c r="B179" s="44"/>
      <c r="C179" s="44"/>
      <c r="D179" s="44"/>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spans="1:32" ht="12.5">
      <c r="A180" s="22"/>
      <c r="B180" s="44"/>
      <c r="C180" s="44"/>
      <c r="D180" s="44"/>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spans="1:32" ht="12.5">
      <c r="A181" s="22"/>
      <c r="B181" s="44"/>
      <c r="C181" s="44"/>
      <c r="D181" s="44"/>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spans="1:32" ht="12.5">
      <c r="A182" s="22"/>
      <c r="B182" s="44"/>
      <c r="C182" s="44"/>
      <c r="D182" s="44"/>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spans="1:32" ht="12.5">
      <c r="A183" s="22"/>
      <c r="B183" s="44"/>
      <c r="C183" s="44"/>
      <c r="D183" s="44"/>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spans="1:32" ht="12.5">
      <c r="A184" s="22"/>
      <c r="B184" s="44"/>
      <c r="C184" s="44"/>
      <c r="D184" s="44"/>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spans="1:32" ht="12.5">
      <c r="A185" s="22"/>
      <c r="B185" s="44"/>
      <c r="C185" s="44"/>
      <c r="D185" s="44"/>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spans="1:32" ht="12.5">
      <c r="A186" s="22"/>
      <c r="B186" s="44"/>
      <c r="C186" s="44"/>
      <c r="D186" s="44"/>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spans="1:32" ht="12.5">
      <c r="A187" s="22"/>
      <c r="B187" s="44"/>
      <c r="C187" s="44"/>
      <c r="D187" s="44"/>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spans="1:32" ht="12.5">
      <c r="A188" s="22"/>
      <c r="B188" s="44"/>
      <c r="C188" s="44"/>
      <c r="D188" s="44"/>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spans="1:32" ht="12.5">
      <c r="A189" s="22"/>
      <c r="B189" s="44"/>
      <c r="C189" s="44"/>
      <c r="D189" s="44"/>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spans="1:32" ht="12.5">
      <c r="A190" s="22"/>
      <c r="B190" s="44"/>
      <c r="C190" s="44"/>
      <c r="D190" s="44"/>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spans="1:32" ht="12.5">
      <c r="A191" s="22"/>
      <c r="B191" s="44"/>
      <c r="C191" s="44"/>
      <c r="D191" s="44"/>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spans="1:32" ht="12.5">
      <c r="A192" s="22"/>
      <c r="B192" s="44"/>
      <c r="C192" s="44"/>
      <c r="D192" s="44"/>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spans="1:32" ht="12.5">
      <c r="A193" s="22"/>
      <c r="B193" s="44"/>
      <c r="C193" s="44"/>
      <c r="D193" s="44"/>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spans="1:32" ht="12.5">
      <c r="A194" s="22"/>
      <c r="B194" s="44"/>
      <c r="C194" s="44"/>
      <c r="D194" s="44"/>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spans="1:32" ht="12.5">
      <c r="A195" s="22"/>
      <c r="B195" s="44"/>
      <c r="C195" s="44"/>
      <c r="D195" s="44"/>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spans="1:32" ht="12.5">
      <c r="A196" s="22"/>
      <c r="B196" s="44"/>
      <c r="C196" s="44"/>
      <c r="D196" s="44"/>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spans="1:32" ht="12.5">
      <c r="A197" s="22"/>
      <c r="B197" s="44"/>
      <c r="C197" s="44"/>
      <c r="D197" s="44"/>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spans="1:32" ht="12.5">
      <c r="A198" s="22"/>
      <c r="B198" s="44"/>
      <c r="C198" s="44"/>
      <c r="D198" s="44"/>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spans="1:32" ht="12.5">
      <c r="A199" s="22"/>
      <c r="B199" s="44"/>
      <c r="C199" s="44"/>
      <c r="D199" s="44"/>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spans="1:32" ht="12.5">
      <c r="A200" s="22"/>
      <c r="B200" s="44"/>
      <c r="C200" s="44"/>
      <c r="D200" s="44"/>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spans="1:32" ht="12.5">
      <c r="A201" s="22"/>
      <c r="B201" s="44"/>
      <c r="C201" s="44"/>
      <c r="D201" s="44"/>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spans="1:32" ht="12.5">
      <c r="A202" s="22"/>
      <c r="B202" s="44"/>
      <c r="C202" s="44"/>
      <c r="D202" s="44"/>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spans="1:32" ht="12.5">
      <c r="A203" s="22"/>
      <c r="B203" s="44"/>
      <c r="C203" s="44"/>
      <c r="D203" s="44"/>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spans="1:32" ht="12.5">
      <c r="A204" s="22"/>
      <c r="B204" s="44"/>
      <c r="C204" s="44"/>
      <c r="D204" s="44"/>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spans="1:32" ht="12.5">
      <c r="A205" s="22"/>
      <c r="B205" s="44"/>
      <c r="C205" s="44"/>
      <c r="D205" s="44"/>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spans="1:32" ht="12.5">
      <c r="A206" s="22"/>
      <c r="B206" s="44"/>
      <c r="C206" s="44"/>
      <c r="D206" s="44"/>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spans="1:32" ht="12.5">
      <c r="A207" s="22"/>
      <c r="B207" s="44"/>
      <c r="C207" s="44"/>
      <c r="D207" s="44"/>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spans="1:32" ht="12.5">
      <c r="A208" s="22"/>
      <c r="B208" s="44"/>
      <c r="C208" s="44"/>
      <c r="D208" s="44"/>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spans="1:32" ht="12.5">
      <c r="A209" s="22"/>
      <c r="B209" s="44"/>
      <c r="C209" s="44"/>
      <c r="D209" s="44"/>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spans="1:32" ht="12.5">
      <c r="A210" s="22"/>
      <c r="B210" s="44"/>
      <c r="C210" s="44"/>
      <c r="D210" s="44"/>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spans="1:32" ht="12.5">
      <c r="A211" s="22"/>
      <c r="B211" s="44"/>
      <c r="C211" s="44"/>
      <c r="D211" s="44"/>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spans="1:32" ht="12.5">
      <c r="A212" s="22"/>
      <c r="B212" s="44"/>
      <c r="C212" s="44"/>
      <c r="D212" s="44"/>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spans="1:32" ht="12.5">
      <c r="A213" s="22"/>
      <c r="B213" s="44"/>
      <c r="C213" s="44"/>
      <c r="D213" s="44"/>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spans="1:32" ht="12.5">
      <c r="A214" s="22"/>
      <c r="B214" s="44"/>
      <c r="C214" s="44"/>
      <c r="D214" s="44"/>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spans="1:32" ht="12.5">
      <c r="A215" s="22"/>
      <c r="B215" s="44"/>
      <c r="C215" s="44"/>
      <c r="D215" s="44"/>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spans="1:32" ht="12.5">
      <c r="A216" s="22"/>
      <c r="B216" s="44"/>
      <c r="C216" s="44"/>
      <c r="D216" s="44"/>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spans="1:32" ht="12.5">
      <c r="A217" s="22"/>
      <c r="B217" s="44"/>
      <c r="C217" s="44"/>
      <c r="D217" s="44"/>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spans="1:32" ht="12.5">
      <c r="A218" s="22"/>
      <c r="B218" s="44"/>
      <c r="C218" s="44"/>
      <c r="D218" s="44"/>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spans="1:32" ht="12.5">
      <c r="A219" s="22"/>
      <c r="B219" s="44"/>
      <c r="C219" s="44"/>
      <c r="D219" s="44"/>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spans="1:32" ht="12.5">
      <c r="A220" s="22"/>
      <c r="B220" s="44"/>
      <c r="C220" s="44"/>
      <c r="D220" s="44"/>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spans="1:32" ht="12.5">
      <c r="A221" s="22"/>
      <c r="B221" s="44"/>
      <c r="C221" s="44"/>
      <c r="D221" s="44"/>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spans="1:32" ht="12.5">
      <c r="A222" s="22"/>
      <c r="B222" s="44"/>
      <c r="C222" s="44"/>
      <c r="D222" s="44"/>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spans="1:32" ht="12.5">
      <c r="A223" s="22"/>
      <c r="B223" s="44"/>
      <c r="C223" s="44"/>
      <c r="D223" s="44"/>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spans="1:32" ht="12.5">
      <c r="A224" s="22"/>
      <c r="B224" s="44"/>
      <c r="C224" s="44"/>
      <c r="D224" s="44"/>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spans="1:32" ht="12.5">
      <c r="A225" s="22"/>
      <c r="B225" s="44"/>
      <c r="C225" s="44"/>
      <c r="D225" s="44"/>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spans="1:32" ht="12.5">
      <c r="A226" s="22"/>
      <c r="B226" s="44"/>
      <c r="C226" s="44"/>
      <c r="D226" s="44"/>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spans="1:32" ht="12.5">
      <c r="A227" s="22"/>
      <c r="B227" s="44"/>
      <c r="C227" s="44"/>
      <c r="D227" s="44"/>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spans="1:32" ht="12.5">
      <c r="A228" s="22"/>
      <c r="B228" s="44"/>
      <c r="C228" s="44"/>
      <c r="D228" s="44"/>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spans="1:32" ht="12.5">
      <c r="A229" s="22"/>
      <c r="B229" s="44"/>
      <c r="C229" s="44"/>
      <c r="D229" s="44"/>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spans="1:32" ht="12.5">
      <c r="A230" s="22"/>
      <c r="B230" s="44"/>
      <c r="C230" s="44"/>
      <c r="D230" s="44"/>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spans="1:32" ht="12.5">
      <c r="A231" s="22"/>
      <c r="B231" s="44"/>
      <c r="C231" s="44"/>
      <c r="D231" s="44"/>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spans="1:32" ht="12.5">
      <c r="A232" s="22"/>
      <c r="B232" s="44"/>
      <c r="C232" s="44"/>
      <c r="D232" s="44"/>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spans="1:32" ht="12.5">
      <c r="A233" s="22"/>
      <c r="B233" s="44"/>
      <c r="C233" s="44"/>
      <c r="D233" s="44"/>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spans="1:32" ht="12.5">
      <c r="A234" s="22"/>
      <c r="B234" s="44"/>
      <c r="C234" s="44"/>
      <c r="D234" s="44"/>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spans="1:32" ht="12.5">
      <c r="A235" s="22"/>
      <c r="B235" s="44"/>
      <c r="C235" s="44"/>
      <c r="D235" s="44"/>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spans="1:32" ht="12.5">
      <c r="A236" s="22"/>
      <c r="B236" s="44"/>
      <c r="C236" s="44"/>
      <c r="D236" s="44"/>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spans="1:32" ht="12.5">
      <c r="A237" s="22"/>
      <c r="B237" s="44"/>
      <c r="C237" s="44"/>
      <c r="D237" s="44"/>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spans="1:32" ht="12.5">
      <c r="A238" s="22"/>
      <c r="B238" s="44"/>
      <c r="C238" s="44"/>
      <c r="D238" s="44"/>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spans="1:32" ht="12.5">
      <c r="A239" s="22"/>
      <c r="B239" s="44"/>
      <c r="C239" s="44"/>
      <c r="D239" s="44"/>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spans="1:32" ht="12.5">
      <c r="A240" s="22"/>
      <c r="B240" s="44"/>
      <c r="C240" s="44"/>
      <c r="D240" s="44"/>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spans="1:32" ht="12.5">
      <c r="A241" s="22"/>
      <c r="B241" s="44"/>
      <c r="C241" s="44"/>
      <c r="D241" s="44"/>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spans="1:32" ht="12.5">
      <c r="A242" s="22"/>
      <c r="B242" s="44"/>
      <c r="C242" s="44"/>
      <c r="D242" s="44"/>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spans="1:32" ht="12.5">
      <c r="A243" s="22"/>
      <c r="B243" s="44"/>
      <c r="C243" s="44"/>
      <c r="D243" s="44"/>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spans="1:32" ht="12.5">
      <c r="A244" s="22"/>
      <c r="B244" s="44"/>
      <c r="C244" s="44"/>
      <c r="D244" s="44"/>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spans="1:32" ht="12.5">
      <c r="A245" s="22"/>
      <c r="B245" s="44"/>
      <c r="C245" s="44"/>
      <c r="D245" s="44"/>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spans="1:32" ht="12.5">
      <c r="A246" s="22"/>
      <c r="B246" s="44"/>
      <c r="C246" s="44"/>
      <c r="D246" s="44"/>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spans="1:32" ht="12.5">
      <c r="A247" s="22"/>
      <c r="B247" s="44"/>
      <c r="C247" s="44"/>
      <c r="D247" s="44"/>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spans="1:32" ht="12.5">
      <c r="A248" s="22"/>
      <c r="B248" s="44"/>
      <c r="C248" s="44"/>
      <c r="D248" s="44"/>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spans="1:32" ht="12.5">
      <c r="A249" s="22"/>
      <c r="B249" s="44"/>
      <c r="C249" s="44"/>
      <c r="D249" s="44"/>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spans="1:32" ht="12.5">
      <c r="A250" s="22"/>
      <c r="B250" s="44"/>
      <c r="C250" s="44"/>
      <c r="D250" s="44"/>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spans="1:32" ht="12.5">
      <c r="A251" s="22"/>
      <c r="B251" s="44"/>
      <c r="C251" s="44"/>
      <c r="D251" s="44"/>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spans="1:32" ht="12.5">
      <c r="A252" s="22"/>
      <c r="B252" s="44"/>
      <c r="C252" s="44"/>
      <c r="D252" s="44"/>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spans="1:32" ht="12.5">
      <c r="A253" s="22"/>
      <c r="B253" s="44"/>
      <c r="C253" s="44"/>
      <c r="D253" s="44"/>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spans="1:32" ht="12.5">
      <c r="A254" s="22"/>
      <c r="B254" s="44"/>
      <c r="C254" s="44"/>
      <c r="D254" s="44"/>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spans="1:32" ht="12.5">
      <c r="A255" s="22"/>
      <c r="B255" s="44"/>
      <c r="C255" s="44"/>
      <c r="D255" s="44"/>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spans="1:32" ht="12.5">
      <c r="A256" s="22"/>
      <c r="B256" s="44"/>
      <c r="C256" s="44"/>
      <c r="D256" s="44"/>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spans="1:32" ht="12.5">
      <c r="A257" s="22"/>
      <c r="B257" s="44"/>
      <c r="C257" s="44"/>
      <c r="D257" s="44"/>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spans="1:32" ht="12.5">
      <c r="A258" s="22"/>
      <c r="B258" s="44"/>
      <c r="C258" s="44"/>
      <c r="D258" s="44"/>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spans="1:32" ht="12.5">
      <c r="A259" s="22"/>
      <c r="B259" s="44"/>
      <c r="C259" s="44"/>
      <c r="D259" s="44"/>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spans="1:32" ht="12.5">
      <c r="A260" s="22"/>
      <c r="B260" s="44"/>
      <c r="C260" s="44"/>
      <c r="D260" s="44"/>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spans="1:32" ht="12.5">
      <c r="A261" s="22"/>
      <c r="B261" s="44"/>
      <c r="C261" s="44"/>
      <c r="D261" s="44"/>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spans="1:32" ht="12.5">
      <c r="A262" s="22"/>
      <c r="B262" s="44"/>
      <c r="C262" s="44"/>
      <c r="D262" s="44"/>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spans="1:32" ht="12.5">
      <c r="A263" s="22"/>
      <c r="B263" s="44"/>
      <c r="C263" s="44"/>
      <c r="D263" s="44"/>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spans="1:32" ht="12.5">
      <c r="A264" s="22"/>
      <c r="B264" s="44"/>
      <c r="C264" s="44"/>
      <c r="D264" s="44"/>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spans="1:32" ht="12.5">
      <c r="A265" s="22"/>
      <c r="B265" s="44"/>
      <c r="C265" s="44"/>
      <c r="D265" s="44"/>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spans="1:32" ht="12.5">
      <c r="A266" s="22"/>
      <c r="B266" s="44"/>
      <c r="C266" s="44"/>
      <c r="D266" s="44"/>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spans="1:32" ht="12.5">
      <c r="A267" s="22"/>
      <c r="B267" s="44"/>
      <c r="C267" s="44"/>
      <c r="D267" s="44"/>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spans="1:32" ht="12.5">
      <c r="A268" s="22"/>
      <c r="B268" s="44"/>
      <c r="C268" s="44"/>
      <c r="D268" s="44"/>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spans="1:32" ht="12.5">
      <c r="A269" s="22"/>
      <c r="B269" s="44"/>
      <c r="C269" s="44"/>
      <c r="D269" s="44"/>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spans="1:32" ht="12.5">
      <c r="A270" s="22"/>
      <c r="B270" s="44"/>
      <c r="C270" s="44"/>
      <c r="D270" s="44"/>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spans="1:32" ht="12.5">
      <c r="A271" s="22"/>
      <c r="B271" s="44"/>
      <c r="C271" s="44"/>
      <c r="D271" s="44"/>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spans="1:32" ht="12.5">
      <c r="A272" s="22"/>
      <c r="B272" s="44"/>
      <c r="C272" s="44"/>
      <c r="D272" s="44"/>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spans="1:32" ht="12.5">
      <c r="A273" s="22"/>
      <c r="B273" s="44"/>
      <c r="C273" s="44"/>
      <c r="D273" s="44"/>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spans="1:32" ht="12.5">
      <c r="A274" s="22"/>
      <c r="B274" s="44"/>
      <c r="C274" s="44"/>
      <c r="D274" s="44"/>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spans="1:32" ht="12.5">
      <c r="A275" s="22"/>
      <c r="B275" s="44"/>
      <c r="C275" s="44"/>
      <c r="D275" s="44"/>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spans="1:32" ht="12.5">
      <c r="A276" s="22"/>
      <c r="B276" s="44"/>
      <c r="C276" s="44"/>
      <c r="D276" s="44"/>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spans="1:32" ht="12.5">
      <c r="A277" s="22"/>
      <c r="B277" s="44"/>
      <c r="C277" s="44"/>
      <c r="D277" s="44"/>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spans="1:32" ht="12.5">
      <c r="A278" s="22"/>
      <c r="B278" s="44"/>
      <c r="C278" s="44"/>
      <c r="D278" s="44"/>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spans="1:32" ht="12.5">
      <c r="A279" s="22"/>
      <c r="B279" s="44"/>
      <c r="C279" s="44"/>
      <c r="D279" s="44"/>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spans="1:32" ht="12.5">
      <c r="A280" s="22"/>
      <c r="B280" s="44"/>
      <c r="C280" s="44"/>
      <c r="D280" s="44"/>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spans="1:32" ht="12.5">
      <c r="A281" s="22"/>
      <c r="B281" s="44"/>
      <c r="C281" s="44"/>
      <c r="D281" s="44"/>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spans="1:32" ht="12.5">
      <c r="A282" s="22"/>
      <c r="B282" s="44"/>
      <c r="C282" s="44"/>
      <c r="D282" s="44"/>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spans="1:32" ht="12.5">
      <c r="A283" s="22"/>
      <c r="B283" s="44"/>
      <c r="C283" s="44"/>
      <c r="D283" s="44"/>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spans="1:32" ht="12.5">
      <c r="A284" s="22"/>
      <c r="B284" s="44"/>
      <c r="C284" s="44"/>
      <c r="D284" s="44"/>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spans="1:32" ht="12.5">
      <c r="A285" s="22"/>
      <c r="B285" s="44"/>
      <c r="C285" s="44"/>
      <c r="D285" s="44"/>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spans="1:32" ht="12.5">
      <c r="A286" s="22"/>
      <c r="B286" s="44"/>
      <c r="C286" s="44"/>
      <c r="D286" s="44"/>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spans="1:32" ht="12.5">
      <c r="A287" s="22"/>
      <c r="B287" s="44"/>
      <c r="C287" s="44"/>
      <c r="D287" s="44"/>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spans="1:32" ht="12.5">
      <c r="A288" s="22"/>
      <c r="B288" s="44"/>
      <c r="C288" s="44"/>
      <c r="D288" s="44"/>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spans="1:32" ht="12.5">
      <c r="A289" s="22"/>
      <c r="B289" s="44"/>
      <c r="C289" s="44"/>
      <c r="D289" s="44"/>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spans="1:32" ht="12.5">
      <c r="A290" s="22"/>
      <c r="B290" s="44"/>
      <c r="C290" s="44"/>
      <c r="D290" s="44"/>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spans="1:32" ht="12.5">
      <c r="A291" s="22"/>
      <c r="B291" s="44"/>
      <c r="C291" s="44"/>
      <c r="D291" s="44"/>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spans="1:32" ht="12.5">
      <c r="A292" s="22"/>
      <c r="B292" s="44"/>
      <c r="C292" s="44"/>
      <c r="D292" s="44"/>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spans="1:32" ht="12.5">
      <c r="A293" s="22"/>
      <c r="B293" s="44"/>
      <c r="C293" s="44"/>
      <c r="D293" s="44"/>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spans="1:32" ht="12.5">
      <c r="A294" s="22"/>
      <c r="B294" s="44"/>
      <c r="C294" s="44"/>
      <c r="D294" s="44"/>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spans="1:32" ht="12.5">
      <c r="A295" s="22"/>
      <c r="B295" s="44"/>
      <c r="C295" s="44"/>
      <c r="D295" s="44"/>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spans="1:32" ht="12.5">
      <c r="A296" s="22"/>
      <c r="B296" s="44"/>
      <c r="C296" s="44"/>
      <c r="D296" s="44"/>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spans="1:32" ht="12.5">
      <c r="A297" s="22"/>
      <c r="B297" s="44"/>
      <c r="C297" s="44"/>
      <c r="D297" s="44"/>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spans="1:32" ht="12.5">
      <c r="A298" s="22"/>
      <c r="B298" s="44"/>
      <c r="C298" s="44"/>
      <c r="D298" s="44"/>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spans="1:32" ht="12.5">
      <c r="A299" s="22"/>
      <c r="B299" s="44"/>
      <c r="C299" s="44"/>
      <c r="D299" s="44"/>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spans="1:32" ht="12.5">
      <c r="A300" s="22"/>
      <c r="B300" s="44"/>
      <c r="C300" s="44"/>
      <c r="D300" s="44"/>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spans="1:32" ht="12.5">
      <c r="A301" s="22"/>
      <c r="B301" s="44"/>
      <c r="C301" s="44"/>
      <c r="D301" s="44"/>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spans="1:32" ht="12.5">
      <c r="A302" s="22"/>
      <c r="B302" s="44"/>
      <c r="C302" s="44"/>
      <c r="D302" s="44"/>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spans="1:32" ht="12.5">
      <c r="A303" s="22"/>
      <c r="B303" s="44"/>
      <c r="C303" s="44"/>
      <c r="D303" s="44"/>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spans="1:32" ht="12.5">
      <c r="A304" s="22"/>
      <c r="B304" s="44"/>
      <c r="C304" s="44"/>
      <c r="D304" s="44"/>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spans="1:32" ht="12.5">
      <c r="A305" s="22"/>
      <c r="B305" s="44"/>
      <c r="C305" s="44"/>
      <c r="D305" s="44"/>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spans="1:32" ht="12.5">
      <c r="A306" s="22"/>
      <c r="B306" s="44"/>
      <c r="C306" s="44"/>
      <c r="D306" s="44"/>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spans="1:32" ht="12.5">
      <c r="A307" s="22"/>
      <c r="B307" s="44"/>
      <c r="C307" s="44"/>
      <c r="D307" s="44"/>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spans="1:32" ht="12.5">
      <c r="A308" s="22"/>
      <c r="B308" s="44"/>
      <c r="C308" s="44"/>
      <c r="D308" s="44"/>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spans="1:32" ht="12.5">
      <c r="A309" s="22"/>
      <c r="B309" s="44"/>
      <c r="C309" s="44"/>
      <c r="D309" s="44"/>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spans="1:32" ht="12.5">
      <c r="A310" s="22"/>
      <c r="B310" s="44"/>
      <c r="C310" s="44"/>
      <c r="D310" s="44"/>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spans="1:32" ht="12.5">
      <c r="A311" s="22"/>
      <c r="B311" s="44"/>
      <c r="C311" s="44"/>
      <c r="D311" s="44"/>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spans="1:32" ht="12.5">
      <c r="A312" s="22"/>
      <c r="B312" s="44"/>
      <c r="C312" s="44"/>
      <c r="D312" s="44"/>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spans="1:32" ht="12.5">
      <c r="A313" s="22"/>
      <c r="B313" s="44"/>
      <c r="C313" s="44"/>
      <c r="D313" s="44"/>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spans="1:32" ht="12.5">
      <c r="A314" s="22"/>
      <c r="B314" s="44"/>
      <c r="C314" s="44"/>
      <c r="D314" s="44"/>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spans="1:32" ht="12.5">
      <c r="A315" s="22"/>
      <c r="B315" s="44"/>
      <c r="C315" s="44"/>
      <c r="D315" s="44"/>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spans="1:32" ht="12.5">
      <c r="A316" s="22"/>
      <c r="B316" s="44"/>
      <c r="C316" s="44"/>
      <c r="D316" s="44"/>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spans="1:32" ht="12.5">
      <c r="A317" s="22"/>
      <c r="B317" s="44"/>
      <c r="C317" s="44"/>
      <c r="D317" s="44"/>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spans="1:32" ht="12.5">
      <c r="A318" s="22"/>
      <c r="B318" s="44"/>
      <c r="C318" s="44"/>
      <c r="D318" s="44"/>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spans="1:32" ht="12.5">
      <c r="A319" s="22"/>
      <c r="B319" s="44"/>
      <c r="C319" s="44"/>
      <c r="D319" s="44"/>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spans="1:32" ht="12.5">
      <c r="A320" s="22"/>
      <c r="B320" s="44"/>
      <c r="C320" s="44"/>
      <c r="D320" s="44"/>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spans="1:32" ht="12.5">
      <c r="A321" s="22"/>
      <c r="B321" s="44"/>
      <c r="C321" s="44"/>
      <c r="D321" s="44"/>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spans="1:32" ht="12.5">
      <c r="A322" s="22"/>
      <c r="B322" s="44"/>
      <c r="C322" s="44"/>
      <c r="D322" s="44"/>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spans="1:32" ht="12.5">
      <c r="A323" s="22"/>
      <c r="B323" s="44"/>
      <c r="C323" s="44"/>
      <c r="D323" s="44"/>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spans="1:32" ht="12.5">
      <c r="A324" s="22"/>
      <c r="B324" s="44"/>
      <c r="C324" s="44"/>
      <c r="D324" s="44"/>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spans="1:32" ht="12.5">
      <c r="A325" s="22"/>
      <c r="B325" s="44"/>
      <c r="C325" s="44"/>
      <c r="D325" s="44"/>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spans="1:32" ht="12.5">
      <c r="A326" s="22"/>
      <c r="B326" s="44"/>
      <c r="C326" s="44"/>
      <c r="D326" s="44"/>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spans="1:32" ht="12.5">
      <c r="A327" s="22"/>
      <c r="B327" s="44"/>
      <c r="C327" s="44"/>
      <c r="D327" s="44"/>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spans="1:32" ht="12.5">
      <c r="A328" s="22"/>
      <c r="B328" s="44"/>
      <c r="C328" s="44"/>
      <c r="D328" s="44"/>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spans="1:32" ht="12.5">
      <c r="A329" s="22"/>
      <c r="B329" s="44"/>
      <c r="C329" s="44"/>
      <c r="D329" s="44"/>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spans="1:32" ht="12.5">
      <c r="A330" s="22"/>
      <c r="B330" s="44"/>
      <c r="C330" s="44"/>
      <c r="D330" s="44"/>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spans="1:32" ht="12.5">
      <c r="A331" s="22"/>
      <c r="B331" s="44"/>
      <c r="C331" s="44"/>
      <c r="D331" s="44"/>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spans="1:32" ht="12.5">
      <c r="A332" s="22"/>
      <c r="B332" s="44"/>
      <c r="C332" s="44"/>
      <c r="D332" s="44"/>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spans="1:32" ht="12.5">
      <c r="A333" s="22"/>
      <c r="B333" s="44"/>
      <c r="C333" s="44"/>
      <c r="D333" s="44"/>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spans="1:32" ht="12.5">
      <c r="A334" s="22"/>
      <c r="B334" s="44"/>
      <c r="C334" s="44"/>
      <c r="D334" s="44"/>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spans="1:32" ht="12.5">
      <c r="A335" s="22"/>
      <c r="B335" s="44"/>
      <c r="C335" s="44"/>
      <c r="D335" s="44"/>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spans="1:32" ht="12.5">
      <c r="A336" s="22"/>
      <c r="B336" s="44"/>
      <c r="C336" s="44"/>
      <c r="D336" s="44"/>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spans="1:32" ht="12.5">
      <c r="A337" s="22"/>
      <c r="B337" s="44"/>
      <c r="C337" s="44"/>
      <c r="D337" s="44"/>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spans="1:32" ht="12.5">
      <c r="A338" s="22"/>
      <c r="B338" s="44"/>
      <c r="C338" s="44"/>
      <c r="D338" s="44"/>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spans="1:32" ht="12.5">
      <c r="A339" s="22"/>
      <c r="B339" s="44"/>
      <c r="C339" s="44"/>
      <c r="D339" s="44"/>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spans="1:32" ht="12.5">
      <c r="A340" s="22"/>
      <c r="B340" s="44"/>
      <c r="C340" s="44"/>
      <c r="D340" s="44"/>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spans="1:32" ht="12.5">
      <c r="A341" s="22"/>
      <c r="B341" s="44"/>
      <c r="C341" s="44"/>
      <c r="D341" s="44"/>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spans="1:32" ht="12.5">
      <c r="A342" s="22"/>
      <c r="B342" s="44"/>
      <c r="C342" s="44"/>
      <c r="D342" s="44"/>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spans="1:32" ht="12.5">
      <c r="A343" s="22"/>
      <c r="B343" s="44"/>
      <c r="C343" s="44"/>
      <c r="D343" s="44"/>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spans="1:32" ht="12.5">
      <c r="A344" s="22"/>
      <c r="B344" s="44"/>
      <c r="C344" s="44"/>
      <c r="D344" s="44"/>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spans="1:32" ht="12.5">
      <c r="A345" s="22"/>
      <c r="B345" s="44"/>
      <c r="C345" s="44"/>
      <c r="D345" s="44"/>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spans="1:32" ht="12.5">
      <c r="A346" s="22"/>
      <c r="B346" s="44"/>
      <c r="C346" s="44"/>
      <c r="D346" s="44"/>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spans="1:32" ht="12.5">
      <c r="A347" s="22"/>
      <c r="B347" s="44"/>
      <c r="C347" s="44"/>
      <c r="D347" s="44"/>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spans="1:32" ht="12.5">
      <c r="A348" s="22"/>
      <c r="B348" s="44"/>
      <c r="C348" s="44"/>
      <c r="D348" s="44"/>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spans="1:32" ht="12.5">
      <c r="A349" s="22"/>
      <c r="B349" s="44"/>
      <c r="C349" s="44"/>
      <c r="D349" s="44"/>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spans="1:32" ht="12.5">
      <c r="A350" s="22"/>
      <c r="B350" s="44"/>
      <c r="C350" s="44"/>
      <c r="D350" s="44"/>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spans="1:32" ht="12.5">
      <c r="A351" s="22"/>
      <c r="B351" s="44"/>
      <c r="C351" s="44"/>
      <c r="D351" s="44"/>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spans="1:32" ht="12.5">
      <c r="A352" s="22"/>
      <c r="B352" s="44"/>
      <c r="C352" s="44"/>
      <c r="D352" s="44"/>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spans="1:32" ht="12.5">
      <c r="A353" s="22"/>
      <c r="B353" s="44"/>
      <c r="C353" s="44"/>
      <c r="D353" s="44"/>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spans="1:32" ht="12.5">
      <c r="A354" s="22"/>
      <c r="B354" s="44"/>
      <c r="C354" s="44"/>
      <c r="D354" s="44"/>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spans="1:32" ht="12.5">
      <c r="A355" s="22"/>
      <c r="B355" s="44"/>
      <c r="C355" s="44"/>
      <c r="D355" s="44"/>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spans="1:32" ht="12.5">
      <c r="A356" s="22"/>
      <c r="B356" s="44"/>
      <c r="C356" s="44"/>
      <c r="D356" s="44"/>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spans="1:32" ht="12.5">
      <c r="A357" s="22"/>
      <c r="B357" s="44"/>
      <c r="C357" s="44"/>
      <c r="D357" s="44"/>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spans="1:32" ht="12.5">
      <c r="A358" s="22"/>
      <c r="B358" s="44"/>
      <c r="C358" s="44"/>
      <c r="D358" s="44"/>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spans="1:32" ht="12.5">
      <c r="A359" s="22"/>
      <c r="B359" s="44"/>
      <c r="C359" s="44"/>
      <c r="D359" s="44"/>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spans="1:32" ht="12.5">
      <c r="A360" s="22"/>
      <c r="B360" s="44"/>
      <c r="C360" s="44"/>
      <c r="D360" s="44"/>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spans="1:32" ht="12.5">
      <c r="A361" s="22"/>
      <c r="B361" s="44"/>
      <c r="C361" s="44"/>
      <c r="D361" s="44"/>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spans="1:32" ht="12.5">
      <c r="A362" s="22"/>
      <c r="B362" s="44"/>
      <c r="C362" s="44"/>
      <c r="D362" s="44"/>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spans="1:32" ht="12.5">
      <c r="A363" s="22"/>
      <c r="B363" s="44"/>
      <c r="C363" s="44"/>
      <c r="D363" s="44"/>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spans="1:32" ht="12.5">
      <c r="A364" s="22"/>
      <c r="B364" s="44"/>
      <c r="C364" s="44"/>
      <c r="D364" s="44"/>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spans="1:32" ht="12.5">
      <c r="A365" s="22"/>
      <c r="B365" s="44"/>
      <c r="C365" s="44"/>
      <c r="D365" s="44"/>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spans="1:32" ht="12.5">
      <c r="A366" s="22"/>
      <c r="B366" s="44"/>
      <c r="C366" s="44"/>
      <c r="D366" s="44"/>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spans="1:32" ht="12.5">
      <c r="A367" s="22"/>
      <c r="B367" s="44"/>
      <c r="C367" s="44"/>
      <c r="D367" s="44"/>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spans="1:32" ht="12.5">
      <c r="A368" s="22"/>
      <c r="B368" s="44"/>
      <c r="C368" s="44"/>
      <c r="D368" s="44"/>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spans="1:32" ht="12.5">
      <c r="A369" s="22"/>
      <c r="B369" s="44"/>
      <c r="C369" s="44"/>
      <c r="D369" s="44"/>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spans="1:32" ht="12.5">
      <c r="A370" s="22"/>
      <c r="B370" s="44"/>
      <c r="C370" s="44"/>
      <c r="D370" s="44"/>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spans="1:32" ht="12.5">
      <c r="A371" s="22"/>
      <c r="B371" s="44"/>
      <c r="C371" s="44"/>
      <c r="D371" s="44"/>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spans="1:32" ht="12.5">
      <c r="A372" s="22"/>
      <c r="B372" s="44"/>
      <c r="C372" s="44"/>
      <c r="D372" s="44"/>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spans="1:32" ht="12.5">
      <c r="A373" s="22"/>
      <c r="B373" s="44"/>
      <c r="C373" s="44"/>
      <c r="D373" s="44"/>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spans="1:32" ht="12.5">
      <c r="A374" s="22"/>
      <c r="B374" s="44"/>
      <c r="C374" s="44"/>
      <c r="D374" s="44"/>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spans="1:32" ht="12.5">
      <c r="A375" s="22"/>
      <c r="B375" s="44"/>
      <c r="C375" s="44"/>
      <c r="D375" s="44"/>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spans="1:32" ht="12.5">
      <c r="A376" s="22"/>
      <c r="B376" s="44"/>
      <c r="C376" s="44"/>
      <c r="D376" s="44"/>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spans="1:32" ht="12.5">
      <c r="A377" s="22"/>
      <c r="B377" s="44"/>
      <c r="C377" s="44"/>
      <c r="D377" s="44"/>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spans="1:32" ht="12.5">
      <c r="A378" s="22"/>
      <c r="B378" s="44"/>
      <c r="C378" s="44"/>
      <c r="D378" s="44"/>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spans="1:32" ht="12.5">
      <c r="A379" s="22"/>
      <c r="B379" s="44"/>
      <c r="C379" s="44"/>
      <c r="D379" s="44"/>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spans="1:32" ht="12.5">
      <c r="A380" s="22"/>
      <c r="B380" s="44"/>
      <c r="C380" s="44"/>
      <c r="D380" s="44"/>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spans="1:32" ht="12.5">
      <c r="A381" s="22"/>
      <c r="B381" s="44"/>
      <c r="C381" s="44"/>
      <c r="D381" s="44"/>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spans="1:32" ht="12.5">
      <c r="A382" s="22"/>
      <c r="B382" s="44"/>
      <c r="C382" s="44"/>
      <c r="D382" s="44"/>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spans="1:32" ht="12.5">
      <c r="A383" s="22"/>
      <c r="B383" s="44"/>
      <c r="C383" s="44"/>
      <c r="D383" s="44"/>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spans="1:32" ht="12.5">
      <c r="A384" s="22"/>
      <c r="B384" s="44"/>
      <c r="C384" s="44"/>
      <c r="D384" s="44"/>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spans="1:32" ht="12.5">
      <c r="A385" s="22"/>
      <c r="B385" s="44"/>
      <c r="C385" s="44"/>
      <c r="D385" s="44"/>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spans="1:32" ht="12.5">
      <c r="A386" s="22"/>
      <c r="B386" s="44"/>
      <c r="C386" s="44"/>
      <c r="D386" s="44"/>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spans="1:32" ht="12.5">
      <c r="A387" s="22"/>
      <c r="B387" s="44"/>
      <c r="C387" s="44"/>
      <c r="D387" s="44"/>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spans="1:32" ht="12.5">
      <c r="A388" s="22"/>
      <c r="B388" s="44"/>
      <c r="C388" s="44"/>
      <c r="D388" s="44"/>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spans="1:32" ht="12.5">
      <c r="A389" s="22"/>
      <c r="B389" s="44"/>
      <c r="C389" s="44"/>
      <c r="D389" s="44"/>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spans="1:32" ht="12.5">
      <c r="A390" s="22"/>
      <c r="B390" s="44"/>
      <c r="C390" s="44"/>
      <c r="D390" s="44"/>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spans="1:32" ht="12.5">
      <c r="A391" s="22"/>
      <c r="B391" s="44"/>
      <c r="C391" s="44"/>
      <c r="D391" s="44"/>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spans="1:32" ht="12.5">
      <c r="A392" s="22"/>
      <c r="B392" s="44"/>
      <c r="C392" s="44"/>
      <c r="D392" s="44"/>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spans="1:32" ht="12.5">
      <c r="A393" s="22"/>
      <c r="B393" s="44"/>
      <c r="C393" s="44"/>
      <c r="D393" s="44"/>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spans="1:32" ht="12.5">
      <c r="A394" s="22"/>
      <c r="B394" s="44"/>
      <c r="C394" s="44"/>
      <c r="D394" s="44"/>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spans="1:32" ht="12.5">
      <c r="A395" s="22"/>
      <c r="B395" s="44"/>
      <c r="C395" s="44"/>
      <c r="D395" s="44"/>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spans="1:32" ht="12.5">
      <c r="A396" s="22"/>
      <c r="B396" s="44"/>
      <c r="C396" s="44"/>
      <c r="D396" s="44"/>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spans="1:32" ht="12.5">
      <c r="A397" s="22"/>
      <c r="B397" s="44"/>
      <c r="C397" s="44"/>
      <c r="D397" s="44"/>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spans="1:32" ht="12.5">
      <c r="A398" s="22"/>
      <c r="B398" s="44"/>
      <c r="C398" s="44"/>
      <c r="D398" s="44"/>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spans="1:32" ht="12.5">
      <c r="A399" s="22"/>
      <c r="B399" s="44"/>
      <c r="C399" s="44"/>
      <c r="D399" s="44"/>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spans="1:32" ht="12.5">
      <c r="A400" s="22"/>
      <c r="B400" s="44"/>
      <c r="C400" s="44"/>
      <c r="D400" s="44"/>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spans="1:32" ht="12.5">
      <c r="A401" s="22"/>
      <c r="B401" s="44"/>
      <c r="C401" s="44"/>
      <c r="D401" s="44"/>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spans="1:32" ht="12.5">
      <c r="A402" s="22"/>
      <c r="B402" s="44"/>
      <c r="C402" s="44"/>
      <c r="D402" s="44"/>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spans="1:32" ht="12.5">
      <c r="A403" s="22"/>
      <c r="B403" s="44"/>
      <c r="C403" s="44"/>
      <c r="D403" s="44"/>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spans="1:32" ht="12.5">
      <c r="A404" s="22"/>
      <c r="B404" s="44"/>
      <c r="C404" s="44"/>
      <c r="D404" s="44"/>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spans="1:32" ht="12.5">
      <c r="A405" s="22"/>
      <c r="B405" s="44"/>
      <c r="C405" s="44"/>
      <c r="D405" s="44"/>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spans="1:32" ht="12.5">
      <c r="A406" s="22"/>
      <c r="B406" s="44"/>
      <c r="C406" s="44"/>
      <c r="D406" s="44"/>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spans="1:32" ht="12.5">
      <c r="A407" s="22"/>
      <c r="B407" s="44"/>
      <c r="C407" s="44"/>
      <c r="D407" s="44"/>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spans="1:32" ht="12.5">
      <c r="A408" s="22"/>
      <c r="B408" s="44"/>
      <c r="C408" s="44"/>
      <c r="D408" s="44"/>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spans="1:32" ht="12.5">
      <c r="A409" s="22"/>
      <c r="B409" s="44"/>
      <c r="C409" s="44"/>
      <c r="D409" s="44"/>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spans="1:32" ht="12.5">
      <c r="A410" s="22"/>
      <c r="B410" s="44"/>
      <c r="C410" s="44"/>
      <c r="D410" s="44"/>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spans="1:32" ht="12.5">
      <c r="A411" s="22"/>
      <c r="B411" s="44"/>
      <c r="C411" s="44"/>
      <c r="D411" s="44"/>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spans="1:32" ht="12.5">
      <c r="A412" s="22"/>
      <c r="B412" s="44"/>
      <c r="C412" s="44"/>
      <c r="D412" s="44"/>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spans="1:32" ht="12.5">
      <c r="A413" s="22"/>
      <c r="B413" s="44"/>
      <c r="C413" s="44"/>
      <c r="D413" s="44"/>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spans="1:32" ht="12.5">
      <c r="A414" s="22"/>
      <c r="B414" s="44"/>
      <c r="C414" s="44"/>
      <c r="D414" s="44"/>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spans="1:32" ht="12.5">
      <c r="A415" s="22"/>
      <c r="B415" s="44"/>
      <c r="C415" s="44"/>
      <c r="D415" s="44"/>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spans="1:32" ht="12.5">
      <c r="A416" s="22"/>
      <c r="B416" s="44"/>
      <c r="C416" s="44"/>
      <c r="D416" s="44"/>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spans="1:32" ht="12.5">
      <c r="A417" s="22"/>
      <c r="B417" s="44"/>
      <c r="C417" s="44"/>
      <c r="D417" s="44"/>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spans="1:32" ht="12.5">
      <c r="A418" s="22"/>
      <c r="B418" s="44"/>
      <c r="C418" s="44"/>
      <c r="D418" s="44"/>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spans="1:32" ht="12.5">
      <c r="A419" s="22"/>
      <c r="B419" s="44"/>
      <c r="C419" s="44"/>
      <c r="D419" s="44"/>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spans="1:32" ht="12.5">
      <c r="A420" s="22"/>
      <c r="B420" s="44"/>
      <c r="C420" s="44"/>
      <c r="D420" s="44"/>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spans="1:32" ht="12.5">
      <c r="A421" s="22"/>
      <c r="B421" s="44"/>
      <c r="C421" s="44"/>
      <c r="D421" s="44"/>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spans="1:32" ht="12.5">
      <c r="A422" s="22"/>
      <c r="B422" s="44"/>
      <c r="C422" s="44"/>
      <c r="D422" s="44"/>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spans="1:32" ht="12.5">
      <c r="A423" s="22"/>
      <c r="B423" s="44"/>
      <c r="C423" s="44"/>
      <c r="D423" s="44"/>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spans="1:32" ht="12.5">
      <c r="A424" s="22"/>
      <c r="B424" s="44"/>
      <c r="C424" s="44"/>
      <c r="D424" s="44"/>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spans="1:32" ht="12.5">
      <c r="A425" s="22"/>
      <c r="B425" s="44"/>
      <c r="C425" s="44"/>
      <c r="D425" s="44"/>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spans="1:32" ht="12.5">
      <c r="A426" s="22"/>
      <c r="B426" s="44"/>
      <c r="C426" s="44"/>
      <c r="D426" s="44"/>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spans="1:32" ht="12.5">
      <c r="A427" s="22"/>
      <c r="B427" s="44"/>
      <c r="C427" s="44"/>
      <c r="D427" s="44"/>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spans="1:32" ht="12.5">
      <c r="A428" s="22"/>
      <c r="B428" s="44"/>
      <c r="C428" s="44"/>
      <c r="D428" s="44"/>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spans="1:32" ht="12.5">
      <c r="A429" s="22"/>
      <c r="B429" s="44"/>
      <c r="C429" s="44"/>
      <c r="D429" s="44"/>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spans="1:32" ht="12.5">
      <c r="A430" s="22"/>
      <c r="B430" s="44"/>
      <c r="C430" s="44"/>
      <c r="D430" s="44"/>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spans="1:32" ht="12.5">
      <c r="A431" s="22"/>
      <c r="B431" s="44"/>
      <c r="C431" s="44"/>
      <c r="D431" s="44"/>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spans="1:32" ht="12.5">
      <c r="A432" s="22"/>
      <c r="B432" s="44"/>
      <c r="C432" s="44"/>
      <c r="D432" s="44"/>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spans="1:32" ht="12.5">
      <c r="A433" s="22"/>
      <c r="B433" s="44"/>
      <c r="C433" s="44"/>
      <c r="D433" s="44"/>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spans="1:32" ht="12.5">
      <c r="A434" s="22"/>
      <c r="B434" s="44"/>
      <c r="C434" s="44"/>
      <c r="D434" s="44"/>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spans="1:32" ht="12.5">
      <c r="A435" s="22"/>
      <c r="B435" s="44"/>
      <c r="C435" s="44"/>
      <c r="D435" s="44"/>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spans="1:32" ht="12.5">
      <c r="A436" s="22"/>
      <c r="B436" s="44"/>
      <c r="C436" s="44"/>
      <c r="D436" s="44"/>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spans="1:32" ht="12.5">
      <c r="A437" s="22"/>
      <c r="B437" s="44"/>
      <c r="C437" s="44"/>
      <c r="D437" s="44"/>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spans="1:32" ht="12.5">
      <c r="A438" s="22"/>
      <c r="B438" s="44"/>
      <c r="C438" s="44"/>
      <c r="D438" s="44"/>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spans="1:32" ht="12.5">
      <c r="A439" s="22"/>
      <c r="B439" s="44"/>
      <c r="C439" s="44"/>
      <c r="D439" s="44"/>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spans="1:32" ht="12.5">
      <c r="A440" s="22"/>
      <c r="B440" s="44"/>
      <c r="C440" s="44"/>
      <c r="D440" s="44"/>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spans="1:32" ht="12.5">
      <c r="A441" s="22"/>
      <c r="B441" s="44"/>
      <c r="C441" s="44"/>
      <c r="D441" s="44"/>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spans="1:32" ht="12.5">
      <c r="A442" s="22"/>
      <c r="B442" s="44"/>
      <c r="C442" s="44"/>
      <c r="D442" s="44"/>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spans="1:32" ht="12.5">
      <c r="A443" s="22"/>
      <c r="B443" s="44"/>
      <c r="C443" s="44"/>
      <c r="D443" s="44"/>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spans="1:32" ht="12.5">
      <c r="A444" s="22"/>
      <c r="B444" s="44"/>
      <c r="C444" s="44"/>
      <c r="D444" s="44"/>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spans="1:32" ht="12.5">
      <c r="A445" s="22"/>
      <c r="B445" s="44"/>
      <c r="C445" s="44"/>
      <c r="D445" s="44"/>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spans="1:32" ht="12.5">
      <c r="A446" s="22"/>
      <c r="B446" s="44"/>
      <c r="C446" s="44"/>
      <c r="D446" s="44"/>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spans="1:32" ht="12.5">
      <c r="A447" s="22"/>
      <c r="B447" s="44"/>
      <c r="C447" s="44"/>
      <c r="D447" s="44"/>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spans="1:32" ht="12.5">
      <c r="A448" s="22"/>
      <c r="B448" s="44"/>
      <c r="C448" s="44"/>
      <c r="D448" s="44"/>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spans="1:32" ht="12.5">
      <c r="A449" s="22"/>
      <c r="B449" s="44"/>
      <c r="C449" s="44"/>
      <c r="D449" s="44"/>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spans="1:32" ht="12.5">
      <c r="A450" s="22"/>
      <c r="B450" s="44"/>
      <c r="C450" s="44"/>
      <c r="D450" s="44"/>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spans="1:32" ht="12.5">
      <c r="A451" s="22"/>
      <c r="B451" s="44"/>
      <c r="C451" s="44"/>
      <c r="D451" s="44"/>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spans="1:32" ht="12.5">
      <c r="A452" s="22"/>
      <c r="B452" s="44"/>
      <c r="C452" s="44"/>
      <c r="D452" s="44"/>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spans="1:32" ht="12.5">
      <c r="A453" s="22"/>
      <c r="B453" s="44"/>
      <c r="C453" s="44"/>
      <c r="D453" s="44"/>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spans="1:32" ht="12.5">
      <c r="A454" s="22"/>
      <c r="B454" s="44"/>
      <c r="C454" s="44"/>
      <c r="D454" s="44"/>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spans="1:32" ht="12.5">
      <c r="A455" s="22"/>
      <c r="B455" s="44"/>
      <c r="C455" s="44"/>
      <c r="D455" s="44"/>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spans="1:32" ht="12.5">
      <c r="A456" s="22"/>
      <c r="B456" s="44"/>
      <c r="C456" s="44"/>
      <c r="D456" s="44"/>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spans="1:32" ht="12.5">
      <c r="A457" s="22"/>
      <c r="B457" s="44"/>
      <c r="C457" s="44"/>
      <c r="D457" s="44"/>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spans="1:32" ht="12.5">
      <c r="A458" s="22"/>
      <c r="B458" s="44"/>
      <c r="C458" s="44"/>
      <c r="D458" s="44"/>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spans="1:32" ht="12.5">
      <c r="A459" s="22"/>
      <c r="B459" s="44"/>
      <c r="C459" s="44"/>
      <c r="D459" s="44"/>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spans="1:32" ht="12.5">
      <c r="A460" s="22"/>
      <c r="B460" s="44"/>
      <c r="C460" s="44"/>
      <c r="D460" s="44"/>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spans="1:32" ht="12.5">
      <c r="A461" s="22"/>
      <c r="B461" s="44"/>
      <c r="C461" s="44"/>
      <c r="D461" s="44"/>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spans="1:32" ht="12.5">
      <c r="A462" s="22"/>
      <c r="B462" s="44"/>
      <c r="C462" s="44"/>
      <c r="D462" s="44"/>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spans="1:32" ht="12.5">
      <c r="A463" s="22"/>
      <c r="B463" s="44"/>
      <c r="C463" s="44"/>
      <c r="D463" s="44"/>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spans="1:32" ht="12.5">
      <c r="A464" s="22"/>
      <c r="B464" s="44"/>
      <c r="C464" s="44"/>
      <c r="D464" s="44"/>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spans="1:32" ht="12.5">
      <c r="A465" s="22"/>
      <c r="B465" s="44"/>
      <c r="C465" s="44"/>
      <c r="D465" s="44"/>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spans="1:32" ht="12.5">
      <c r="A466" s="22"/>
      <c r="B466" s="44"/>
      <c r="C466" s="44"/>
      <c r="D466" s="44"/>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spans="1:32" ht="12.5">
      <c r="A467" s="22"/>
      <c r="B467" s="44"/>
      <c r="C467" s="44"/>
      <c r="D467" s="44"/>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spans="1:32" ht="12.5">
      <c r="A468" s="22"/>
      <c r="B468" s="44"/>
      <c r="C468" s="44"/>
      <c r="D468" s="44"/>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spans="1:32" ht="12.5">
      <c r="A469" s="22"/>
      <c r="B469" s="44"/>
      <c r="C469" s="44"/>
      <c r="D469" s="44"/>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spans="1:32" ht="12.5">
      <c r="A470" s="22"/>
      <c r="B470" s="44"/>
      <c r="C470" s="44"/>
      <c r="D470" s="44"/>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spans="1:32" ht="12.5">
      <c r="A471" s="22"/>
      <c r="B471" s="44"/>
      <c r="C471" s="44"/>
      <c r="D471" s="44"/>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spans="1:32" ht="12.5">
      <c r="A472" s="22"/>
      <c r="B472" s="44"/>
      <c r="C472" s="44"/>
      <c r="D472" s="44"/>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spans="1:32" ht="12.5">
      <c r="A473" s="22"/>
      <c r="B473" s="44"/>
      <c r="C473" s="44"/>
      <c r="D473" s="44"/>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spans="1:32" ht="12.5">
      <c r="A474" s="22"/>
      <c r="B474" s="44"/>
      <c r="C474" s="44"/>
      <c r="D474" s="44"/>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spans="1:32" ht="12.5">
      <c r="A475" s="22"/>
      <c r="B475" s="44"/>
      <c r="C475" s="44"/>
      <c r="D475" s="44"/>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spans="1:32" ht="12.5">
      <c r="A476" s="22"/>
      <c r="B476" s="44"/>
      <c r="C476" s="44"/>
      <c r="D476" s="44"/>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spans="1:32" ht="12.5">
      <c r="A477" s="22"/>
      <c r="B477" s="44"/>
      <c r="C477" s="44"/>
      <c r="D477" s="44"/>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spans="1:32" ht="12.5">
      <c r="A478" s="22"/>
      <c r="B478" s="44"/>
      <c r="C478" s="44"/>
      <c r="D478" s="44"/>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spans="1:32" ht="12.5">
      <c r="A479" s="22"/>
      <c r="B479" s="44"/>
      <c r="C479" s="44"/>
      <c r="D479" s="44"/>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spans="1:32" ht="12.5">
      <c r="A480" s="22"/>
      <c r="B480" s="44"/>
      <c r="C480" s="44"/>
      <c r="D480" s="44"/>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spans="1:32" ht="12.5">
      <c r="A481" s="22"/>
      <c r="B481" s="44"/>
      <c r="C481" s="44"/>
      <c r="D481" s="44"/>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spans="1:32" ht="12.5">
      <c r="A482" s="22"/>
      <c r="B482" s="44"/>
      <c r="C482" s="44"/>
      <c r="D482" s="44"/>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spans="1:32" ht="12.5">
      <c r="A483" s="22"/>
      <c r="B483" s="44"/>
      <c r="C483" s="44"/>
      <c r="D483" s="44"/>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spans="1:32" ht="12.5">
      <c r="A484" s="22"/>
      <c r="B484" s="44"/>
      <c r="C484" s="44"/>
      <c r="D484" s="44"/>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spans="1:32" ht="12.5">
      <c r="A485" s="22"/>
      <c r="B485" s="44"/>
      <c r="C485" s="44"/>
      <c r="D485" s="44"/>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spans="1:32" ht="12.5">
      <c r="A486" s="22"/>
      <c r="B486" s="44"/>
      <c r="C486" s="44"/>
      <c r="D486" s="44"/>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spans="1:32" ht="12.5">
      <c r="A487" s="22"/>
      <c r="B487" s="44"/>
      <c r="C487" s="44"/>
      <c r="D487" s="44"/>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spans="1:32" ht="12.5">
      <c r="A488" s="22"/>
      <c r="B488" s="44"/>
      <c r="C488" s="44"/>
      <c r="D488" s="44"/>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spans="1:32" ht="12.5">
      <c r="A489" s="22"/>
      <c r="B489" s="44"/>
      <c r="C489" s="44"/>
      <c r="D489" s="44"/>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spans="1:32" ht="12.5">
      <c r="A490" s="22"/>
      <c r="B490" s="44"/>
      <c r="C490" s="44"/>
      <c r="D490" s="44"/>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spans="1:32" ht="12.5">
      <c r="A491" s="22"/>
      <c r="B491" s="44"/>
      <c r="C491" s="44"/>
      <c r="D491" s="44"/>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spans="1:32" ht="12.5">
      <c r="A492" s="22"/>
      <c r="B492" s="44"/>
      <c r="C492" s="44"/>
      <c r="D492" s="44"/>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spans="1:32" ht="12.5">
      <c r="A493" s="22"/>
      <c r="B493" s="44"/>
      <c r="C493" s="44"/>
      <c r="D493" s="44"/>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spans="1:32" ht="12.5">
      <c r="A494" s="22"/>
      <c r="B494" s="44"/>
      <c r="C494" s="44"/>
      <c r="D494" s="44"/>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spans="1:32" ht="12.5">
      <c r="A495" s="22"/>
      <c r="B495" s="44"/>
      <c r="C495" s="44"/>
      <c r="D495" s="44"/>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spans="1:32" ht="12.5">
      <c r="A496" s="22"/>
      <c r="B496" s="44"/>
      <c r="C496" s="44"/>
      <c r="D496" s="44"/>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spans="1:32" ht="12.5">
      <c r="A497" s="22"/>
      <c r="B497" s="44"/>
      <c r="C497" s="44"/>
      <c r="D497" s="44"/>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spans="1:32" ht="12.5">
      <c r="A498" s="22"/>
      <c r="B498" s="44"/>
      <c r="C498" s="44"/>
      <c r="D498" s="44"/>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spans="1:32" ht="12.5">
      <c r="A499" s="22"/>
      <c r="B499" s="44"/>
      <c r="C499" s="44"/>
      <c r="D499" s="44"/>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spans="1:32" ht="12.5">
      <c r="A500" s="22"/>
      <c r="B500" s="44"/>
      <c r="C500" s="44"/>
      <c r="D500" s="44"/>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spans="1:32" ht="12.5">
      <c r="A501" s="22"/>
      <c r="B501" s="44"/>
      <c r="C501" s="44"/>
      <c r="D501" s="44"/>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spans="1:32" ht="12.5">
      <c r="A502" s="22"/>
      <c r="B502" s="44"/>
      <c r="C502" s="44"/>
      <c r="D502" s="44"/>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spans="1:32" ht="12.5">
      <c r="A503" s="22"/>
      <c r="B503" s="44"/>
      <c r="C503" s="44"/>
      <c r="D503" s="44"/>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spans="1:32" ht="12.5">
      <c r="A504" s="22"/>
      <c r="B504" s="44"/>
      <c r="C504" s="44"/>
      <c r="D504" s="44"/>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spans="1:32" ht="12.5">
      <c r="A505" s="22"/>
      <c r="B505" s="44"/>
      <c r="C505" s="44"/>
      <c r="D505" s="44"/>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spans="1:32" ht="12.5">
      <c r="A506" s="22"/>
      <c r="B506" s="44"/>
      <c r="C506" s="44"/>
      <c r="D506" s="44"/>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spans="1:32" ht="12.5">
      <c r="A507" s="22"/>
      <c r="B507" s="44"/>
      <c r="C507" s="44"/>
      <c r="D507" s="44"/>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spans="1:32" ht="12.5">
      <c r="A508" s="22"/>
      <c r="B508" s="44"/>
      <c r="C508" s="44"/>
      <c r="D508" s="44"/>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spans="1:32" ht="12.5">
      <c r="A509" s="22"/>
      <c r="B509" s="44"/>
      <c r="C509" s="44"/>
      <c r="D509" s="44"/>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spans="1:32" ht="12.5">
      <c r="A510" s="22"/>
      <c r="B510" s="44"/>
      <c r="C510" s="44"/>
      <c r="D510" s="44"/>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spans="1:32" ht="12.5">
      <c r="A511" s="22"/>
      <c r="B511" s="44"/>
      <c r="C511" s="44"/>
      <c r="D511" s="44"/>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spans="1:32" ht="12.5">
      <c r="A512" s="22"/>
      <c r="B512" s="44"/>
      <c r="C512" s="44"/>
      <c r="D512" s="44"/>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spans="1:32" ht="12.5">
      <c r="A513" s="22"/>
      <c r="B513" s="44"/>
      <c r="C513" s="44"/>
      <c r="D513" s="44"/>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spans="1:32" ht="12.5">
      <c r="A514" s="22"/>
      <c r="B514" s="44"/>
      <c r="C514" s="44"/>
      <c r="D514" s="44"/>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spans="1:32" ht="12.5">
      <c r="A515" s="22"/>
      <c r="B515" s="44"/>
      <c r="C515" s="44"/>
      <c r="D515" s="44"/>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spans="1:32" ht="12.5">
      <c r="A516" s="22"/>
      <c r="B516" s="44"/>
      <c r="C516" s="44"/>
      <c r="D516" s="44"/>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spans="1:32" ht="12.5">
      <c r="A517" s="22"/>
      <c r="B517" s="44"/>
      <c r="C517" s="44"/>
      <c r="D517" s="44"/>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spans="1:32" ht="12.5">
      <c r="A518" s="22"/>
      <c r="B518" s="44"/>
      <c r="C518" s="44"/>
      <c r="D518" s="44"/>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spans="1:32" ht="12.5">
      <c r="A519" s="22"/>
      <c r="B519" s="44"/>
      <c r="C519" s="44"/>
      <c r="D519" s="44"/>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spans="1:32" ht="12.5">
      <c r="A520" s="22"/>
      <c r="B520" s="44"/>
      <c r="C520" s="44"/>
      <c r="D520" s="44"/>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spans="1:32" ht="12.5">
      <c r="A521" s="22"/>
      <c r="B521" s="44"/>
      <c r="C521" s="44"/>
      <c r="D521" s="44"/>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spans="1:32" ht="12.5">
      <c r="A522" s="22"/>
      <c r="B522" s="44"/>
      <c r="C522" s="44"/>
      <c r="D522" s="44"/>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spans="1:32" ht="12.5">
      <c r="A523" s="22"/>
      <c r="B523" s="44"/>
      <c r="C523" s="44"/>
      <c r="D523" s="44"/>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spans="1:32" ht="12.5">
      <c r="A524" s="22"/>
      <c r="B524" s="44"/>
      <c r="C524" s="44"/>
      <c r="D524" s="44"/>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spans="1:32" ht="12.5">
      <c r="A525" s="22"/>
      <c r="B525" s="44"/>
      <c r="C525" s="44"/>
      <c r="D525" s="44"/>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spans="1:32" ht="12.5">
      <c r="A526" s="22"/>
      <c r="B526" s="44"/>
      <c r="C526" s="44"/>
      <c r="D526" s="44"/>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spans="1:32" ht="12.5">
      <c r="A527" s="22"/>
      <c r="B527" s="44"/>
      <c r="C527" s="44"/>
      <c r="D527" s="44"/>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spans="1:32" ht="12.5">
      <c r="A528" s="22"/>
      <c r="B528" s="44"/>
      <c r="C528" s="44"/>
      <c r="D528" s="44"/>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spans="1:32" ht="12.5">
      <c r="A529" s="22"/>
      <c r="B529" s="44"/>
      <c r="C529" s="44"/>
      <c r="D529" s="44"/>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spans="1:32" ht="12.5">
      <c r="A530" s="22"/>
      <c r="B530" s="44"/>
      <c r="C530" s="44"/>
      <c r="D530" s="44"/>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spans="1:32" ht="12.5">
      <c r="A531" s="22"/>
      <c r="B531" s="44"/>
      <c r="C531" s="44"/>
      <c r="D531" s="44"/>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spans="1:32" ht="12.5">
      <c r="A532" s="22"/>
      <c r="B532" s="44"/>
      <c r="C532" s="44"/>
      <c r="D532" s="44"/>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spans="1:32" ht="12.5">
      <c r="A533" s="22"/>
      <c r="B533" s="44"/>
      <c r="C533" s="44"/>
      <c r="D533" s="44"/>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spans="1:32" ht="12.5">
      <c r="A534" s="22"/>
      <c r="B534" s="44"/>
      <c r="C534" s="44"/>
      <c r="D534" s="44"/>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spans="1:32" ht="12.5">
      <c r="A535" s="22"/>
      <c r="B535" s="44"/>
      <c r="C535" s="44"/>
      <c r="D535" s="44"/>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spans="1:32" ht="12.5">
      <c r="A536" s="22"/>
      <c r="B536" s="44"/>
      <c r="C536" s="44"/>
      <c r="D536" s="44"/>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spans="1:32" ht="12.5">
      <c r="A537" s="22"/>
      <c r="B537" s="44"/>
      <c r="C537" s="44"/>
      <c r="D537" s="44"/>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spans="1:32" ht="12.5">
      <c r="A538" s="22"/>
      <c r="B538" s="44"/>
      <c r="C538" s="44"/>
      <c r="D538" s="44"/>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spans="1:32" ht="12.5">
      <c r="A539" s="22"/>
      <c r="B539" s="44"/>
      <c r="C539" s="44"/>
      <c r="D539" s="44"/>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spans="1:32" ht="12.5">
      <c r="A540" s="22"/>
      <c r="B540" s="44"/>
      <c r="C540" s="44"/>
      <c r="D540" s="44"/>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spans="1:32" ht="12.5">
      <c r="A541" s="22"/>
      <c r="B541" s="44"/>
      <c r="C541" s="44"/>
      <c r="D541" s="44"/>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spans="1:32" ht="12.5">
      <c r="A542" s="22"/>
      <c r="B542" s="44"/>
      <c r="C542" s="44"/>
      <c r="D542" s="44"/>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spans="1:32" ht="12.5">
      <c r="A543" s="22"/>
      <c r="B543" s="44"/>
      <c r="C543" s="44"/>
      <c r="D543" s="44"/>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spans="1:32" ht="12.5">
      <c r="A544" s="22"/>
      <c r="B544" s="44"/>
      <c r="C544" s="44"/>
      <c r="D544" s="44"/>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spans="1:32" ht="12.5">
      <c r="A545" s="22"/>
      <c r="B545" s="44"/>
      <c r="C545" s="44"/>
      <c r="D545" s="44"/>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spans="1:32" ht="12.5">
      <c r="A546" s="22"/>
      <c r="B546" s="44"/>
      <c r="C546" s="44"/>
      <c r="D546" s="44"/>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spans="1:32" ht="12.5">
      <c r="A547" s="22"/>
      <c r="B547" s="44"/>
      <c r="C547" s="44"/>
      <c r="D547" s="44"/>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spans="1:32" ht="12.5">
      <c r="A548" s="22"/>
      <c r="B548" s="44"/>
      <c r="C548" s="44"/>
      <c r="D548" s="44"/>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spans="1:32" ht="12.5">
      <c r="A549" s="22"/>
      <c r="B549" s="44"/>
      <c r="C549" s="44"/>
      <c r="D549" s="44"/>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spans="1:32" ht="12.5">
      <c r="A550" s="22"/>
      <c r="B550" s="44"/>
      <c r="C550" s="44"/>
      <c r="D550" s="44"/>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spans="1:32" ht="12.5">
      <c r="A551" s="22"/>
      <c r="B551" s="44"/>
      <c r="C551" s="44"/>
      <c r="D551" s="44"/>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spans="1:32" ht="12.5">
      <c r="A552" s="22"/>
      <c r="B552" s="44"/>
      <c r="C552" s="44"/>
      <c r="D552" s="44"/>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spans="1:32" ht="12.5">
      <c r="A553" s="22"/>
      <c r="B553" s="44"/>
      <c r="C553" s="44"/>
      <c r="D553" s="44"/>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spans="1:32" ht="12.5">
      <c r="A554" s="22"/>
      <c r="B554" s="44"/>
      <c r="C554" s="44"/>
      <c r="D554" s="44"/>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spans="1:32" ht="12.5">
      <c r="A555" s="22"/>
      <c r="B555" s="44"/>
      <c r="C555" s="44"/>
      <c r="D555" s="44"/>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spans="1:32" ht="12.5">
      <c r="A556" s="22"/>
      <c r="B556" s="44"/>
      <c r="C556" s="44"/>
      <c r="D556" s="44"/>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spans="1:32" ht="12.5">
      <c r="A557" s="22"/>
      <c r="B557" s="44"/>
      <c r="C557" s="44"/>
      <c r="D557" s="44"/>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spans="1:32" ht="12.5">
      <c r="A558" s="22"/>
      <c r="B558" s="44"/>
      <c r="C558" s="44"/>
      <c r="D558" s="44"/>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spans="1:32" ht="12.5">
      <c r="A559" s="22"/>
      <c r="B559" s="44"/>
      <c r="C559" s="44"/>
      <c r="D559" s="44"/>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spans="1:32" ht="12.5">
      <c r="A560" s="22"/>
      <c r="B560" s="44"/>
      <c r="C560" s="44"/>
      <c r="D560" s="44"/>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spans="1:32" ht="12.5">
      <c r="A561" s="22"/>
      <c r="B561" s="44"/>
      <c r="C561" s="44"/>
      <c r="D561" s="44"/>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spans="1:32" ht="12.5">
      <c r="A562" s="22"/>
      <c r="B562" s="44"/>
      <c r="C562" s="44"/>
      <c r="D562" s="44"/>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spans="1:32" ht="12.5">
      <c r="A563" s="22"/>
      <c r="B563" s="44"/>
      <c r="C563" s="44"/>
      <c r="D563" s="44"/>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spans="1:32" ht="12.5">
      <c r="A564" s="22"/>
      <c r="B564" s="44"/>
      <c r="C564" s="44"/>
      <c r="D564" s="44"/>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spans="1:32" ht="12.5">
      <c r="A565" s="22"/>
      <c r="B565" s="44"/>
      <c r="C565" s="44"/>
      <c r="D565" s="44"/>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spans="1:32" ht="12.5">
      <c r="A566" s="22"/>
      <c r="B566" s="44"/>
      <c r="C566" s="44"/>
      <c r="D566" s="44"/>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spans="1:32" ht="12.5">
      <c r="A567" s="22"/>
      <c r="B567" s="44"/>
      <c r="C567" s="44"/>
      <c r="D567" s="44"/>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spans="1:32" ht="12.5">
      <c r="A568" s="22"/>
      <c r="B568" s="44"/>
      <c r="C568" s="44"/>
      <c r="D568" s="44"/>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spans="1:32" ht="12.5">
      <c r="A569" s="22"/>
      <c r="B569" s="44"/>
      <c r="C569" s="44"/>
      <c r="D569" s="44"/>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spans="1:32" ht="12.5">
      <c r="A570" s="22"/>
      <c r="B570" s="44"/>
      <c r="C570" s="44"/>
      <c r="D570" s="44"/>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spans="1:32" ht="12.5">
      <c r="A571" s="22"/>
      <c r="B571" s="44"/>
      <c r="C571" s="44"/>
      <c r="D571" s="44"/>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spans="1:32" ht="12.5">
      <c r="A572" s="22"/>
      <c r="B572" s="44"/>
      <c r="C572" s="44"/>
      <c r="D572" s="44"/>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spans="1:32" ht="12.5">
      <c r="A573" s="22"/>
      <c r="B573" s="44"/>
      <c r="C573" s="44"/>
      <c r="D573" s="44"/>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spans="1:32" ht="12.5">
      <c r="A574" s="22"/>
      <c r="B574" s="44"/>
      <c r="C574" s="44"/>
      <c r="D574" s="44"/>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spans="1:32" ht="12.5">
      <c r="A575" s="22"/>
      <c r="B575" s="44"/>
      <c r="C575" s="44"/>
      <c r="D575" s="44"/>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spans="1:32" ht="12.5">
      <c r="A576" s="22"/>
      <c r="B576" s="44"/>
      <c r="C576" s="44"/>
      <c r="D576" s="44"/>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spans="1:32" ht="12.5">
      <c r="A577" s="22"/>
      <c r="B577" s="44"/>
      <c r="C577" s="44"/>
      <c r="D577" s="44"/>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spans="1:32" ht="12.5">
      <c r="A578" s="22"/>
      <c r="B578" s="44"/>
      <c r="C578" s="44"/>
      <c r="D578" s="44"/>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spans="1:32" ht="12.5">
      <c r="A579" s="22"/>
      <c r="B579" s="44"/>
      <c r="C579" s="44"/>
      <c r="D579" s="44"/>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spans="1:32" ht="12.5">
      <c r="A580" s="22"/>
      <c r="B580" s="44"/>
      <c r="C580" s="44"/>
      <c r="D580" s="44"/>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spans="1:32" ht="12.5">
      <c r="A581" s="22"/>
      <c r="B581" s="44"/>
      <c r="C581" s="44"/>
      <c r="D581" s="44"/>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spans="1:32" ht="12.5">
      <c r="A582" s="22"/>
      <c r="B582" s="44"/>
      <c r="C582" s="44"/>
      <c r="D582" s="44"/>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spans="1:32" ht="12.5">
      <c r="A583" s="22"/>
      <c r="B583" s="44"/>
      <c r="C583" s="44"/>
      <c r="D583" s="44"/>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spans="1:32" ht="12.5">
      <c r="A584" s="22"/>
      <c r="B584" s="44"/>
      <c r="C584" s="44"/>
      <c r="D584" s="44"/>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spans="1:32" ht="12.5">
      <c r="A585" s="22"/>
      <c r="B585" s="44"/>
      <c r="C585" s="44"/>
      <c r="D585" s="44"/>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spans="1:32" ht="12.5">
      <c r="A586" s="22"/>
      <c r="B586" s="44"/>
      <c r="C586" s="44"/>
      <c r="D586" s="44"/>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spans="1:32" ht="12.5">
      <c r="A587" s="22"/>
      <c r="B587" s="44"/>
      <c r="C587" s="44"/>
      <c r="D587" s="44"/>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spans="1:32" ht="12.5">
      <c r="A588" s="22"/>
      <c r="B588" s="44"/>
      <c r="C588" s="44"/>
      <c r="D588" s="44"/>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spans="1:32" ht="12.5">
      <c r="A589" s="22"/>
      <c r="B589" s="44"/>
      <c r="C589" s="44"/>
      <c r="D589" s="44"/>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spans="1:32" ht="12.5">
      <c r="A590" s="22"/>
      <c r="B590" s="44"/>
      <c r="C590" s="44"/>
      <c r="D590" s="44"/>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spans="1:32" ht="12.5">
      <c r="A591" s="22"/>
      <c r="B591" s="44"/>
      <c r="C591" s="44"/>
      <c r="D591" s="44"/>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spans="1:32" ht="12.5">
      <c r="A592" s="22"/>
      <c r="B592" s="44"/>
      <c r="C592" s="44"/>
      <c r="D592" s="44"/>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spans="1:32" ht="12.5">
      <c r="A593" s="22"/>
      <c r="B593" s="44"/>
      <c r="C593" s="44"/>
      <c r="D593" s="44"/>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spans="1:32" ht="12.5">
      <c r="A594" s="22"/>
      <c r="B594" s="44"/>
      <c r="C594" s="44"/>
      <c r="D594" s="44"/>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spans="1:32" ht="12.5">
      <c r="A595" s="22"/>
      <c r="B595" s="44"/>
      <c r="C595" s="44"/>
      <c r="D595" s="44"/>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spans="1:32" ht="12.5">
      <c r="A596" s="22"/>
      <c r="B596" s="44"/>
      <c r="C596" s="44"/>
      <c r="D596" s="44"/>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spans="1:32" ht="12.5">
      <c r="A597" s="22"/>
      <c r="B597" s="44"/>
      <c r="C597" s="44"/>
      <c r="D597" s="44"/>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spans="1:32" ht="12.5">
      <c r="A598" s="22"/>
      <c r="B598" s="44"/>
      <c r="C598" s="44"/>
      <c r="D598" s="44"/>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spans="1:32" ht="12.5">
      <c r="A599" s="22"/>
      <c r="B599" s="44"/>
      <c r="C599" s="44"/>
      <c r="D599" s="44"/>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spans="1:32" ht="12.5">
      <c r="A600" s="22"/>
      <c r="B600" s="44"/>
      <c r="C600" s="44"/>
      <c r="D600" s="44"/>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spans="1:32" ht="12.5">
      <c r="A601" s="22"/>
      <c r="B601" s="44"/>
      <c r="C601" s="44"/>
      <c r="D601" s="44"/>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spans="1:32" ht="12.5">
      <c r="A602" s="22"/>
      <c r="B602" s="44"/>
      <c r="C602" s="44"/>
      <c r="D602" s="44"/>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spans="1:32" ht="12.5">
      <c r="A603" s="22"/>
      <c r="B603" s="44"/>
      <c r="C603" s="44"/>
      <c r="D603" s="44"/>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spans="1:32" ht="12.5">
      <c r="A604" s="22"/>
      <c r="B604" s="44"/>
      <c r="C604" s="44"/>
      <c r="D604" s="44"/>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spans="1:32" ht="12.5">
      <c r="A605" s="22"/>
      <c r="B605" s="44"/>
      <c r="C605" s="44"/>
      <c r="D605" s="44"/>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spans="1:32" ht="12.5">
      <c r="A606" s="22"/>
      <c r="B606" s="44"/>
      <c r="C606" s="44"/>
      <c r="D606" s="44"/>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spans="1:32" ht="12.5">
      <c r="A607" s="22"/>
      <c r="B607" s="44"/>
      <c r="C607" s="44"/>
      <c r="D607" s="44"/>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spans="1:32" ht="12.5">
      <c r="A608" s="22"/>
      <c r="B608" s="44"/>
      <c r="C608" s="44"/>
      <c r="D608" s="44"/>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spans="1:32" ht="12.5">
      <c r="A609" s="22"/>
      <c r="B609" s="44"/>
      <c r="C609" s="44"/>
      <c r="D609" s="44"/>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spans="1:32" ht="12.5">
      <c r="A610" s="22"/>
      <c r="B610" s="44"/>
      <c r="C610" s="44"/>
      <c r="D610" s="44"/>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spans="1:32" ht="12.5">
      <c r="A611" s="22"/>
      <c r="B611" s="44"/>
      <c r="C611" s="44"/>
      <c r="D611" s="44"/>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spans="1:32" ht="12.5">
      <c r="A612" s="22"/>
      <c r="B612" s="44"/>
      <c r="C612" s="44"/>
      <c r="D612" s="44"/>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spans="1:32" ht="12.5">
      <c r="A613" s="22"/>
      <c r="B613" s="44"/>
      <c r="C613" s="44"/>
      <c r="D613" s="44"/>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spans="1:32" ht="12.5">
      <c r="A614" s="22"/>
      <c r="B614" s="44"/>
      <c r="C614" s="44"/>
      <c r="D614" s="44"/>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spans="1:32" ht="12.5">
      <c r="A615" s="22"/>
      <c r="B615" s="44"/>
      <c r="C615" s="44"/>
      <c r="D615" s="44"/>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spans="1:32" ht="12.5">
      <c r="A616" s="22"/>
      <c r="B616" s="44"/>
      <c r="C616" s="44"/>
      <c r="D616" s="44"/>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spans="1:32" ht="12.5">
      <c r="A617" s="22"/>
      <c r="B617" s="44"/>
      <c r="C617" s="44"/>
      <c r="D617" s="44"/>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spans="1:32" ht="12.5">
      <c r="A618" s="22"/>
      <c r="B618" s="44"/>
      <c r="C618" s="44"/>
      <c r="D618" s="44"/>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spans="1:32" ht="12.5">
      <c r="A619" s="22"/>
      <c r="B619" s="44"/>
      <c r="C619" s="44"/>
      <c r="D619" s="44"/>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spans="1:32" ht="12.5">
      <c r="A620" s="22"/>
      <c r="B620" s="44"/>
      <c r="C620" s="44"/>
      <c r="D620" s="44"/>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spans="1:32" ht="12.5">
      <c r="A621" s="22"/>
      <c r="B621" s="44"/>
      <c r="C621" s="44"/>
      <c r="D621" s="44"/>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spans="1:32" ht="12.5">
      <c r="A622" s="22"/>
      <c r="B622" s="44"/>
      <c r="C622" s="44"/>
      <c r="D622" s="44"/>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spans="1:32" ht="12.5">
      <c r="A623" s="22"/>
      <c r="B623" s="44"/>
      <c r="C623" s="44"/>
      <c r="D623" s="44"/>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spans="1:32" ht="12.5">
      <c r="A624" s="22"/>
      <c r="B624" s="44"/>
      <c r="C624" s="44"/>
      <c r="D624" s="44"/>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spans="1:32" ht="12.5">
      <c r="A625" s="22"/>
      <c r="B625" s="44"/>
      <c r="C625" s="44"/>
      <c r="D625" s="44"/>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spans="1:32" ht="12.5">
      <c r="A626" s="22"/>
      <c r="B626" s="44"/>
      <c r="C626" s="44"/>
      <c r="D626" s="44"/>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spans="1:32" ht="12.5">
      <c r="A627" s="22"/>
      <c r="B627" s="44"/>
      <c r="C627" s="44"/>
      <c r="D627" s="44"/>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spans="1:32" ht="12.5">
      <c r="A628" s="22"/>
      <c r="B628" s="44"/>
      <c r="C628" s="44"/>
      <c r="D628" s="44"/>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spans="1:32" ht="12.5">
      <c r="A629" s="22"/>
      <c r="B629" s="44"/>
      <c r="C629" s="44"/>
      <c r="D629" s="44"/>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spans="1:32" ht="12.5">
      <c r="A630" s="22"/>
      <c r="B630" s="44"/>
      <c r="C630" s="44"/>
      <c r="D630" s="44"/>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spans="1:32" ht="12.5">
      <c r="A631" s="22"/>
      <c r="B631" s="44"/>
      <c r="C631" s="44"/>
      <c r="D631" s="44"/>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spans="1:32" ht="12.5">
      <c r="A632" s="22"/>
      <c r="B632" s="44"/>
      <c r="C632" s="44"/>
      <c r="D632" s="44"/>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spans="1:32" ht="12.5">
      <c r="A633" s="22"/>
      <c r="B633" s="44"/>
      <c r="C633" s="44"/>
      <c r="D633" s="44"/>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spans="1:32" ht="12.5">
      <c r="A634" s="22"/>
      <c r="B634" s="44"/>
      <c r="C634" s="44"/>
      <c r="D634" s="44"/>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spans="1:32" ht="12.5">
      <c r="A635" s="22"/>
      <c r="B635" s="44"/>
      <c r="C635" s="44"/>
      <c r="D635" s="44"/>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spans="1:32" ht="12.5">
      <c r="A636" s="22"/>
      <c r="B636" s="44"/>
      <c r="C636" s="44"/>
      <c r="D636" s="44"/>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spans="1:32" ht="12.5">
      <c r="A637" s="22"/>
      <c r="B637" s="44"/>
      <c r="C637" s="44"/>
      <c r="D637" s="44"/>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spans="1:32" ht="12.5">
      <c r="A638" s="22"/>
      <c r="B638" s="44"/>
      <c r="C638" s="44"/>
      <c r="D638" s="44"/>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spans="1:32" ht="12.5">
      <c r="A639" s="22"/>
      <c r="B639" s="44"/>
      <c r="C639" s="44"/>
      <c r="D639" s="44"/>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spans="1:32" ht="12.5">
      <c r="A640" s="22"/>
      <c r="B640" s="44"/>
      <c r="C640" s="44"/>
      <c r="D640" s="44"/>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spans="1:32" ht="12.5">
      <c r="A641" s="22"/>
      <c r="B641" s="44"/>
      <c r="C641" s="44"/>
      <c r="D641" s="44"/>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spans="1:32" ht="12.5">
      <c r="A642" s="22"/>
      <c r="B642" s="44"/>
      <c r="C642" s="44"/>
      <c r="D642" s="44"/>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spans="1:32" ht="12.5">
      <c r="A643" s="22"/>
      <c r="B643" s="44"/>
      <c r="C643" s="44"/>
      <c r="D643" s="44"/>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spans="1:32" ht="12.5">
      <c r="A644" s="22"/>
      <c r="B644" s="44"/>
      <c r="C644" s="44"/>
      <c r="D644" s="44"/>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spans="1:32" ht="12.5">
      <c r="A645" s="22"/>
      <c r="B645" s="44"/>
      <c r="C645" s="44"/>
      <c r="D645" s="44"/>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spans="1:32" ht="12.5">
      <c r="A646" s="22"/>
      <c r="B646" s="44"/>
      <c r="C646" s="44"/>
      <c r="D646" s="44"/>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spans="1:32" ht="12.5">
      <c r="A647" s="22"/>
      <c r="B647" s="44"/>
      <c r="C647" s="44"/>
      <c r="D647" s="44"/>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spans="1:32" ht="12.5">
      <c r="A648" s="22"/>
      <c r="B648" s="44"/>
      <c r="C648" s="44"/>
      <c r="D648" s="44"/>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spans="1:32" ht="12.5">
      <c r="A649" s="22"/>
      <c r="B649" s="44"/>
      <c r="C649" s="44"/>
      <c r="D649" s="44"/>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spans="1:32" ht="12.5">
      <c r="A650" s="22"/>
      <c r="B650" s="44"/>
      <c r="C650" s="44"/>
      <c r="D650" s="44"/>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spans="1:32" ht="12.5">
      <c r="A651" s="22"/>
      <c r="B651" s="44"/>
      <c r="C651" s="44"/>
      <c r="D651" s="44"/>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spans="1:32" ht="12.5">
      <c r="A652" s="22"/>
      <c r="B652" s="44"/>
      <c r="C652" s="44"/>
      <c r="D652" s="44"/>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spans="1:32" ht="12.5">
      <c r="A653" s="22"/>
      <c r="B653" s="44"/>
      <c r="C653" s="44"/>
      <c r="D653" s="44"/>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spans="1:32" ht="12.5">
      <c r="A654" s="22"/>
      <c r="B654" s="44"/>
      <c r="C654" s="44"/>
      <c r="D654" s="44"/>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spans="1:32" ht="12.5">
      <c r="A655" s="22"/>
      <c r="B655" s="44"/>
      <c r="C655" s="44"/>
      <c r="D655" s="44"/>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spans="1:32" ht="12.5">
      <c r="A656" s="22"/>
      <c r="B656" s="44"/>
      <c r="C656" s="44"/>
      <c r="D656" s="44"/>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spans="1:32" ht="12.5">
      <c r="A657" s="22"/>
      <c r="B657" s="44"/>
      <c r="C657" s="44"/>
      <c r="D657" s="44"/>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spans="1:32" ht="12.5">
      <c r="A658" s="22"/>
      <c r="B658" s="44"/>
      <c r="C658" s="44"/>
      <c r="D658" s="44"/>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spans="1:32" ht="12.5">
      <c r="A659" s="22"/>
      <c r="B659" s="44"/>
      <c r="C659" s="44"/>
      <c r="D659" s="44"/>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spans="1:32" ht="12.5">
      <c r="A660" s="22"/>
      <c r="B660" s="44"/>
      <c r="C660" s="44"/>
      <c r="D660" s="44"/>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spans="1:32" ht="12.5">
      <c r="A661" s="22"/>
      <c r="B661" s="44"/>
      <c r="C661" s="44"/>
      <c r="D661" s="44"/>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spans="1:32" ht="12.5">
      <c r="A662" s="22"/>
      <c r="B662" s="44"/>
      <c r="C662" s="44"/>
      <c r="D662" s="44"/>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spans="1:32" ht="12.5">
      <c r="A663" s="22"/>
      <c r="B663" s="44"/>
      <c r="C663" s="44"/>
      <c r="D663" s="44"/>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spans="1:32" ht="12.5">
      <c r="A664" s="22"/>
      <c r="B664" s="44"/>
      <c r="C664" s="44"/>
      <c r="D664" s="44"/>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spans="1:32" ht="12.5">
      <c r="A665" s="22"/>
      <c r="B665" s="44"/>
      <c r="C665" s="44"/>
      <c r="D665" s="44"/>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spans="1:32" ht="12.5">
      <c r="A666" s="22"/>
      <c r="B666" s="44"/>
      <c r="C666" s="44"/>
      <c r="D666" s="44"/>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spans="1:32" ht="12.5">
      <c r="A667" s="22"/>
      <c r="B667" s="44"/>
      <c r="C667" s="44"/>
      <c r="D667" s="44"/>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spans="1:32" ht="12.5">
      <c r="A668" s="22"/>
      <c r="B668" s="44"/>
      <c r="C668" s="44"/>
      <c r="D668" s="44"/>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spans="1:32" ht="12.5">
      <c r="A669" s="22"/>
      <c r="B669" s="44"/>
      <c r="C669" s="44"/>
      <c r="D669" s="44"/>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spans="1:32" ht="12.5">
      <c r="A670" s="22"/>
      <c r="B670" s="44"/>
      <c r="C670" s="44"/>
      <c r="D670" s="44"/>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spans="1:32" ht="12.5">
      <c r="A671" s="22"/>
      <c r="B671" s="44"/>
      <c r="C671" s="44"/>
      <c r="D671" s="44"/>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spans="1:32" ht="12.5">
      <c r="A672" s="22"/>
      <c r="B672" s="44"/>
      <c r="C672" s="44"/>
      <c r="D672" s="44"/>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spans="1:32" ht="12.5">
      <c r="A673" s="22"/>
      <c r="B673" s="44"/>
      <c r="C673" s="44"/>
      <c r="D673" s="44"/>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spans="1:32" ht="12.5">
      <c r="A674" s="22"/>
      <c r="B674" s="44"/>
      <c r="C674" s="44"/>
      <c r="D674" s="44"/>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spans="1:32" ht="12.5">
      <c r="A675" s="22"/>
      <c r="B675" s="44"/>
      <c r="C675" s="44"/>
      <c r="D675" s="44"/>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spans="1:32" ht="12.5">
      <c r="A676" s="22"/>
      <c r="B676" s="44"/>
      <c r="C676" s="44"/>
      <c r="D676" s="44"/>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spans="1:32" ht="12.5">
      <c r="A677" s="22"/>
      <c r="B677" s="44"/>
      <c r="C677" s="44"/>
      <c r="D677" s="44"/>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spans="1:32" ht="12.5">
      <c r="A678" s="22"/>
      <c r="B678" s="44"/>
      <c r="C678" s="44"/>
      <c r="D678" s="44"/>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spans="1:32" ht="12.5">
      <c r="A679" s="22"/>
      <c r="B679" s="44"/>
      <c r="C679" s="44"/>
      <c r="D679" s="44"/>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spans="1:32" ht="12.5">
      <c r="A680" s="22"/>
      <c r="B680" s="44"/>
      <c r="C680" s="44"/>
      <c r="D680" s="44"/>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spans="1:32" ht="12.5">
      <c r="A681" s="22"/>
      <c r="B681" s="44"/>
      <c r="C681" s="44"/>
      <c r="D681" s="44"/>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spans="1:32" ht="12.5">
      <c r="A682" s="22"/>
      <c r="B682" s="44"/>
      <c r="C682" s="44"/>
      <c r="D682" s="44"/>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spans="1:32" ht="12.5">
      <c r="A683" s="22"/>
      <c r="B683" s="44"/>
      <c r="C683" s="44"/>
      <c r="D683" s="44"/>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spans="1:32" ht="12.5">
      <c r="A684" s="22"/>
      <c r="B684" s="44"/>
      <c r="C684" s="44"/>
      <c r="D684" s="44"/>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spans="1:32" ht="12.5">
      <c r="A685" s="22"/>
      <c r="B685" s="44"/>
      <c r="C685" s="44"/>
      <c r="D685" s="44"/>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spans="1:32" ht="12.5">
      <c r="A686" s="22"/>
      <c r="B686" s="44"/>
      <c r="C686" s="44"/>
      <c r="D686" s="44"/>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spans="1:32" ht="12.5">
      <c r="A687" s="22"/>
      <c r="B687" s="44"/>
      <c r="C687" s="44"/>
      <c r="D687" s="44"/>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spans="1:32" ht="12.5">
      <c r="A688" s="22"/>
      <c r="B688" s="44"/>
      <c r="C688" s="44"/>
      <c r="D688" s="44"/>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spans="1:32" ht="12.5">
      <c r="A689" s="22"/>
      <c r="B689" s="44"/>
      <c r="C689" s="44"/>
      <c r="D689" s="44"/>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spans="1:32" ht="12.5">
      <c r="A690" s="22"/>
      <c r="B690" s="44"/>
      <c r="C690" s="44"/>
      <c r="D690" s="44"/>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spans="1:32" ht="12.5">
      <c r="A691" s="22"/>
      <c r="B691" s="44"/>
      <c r="C691" s="44"/>
      <c r="D691" s="44"/>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spans="1:32" ht="12.5">
      <c r="A692" s="22"/>
      <c r="B692" s="44"/>
      <c r="C692" s="44"/>
      <c r="D692" s="44"/>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spans="1:32" ht="12.5">
      <c r="A693" s="22"/>
      <c r="B693" s="44"/>
      <c r="C693" s="44"/>
      <c r="D693" s="44"/>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spans="1:32" ht="12.5">
      <c r="A694" s="22"/>
      <c r="B694" s="44"/>
      <c r="C694" s="44"/>
      <c r="D694" s="44"/>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spans="1:32" ht="12.5">
      <c r="A695" s="22"/>
      <c r="B695" s="44"/>
      <c r="C695" s="44"/>
      <c r="D695" s="44"/>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spans="1:32" ht="12.5">
      <c r="A696" s="22"/>
      <c r="B696" s="44"/>
      <c r="C696" s="44"/>
      <c r="D696" s="44"/>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spans="1:32" ht="12.5">
      <c r="A697" s="22"/>
      <c r="B697" s="44"/>
      <c r="C697" s="44"/>
      <c r="D697" s="44"/>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spans="1:32" ht="12.5">
      <c r="A698" s="22"/>
      <c r="B698" s="44"/>
      <c r="C698" s="44"/>
      <c r="D698" s="44"/>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spans="1:32" ht="12.5">
      <c r="A699" s="22"/>
      <c r="B699" s="44"/>
      <c r="C699" s="44"/>
      <c r="D699" s="44"/>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spans="1:32" ht="12.5">
      <c r="A700" s="22"/>
      <c r="B700" s="44"/>
      <c r="C700" s="44"/>
      <c r="D700" s="44"/>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spans="1:32" ht="12.5">
      <c r="A701" s="22"/>
      <c r="B701" s="44"/>
      <c r="C701" s="44"/>
      <c r="D701" s="44"/>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spans="1:32" ht="12.5">
      <c r="A702" s="22"/>
      <c r="B702" s="44"/>
      <c r="C702" s="44"/>
      <c r="D702" s="44"/>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spans="1:32" ht="12.5">
      <c r="A703" s="22"/>
      <c r="B703" s="44"/>
      <c r="C703" s="44"/>
      <c r="D703" s="44"/>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spans="1:32" ht="12.5">
      <c r="A704" s="22"/>
      <c r="B704" s="44"/>
      <c r="C704" s="44"/>
      <c r="D704" s="44"/>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spans="1:32" ht="12.5">
      <c r="A705" s="22"/>
      <c r="B705" s="44"/>
      <c r="C705" s="44"/>
      <c r="D705" s="44"/>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spans="1:32" ht="12.5">
      <c r="A706" s="22"/>
      <c r="B706" s="44"/>
      <c r="C706" s="44"/>
      <c r="D706" s="44"/>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spans="1:32" ht="12.5">
      <c r="A707" s="22"/>
      <c r="B707" s="44"/>
      <c r="C707" s="44"/>
      <c r="D707" s="44"/>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spans="1:32" ht="12.5">
      <c r="A708" s="22"/>
      <c r="B708" s="44"/>
      <c r="C708" s="44"/>
      <c r="D708" s="44"/>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spans="1:32" ht="12.5">
      <c r="A709" s="22"/>
      <c r="B709" s="44"/>
      <c r="C709" s="44"/>
      <c r="D709" s="44"/>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spans="1:32" ht="12.5">
      <c r="A710" s="22"/>
      <c r="B710" s="44"/>
      <c r="C710" s="44"/>
      <c r="D710" s="44"/>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spans="1:32" ht="12.5">
      <c r="A711" s="22"/>
      <c r="B711" s="44"/>
      <c r="C711" s="44"/>
      <c r="D711" s="44"/>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spans="1:32" ht="12.5">
      <c r="A712" s="22"/>
      <c r="B712" s="44"/>
      <c r="C712" s="44"/>
      <c r="D712" s="44"/>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spans="1:32" ht="12.5">
      <c r="A713" s="22"/>
      <c r="B713" s="44"/>
      <c r="C713" s="44"/>
      <c r="D713" s="44"/>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spans="1:32" ht="12.5">
      <c r="A714" s="22"/>
      <c r="B714" s="44"/>
      <c r="C714" s="44"/>
      <c r="D714" s="44"/>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spans="1:32" ht="12.5">
      <c r="A715" s="22"/>
      <c r="B715" s="44"/>
      <c r="C715" s="44"/>
      <c r="D715" s="44"/>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spans="1:32" ht="12.5">
      <c r="A716" s="22"/>
      <c r="B716" s="44"/>
      <c r="C716" s="44"/>
      <c r="D716" s="44"/>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spans="1:32" ht="12.5">
      <c r="A717" s="22"/>
      <c r="B717" s="44"/>
      <c r="C717" s="44"/>
      <c r="D717" s="44"/>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spans="1:32" ht="12.5">
      <c r="A718" s="22"/>
      <c r="B718" s="44"/>
      <c r="C718" s="44"/>
      <c r="D718" s="44"/>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spans="1:32" ht="12.5">
      <c r="A719" s="22"/>
      <c r="B719" s="44"/>
      <c r="C719" s="44"/>
      <c r="D719" s="44"/>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spans="1:32" ht="12.5">
      <c r="A720" s="22"/>
      <c r="B720" s="44"/>
      <c r="C720" s="44"/>
      <c r="D720" s="44"/>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spans="1:32" ht="12.5">
      <c r="A721" s="22"/>
      <c r="B721" s="44"/>
      <c r="C721" s="44"/>
      <c r="D721" s="44"/>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spans="1:32" ht="12.5">
      <c r="A722" s="22"/>
      <c r="B722" s="44"/>
      <c r="C722" s="44"/>
      <c r="D722" s="44"/>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spans="1:32" ht="12.5">
      <c r="A723" s="22"/>
      <c r="B723" s="44"/>
      <c r="C723" s="44"/>
      <c r="D723" s="44"/>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spans="1:32" ht="12.5">
      <c r="A724" s="22"/>
      <c r="B724" s="44"/>
      <c r="C724" s="44"/>
      <c r="D724" s="44"/>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spans="1:32" ht="12.5">
      <c r="A725" s="22"/>
      <c r="B725" s="44"/>
      <c r="C725" s="44"/>
      <c r="D725" s="44"/>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spans="1:32" ht="12.5">
      <c r="A726" s="22"/>
      <c r="B726" s="44"/>
      <c r="C726" s="44"/>
      <c r="D726" s="44"/>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spans="1:32" ht="12.5">
      <c r="A727" s="22"/>
      <c r="B727" s="44"/>
      <c r="C727" s="44"/>
      <c r="D727" s="44"/>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spans="1:32" ht="12.5">
      <c r="A728" s="22"/>
      <c r="B728" s="44"/>
      <c r="C728" s="44"/>
      <c r="D728" s="44"/>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spans="1:32" ht="12.5">
      <c r="A729" s="22"/>
      <c r="B729" s="44"/>
      <c r="C729" s="44"/>
      <c r="D729" s="44"/>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spans="1:32" ht="12.5">
      <c r="A730" s="22"/>
      <c r="B730" s="44"/>
      <c r="C730" s="44"/>
      <c r="D730" s="44"/>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spans="1:32" ht="12.5">
      <c r="A731" s="22"/>
      <c r="B731" s="44"/>
      <c r="C731" s="44"/>
      <c r="D731" s="44"/>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spans="1:32" ht="12.5">
      <c r="A732" s="22"/>
      <c r="B732" s="44"/>
      <c r="C732" s="44"/>
      <c r="D732" s="44"/>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spans="1:32" ht="12.5">
      <c r="A733" s="22"/>
      <c r="B733" s="44"/>
      <c r="C733" s="44"/>
      <c r="D733" s="44"/>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spans="1:32" ht="12.5">
      <c r="A734" s="22"/>
      <c r="B734" s="44"/>
      <c r="C734" s="44"/>
      <c r="D734" s="44"/>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spans="1:32" ht="12.5">
      <c r="A735" s="22"/>
      <c r="B735" s="44"/>
      <c r="C735" s="44"/>
      <c r="D735" s="44"/>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spans="1:32" ht="12.5">
      <c r="A736" s="22"/>
      <c r="B736" s="44"/>
      <c r="C736" s="44"/>
      <c r="D736" s="44"/>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spans="1:32" ht="12.5">
      <c r="A737" s="22"/>
      <c r="B737" s="44"/>
      <c r="C737" s="44"/>
      <c r="D737" s="44"/>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spans="1:32" ht="12.5">
      <c r="A738" s="22"/>
      <c r="B738" s="44"/>
      <c r="C738" s="44"/>
      <c r="D738" s="44"/>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spans="1:32" ht="12.5">
      <c r="A739" s="22"/>
      <c r="B739" s="44"/>
      <c r="C739" s="44"/>
      <c r="D739" s="44"/>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spans="1:32" ht="12.5">
      <c r="A740" s="22"/>
      <c r="B740" s="44"/>
      <c r="C740" s="44"/>
      <c r="D740" s="44"/>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spans="1:32" ht="12.5">
      <c r="A741" s="22"/>
      <c r="B741" s="44"/>
      <c r="C741" s="44"/>
      <c r="D741" s="44"/>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spans="1:32" ht="12.5">
      <c r="A742" s="22"/>
      <c r="B742" s="44"/>
      <c r="C742" s="44"/>
      <c r="D742" s="44"/>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spans="1:32" ht="12.5">
      <c r="A743" s="22"/>
      <c r="B743" s="44"/>
      <c r="C743" s="44"/>
      <c r="D743" s="44"/>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spans="1:32" ht="12.5">
      <c r="A744" s="22"/>
      <c r="B744" s="44"/>
      <c r="C744" s="44"/>
      <c r="D744" s="44"/>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spans="1:32" ht="12.5">
      <c r="A745" s="22"/>
      <c r="B745" s="44"/>
      <c r="C745" s="44"/>
      <c r="D745" s="44"/>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spans="1:32" ht="12.5">
      <c r="A746" s="22"/>
      <c r="B746" s="44"/>
      <c r="C746" s="44"/>
      <c r="D746" s="44"/>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spans="1:32" ht="12.5">
      <c r="A747" s="22"/>
      <c r="B747" s="44"/>
      <c r="C747" s="44"/>
      <c r="D747" s="44"/>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spans="1:32" ht="12.5">
      <c r="A748" s="22"/>
      <c r="B748" s="44"/>
      <c r="C748" s="44"/>
      <c r="D748" s="44"/>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spans="1:32" ht="12.5">
      <c r="A749" s="22"/>
      <c r="B749" s="44"/>
      <c r="C749" s="44"/>
      <c r="D749" s="44"/>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spans="1:32" ht="12.5">
      <c r="A750" s="22"/>
      <c r="B750" s="44"/>
      <c r="C750" s="44"/>
      <c r="D750" s="44"/>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spans="1:32" ht="12.5">
      <c r="A751" s="22"/>
      <c r="B751" s="44"/>
      <c r="C751" s="44"/>
      <c r="D751" s="44"/>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spans="1:32" ht="12.5">
      <c r="A752" s="22"/>
      <c r="B752" s="44"/>
      <c r="C752" s="44"/>
      <c r="D752" s="44"/>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spans="1:32" ht="12.5">
      <c r="A753" s="22"/>
      <c r="B753" s="44"/>
      <c r="C753" s="44"/>
      <c r="D753" s="44"/>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spans="1:32" ht="12.5">
      <c r="A754" s="22"/>
      <c r="B754" s="44"/>
      <c r="C754" s="44"/>
      <c r="D754" s="44"/>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spans="1:32" ht="12.5">
      <c r="A755" s="22"/>
      <c r="B755" s="44"/>
      <c r="C755" s="44"/>
      <c r="D755" s="44"/>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spans="1:32" ht="12.5">
      <c r="A756" s="22"/>
      <c r="B756" s="44"/>
      <c r="C756" s="44"/>
      <c r="D756" s="44"/>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spans="1:32" ht="12.5">
      <c r="A757" s="22"/>
      <c r="B757" s="44"/>
      <c r="C757" s="44"/>
      <c r="D757" s="44"/>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spans="1:32" ht="12.5">
      <c r="A758" s="22"/>
      <c r="B758" s="44"/>
      <c r="C758" s="44"/>
      <c r="D758" s="44"/>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spans="1:32" ht="12.5">
      <c r="A759" s="22"/>
      <c r="B759" s="44"/>
      <c r="C759" s="44"/>
      <c r="D759" s="44"/>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spans="1:32" ht="12.5">
      <c r="A760" s="22"/>
      <c r="B760" s="44"/>
      <c r="C760" s="44"/>
      <c r="D760" s="44"/>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spans="1:32" ht="12.5">
      <c r="A761" s="22"/>
      <c r="B761" s="44"/>
      <c r="C761" s="44"/>
      <c r="D761" s="44"/>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spans="1:32" ht="12.5">
      <c r="A762" s="22"/>
      <c r="B762" s="44"/>
      <c r="C762" s="44"/>
      <c r="D762" s="44"/>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spans="1:32" ht="12.5">
      <c r="A763" s="22"/>
      <c r="B763" s="44"/>
      <c r="C763" s="44"/>
      <c r="D763" s="44"/>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spans="1:32" ht="12.5">
      <c r="A764" s="22"/>
      <c r="B764" s="44"/>
      <c r="C764" s="44"/>
      <c r="D764" s="44"/>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spans="1:32" ht="12.5">
      <c r="A765" s="22"/>
      <c r="B765" s="44"/>
      <c r="C765" s="44"/>
      <c r="D765" s="44"/>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spans="1:32" ht="12.5">
      <c r="A766" s="22"/>
      <c r="B766" s="44"/>
      <c r="C766" s="44"/>
      <c r="D766" s="44"/>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spans="1:32" ht="12.5">
      <c r="A767" s="22"/>
      <c r="B767" s="44"/>
      <c r="C767" s="44"/>
      <c r="D767" s="44"/>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spans="1:32" ht="12.5">
      <c r="A768" s="22"/>
      <c r="B768" s="44"/>
      <c r="C768" s="44"/>
      <c r="D768" s="44"/>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spans="1:32" ht="12.5">
      <c r="A769" s="22"/>
      <c r="B769" s="44"/>
      <c r="C769" s="44"/>
      <c r="D769" s="44"/>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spans="1:32" ht="12.5">
      <c r="A770" s="22"/>
      <c r="B770" s="44"/>
      <c r="C770" s="44"/>
      <c r="D770" s="44"/>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spans="1:32" ht="12.5">
      <c r="A771" s="22"/>
      <c r="B771" s="44"/>
      <c r="C771" s="44"/>
      <c r="D771" s="44"/>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spans="1:32" ht="12.5">
      <c r="A772" s="22"/>
      <c r="B772" s="44"/>
      <c r="C772" s="44"/>
      <c r="D772" s="44"/>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spans="1:32" ht="12.5">
      <c r="A773" s="22"/>
      <c r="B773" s="44"/>
      <c r="C773" s="44"/>
      <c r="D773" s="44"/>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spans="1:32" ht="12.5">
      <c r="A774" s="22"/>
      <c r="B774" s="44"/>
      <c r="C774" s="44"/>
      <c r="D774" s="44"/>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spans="1:32" ht="12.5">
      <c r="A775" s="22"/>
      <c r="B775" s="44"/>
      <c r="C775" s="44"/>
      <c r="D775" s="44"/>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spans="1:32" ht="12.5">
      <c r="A776" s="22"/>
      <c r="B776" s="44"/>
      <c r="C776" s="44"/>
      <c r="D776" s="44"/>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spans="1:32" ht="12.5">
      <c r="A777" s="22"/>
      <c r="B777" s="44"/>
      <c r="C777" s="44"/>
      <c r="D777" s="44"/>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spans="1:32" ht="12.5">
      <c r="A778" s="22"/>
      <c r="B778" s="44"/>
      <c r="C778" s="44"/>
      <c r="D778" s="44"/>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spans="1:32" ht="12.5">
      <c r="A779" s="22"/>
      <c r="B779" s="44"/>
      <c r="C779" s="44"/>
      <c r="D779" s="44"/>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spans="1:32" ht="12.5">
      <c r="A780" s="22"/>
      <c r="B780" s="44"/>
      <c r="C780" s="44"/>
      <c r="D780" s="44"/>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spans="1:32" ht="12.5">
      <c r="A781" s="22"/>
      <c r="B781" s="44"/>
      <c r="C781" s="44"/>
      <c r="D781" s="44"/>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spans="1:32" ht="12.5">
      <c r="A782" s="22"/>
      <c r="B782" s="44"/>
      <c r="C782" s="44"/>
      <c r="D782" s="44"/>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spans="1:32" ht="12.5">
      <c r="A783" s="22"/>
      <c r="B783" s="44"/>
      <c r="C783" s="44"/>
      <c r="D783" s="44"/>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spans="1:32" ht="12.5">
      <c r="A784" s="22"/>
      <c r="B784" s="44"/>
      <c r="C784" s="44"/>
      <c r="D784" s="44"/>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spans="1:32" ht="12.5">
      <c r="A785" s="22"/>
      <c r="B785" s="44"/>
      <c r="C785" s="44"/>
      <c r="D785" s="44"/>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spans="1:32" ht="12.5">
      <c r="A786" s="22"/>
      <c r="B786" s="44"/>
      <c r="C786" s="44"/>
      <c r="D786" s="44"/>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spans="1:32" ht="12.5">
      <c r="A787" s="22"/>
      <c r="B787" s="44"/>
      <c r="C787" s="44"/>
      <c r="D787" s="44"/>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spans="1:32" ht="12.5">
      <c r="A788" s="22"/>
      <c r="B788" s="44"/>
      <c r="C788" s="44"/>
      <c r="D788" s="44"/>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spans="1:32" ht="12.5">
      <c r="A789" s="22"/>
      <c r="B789" s="44"/>
      <c r="C789" s="44"/>
      <c r="D789" s="44"/>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spans="1:32" ht="12.5">
      <c r="A790" s="22"/>
      <c r="B790" s="44"/>
      <c r="C790" s="44"/>
      <c r="D790" s="44"/>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spans="1:32" ht="12.5">
      <c r="A791" s="22"/>
      <c r="B791" s="44"/>
      <c r="C791" s="44"/>
      <c r="D791" s="44"/>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spans="1:32" ht="12.5">
      <c r="A792" s="22"/>
      <c r="B792" s="44"/>
      <c r="C792" s="44"/>
      <c r="D792" s="44"/>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spans="1:32" ht="12.5">
      <c r="A793" s="22"/>
      <c r="B793" s="44"/>
      <c r="C793" s="44"/>
      <c r="D793" s="44"/>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spans="1:32" ht="12.5">
      <c r="A794" s="22"/>
      <c r="B794" s="44"/>
      <c r="C794" s="44"/>
      <c r="D794" s="44"/>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spans="1:32" ht="12.5">
      <c r="A795" s="22"/>
      <c r="B795" s="44"/>
      <c r="C795" s="44"/>
      <c r="D795" s="44"/>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spans="1:32" ht="12.5">
      <c r="A796" s="22"/>
      <c r="B796" s="44"/>
      <c r="C796" s="44"/>
      <c r="D796" s="44"/>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spans="1:32" ht="12.5">
      <c r="A797" s="22"/>
      <c r="B797" s="44"/>
      <c r="C797" s="44"/>
      <c r="D797" s="44"/>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spans="1:32" ht="12.5">
      <c r="A798" s="22"/>
      <c r="B798" s="44"/>
      <c r="C798" s="44"/>
      <c r="D798" s="44"/>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spans="1:32" ht="12.5">
      <c r="A799" s="22"/>
      <c r="B799" s="44"/>
      <c r="C799" s="44"/>
      <c r="D799" s="44"/>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spans="1:32" ht="12.5">
      <c r="A800" s="22"/>
      <c r="B800" s="44"/>
      <c r="C800" s="44"/>
      <c r="D800" s="44"/>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spans="1:32" ht="12.5">
      <c r="A801" s="22"/>
      <c r="B801" s="44"/>
      <c r="C801" s="44"/>
      <c r="D801" s="44"/>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spans="1:32" ht="12.5">
      <c r="A802" s="22"/>
      <c r="B802" s="44"/>
      <c r="C802" s="44"/>
      <c r="D802" s="44"/>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spans="1:32" ht="12.5">
      <c r="A803" s="22"/>
      <c r="B803" s="44"/>
      <c r="C803" s="44"/>
      <c r="D803" s="44"/>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spans="1:32" ht="12.5">
      <c r="A804" s="22"/>
      <c r="B804" s="44"/>
      <c r="C804" s="44"/>
      <c r="D804" s="44"/>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spans="1:32" ht="12.5">
      <c r="A805" s="22"/>
      <c r="B805" s="44"/>
      <c r="C805" s="44"/>
      <c r="D805" s="44"/>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spans="1:32" ht="12.5">
      <c r="A806" s="22"/>
      <c r="B806" s="44"/>
      <c r="C806" s="44"/>
      <c r="D806" s="44"/>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spans="1:32" ht="12.5">
      <c r="A807" s="22"/>
      <c r="B807" s="44"/>
      <c r="C807" s="44"/>
      <c r="D807" s="44"/>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spans="1:32" ht="12.5">
      <c r="A808" s="22"/>
      <c r="B808" s="44"/>
      <c r="C808" s="44"/>
      <c r="D808" s="44"/>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spans="1:32" ht="12.5">
      <c r="A809" s="22"/>
      <c r="B809" s="44"/>
      <c r="C809" s="44"/>
      <c r="D809" s="44"/>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spans="1:32" ht="12.5">
      <c r="A810" s="22"/>
      <c r="B810" s="44"/>
      <c r="C810" s="44"/>
      <c r="D810" s="44"/>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spans="1:32" ht="12.5">
      <c r="A811" s="22"/>
      <c r="B811" s="44"/>
      <c r="C811" s="44"/>
      <c r="D811" s="44"/>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spans="1:32" ht="12.5">
      <c r="A812" s="22"/>
      <c r="B812" s="44"/>
      <c r="C812" s="44"/>
      <c r="D812" s="44"/>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spans="1:32" ht="12.5">
      <c r="A813" s="22"/>
      <c r="B813" s="44"/>
      <c r="C813" s="44"/>
      <c r="D813" s="44"/>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spans="1:32" ht="12.5">
      <c r="A814" s="22"/>
      <c r="B814" s="44"/>
      <c r="C814" s="44"/>
      <c r="D814" s="44"/>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spans="1:32" ht="12.5">
      <c r="A815" s="22"/>
      <c r="B815" s="44"/>
      <c r="C815" s="44"/>
      <c r="D815" s="44"/>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spans="1:32" ht="12.5">
      <c r="A816" s="22"/>
      <c r="B816" s="44"/>
      <c r="C816" s="44"/>
      <c r="D816" s="44"/>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spans="1:32" ht="12.5">
      <c r="A817" s="22"/>
      <c r="B817" s="44"/>
      <c r="C817" s="44"/>
      <c r="D817" s="44"/>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spans="1:32" ht="12.5">
      <c r="A818" s="22"/>
      <c r="B818" s="44"/>
      <c r="C818" s="44"/>
      <c r="D818" s="44"/>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spans="1:32" ht="12.5">
      <c r="A819" s="22"/>
      <c r="B819" s="44"/>
      <c r="C819" s="44"/>
      <c r="D819" s="44"/>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spans="1:32" ht="12.5">
      <c r="A820" s="22"/>
      <c r="B820" s="44"/>
      <c r="C820" s="44"/>
      <c r="D820" s="44"/>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spans="1:32" ht="12.5">
      <c r="A821" s="22"/>
      <c r="B821" s="44"/>
      <c r="C821" s="44"/>
      <c r="D821" s="44"/>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spans="1:32" ht="12.5">
      <c r="A822" s="22"/>
      <c r="B822" s="44"/>
      <c r="C822" s="44"/>
      <c r="D822" s="44"/>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spans="1:32" ht="12.5">
      <c r="A823" s="22"/>
      <c r="B823" s="44"/>
      <c r="C823" s="44"/>
      <c r="D823" s="44"/>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spans="1:32" ht="12.5">
      <c r="A824" s="22"/>
      <c r="B824" s="44"/>
      <c r="C824" s="44"/>
      <c r="D824" s="44"/>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spans="1:32" ht="12.5">
      <c r="A825" s="22"/>
      <c r="B825" s="44"/>
      <c r="C825" s="44"/>
      <c r="D825" s="44"/>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spans="1:32" ht="12.5">
      <c r="A826" s="22"/>
      <c r="B826" s="44"/>
      <c r="C826" s="44"/>
      <c r="D826" s="44"/>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spans="1:32" ht="12.5">
      <c r="A827" s="22"/>
      <c r="B827" s="44"/>
      <c r="C827" s="44"/>
      <c r="D827" s="44"/>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spans="1:32" ht="12.5">
      <c r="A828" s="22"/>
      <c r="B828" s="44"/>
      <c r="C828" s="44"/>
      <c r="D828" s="44"/>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spans="1:32" ht="12.5">
      <c r="A829" s="22"/>
      <c r="B829" s="44"/>
      <c r="C829" s="44"/>
      <c r="D829" s="44"/>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spans="1:32" ht="12.5">
      <c r="A830" s="22"/>
      <c r="B830" s="44"/>
      <c r="C830" s="44"/>
      <c r="D830" s="44"/>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spans="1:32" ht="12.5">
      <c r="A831" s="22"/>
      <c r="B831" s="44"/>
      <c r="C831" s="44"/>
      <c r="D831" s="44"/>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spans="1:32" ht="12.5">
      <c r="A832" s="22"/>
      <c r="B832" s="44"/>
      <c r="C832" s="44"/>
      <c r="D832" s="44"/>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spans="1:32" ht="12.5">
      <c r="A833" s="22"/>
      <c r="B833" s="44"/>
      <c r="C833" s="44"/>
      <c r="D833" s="44"/>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spans="1:32" ht="12.5">
      <c r="A834" s="22"/>
      <c r="B834" s="44"/>
      <c r="C834" s="44"/>
      <c r="D834" s="44"/>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spans="1:32" ht="12.5">
      <c r="A835" s="22"/>
      <c r="B835" s="44"/>
      <c r="C835" s="44"/>
      <c r="D835" s="44"/>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spans="1:32" ht="12.5">
      <c r="A836" s="22"/>
      <c r="B836" s="44"/>
      <c r="C836" s="44"/>
      <c r="D836" s="44"/>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spans="1:32" ht="12.5">
      <c r="A837" s="22"/>
      <c r="B837" s="44"/>
      <c r="C837" s="44"/>
      <c r="D837" s="44"/>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spans="1:32" ht="12.5">
      <c r="A838" s="22"/>
      <c r="B838" s="44"/>
      <c r="C838" s="44"/>
      <c r="D838" s="44"/>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spans="1:32" ht="12.5">
      <c r="A839" s="22"/>
      <c r="B839" s="44"/>
      <c r="C839" s="44"/>
      <c r="D839" s="44"/>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spans="1:32" ht="12.5">
      <c r="A840" s="22"/>
      <c r="B840" s="44"/>
      <c r="C840" s="44"/>
      <c r="D840" s="44"/>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spans="1:32" ht="12.5">
      <c r="A841" s="22"/>
      <c r="B841" s="44"/>
      <c r="C841" s="44"/>
      <c r="D841" s="44"/>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spans="1:32" ht="12.5">
      <c r="A842" s="22"/>
      <c r="B842" s="44"/>
      <c r="C842" s="44"/>
      <c r="D842" s="44"/>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spans="1:32" ht="12.5">
      <c r="A843" s="22"/>
      <c r="B843" s="44"/>
      <c r="C843" s="44"/>
      <c r="D843" s="44"/>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spans="1:32" ht="12.5">
      <c r="A844" s="22"/>
      <c r="B844" s="44"/>
      <c r="C844" s="44"/>
      <c r="D844" s="44"/>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spans="1:32" ht="12.5">
      <c r="A845" s="22"/>
      <c r="B845" s="44"/>
      <c r="C845" s="44"/>
      <c r="D845" s="44"/>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spans="1:32" ht="12.5">
      <c r="A846" s="22"/>
      <c r="B846" s="44"/>
      <c r="C846" s="44"/>
      <c r="D846" s="44"/>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spans="1:32" ht="12.5">
      <c r="A847" s="22"/>
      <c r="B847" s="44"/>
      <c r="C847" s="44"/>
      <c r="D847" s="44"/>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spans="1:32" ht="12.5">
      <c r="A848" s="22"/>
      <c r="B848" s="44"/>
      <c r="C848" s="44"/>
      <c r="D848" s="44"/>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spans="1:32" ht="12.5">
      <c r="A849" s="22"/>
      <c r="B849" s="44"/>
      <c r="C849" s="44"/>
      <c r="D849" s="44"/>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spans="1:32" ht="12.5">
      <c r="A850" s="22"/>
      <c r="B850" s="44"/>
      <c r="C850" s="44"/>
      <c r="D850" s="44"/>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spans="1:32" ht="12.5">
      <c r="A851" s="22"/>
      <c r="B851" s="44"/>
      <c r="C851" s="44"/>
      <c r="D851" s="44"/>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spans="1:32" ht="12.5">
      <c r="A852" s="22"/>
      <c r="B852" s="44"/>
      <c r="C852" s="44"/>
      <c r="D852" s="44"/>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spans="1:32" ht="12.5">
      <c r="A853" s="22"/>
      <c r="B853" s="44"/>
      <c r="C853" s="44"/>
      <c r="D853" s="44"/>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spans="1:32" ht="12.5">
      <c r="A854" s="22"/>
      <c r="B854" s="44"/>
      <c r="C854" s="44"/>
      <c r="D854" s="44"/>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spans="1:32" ht="12.5">
      <c r="A855" s="22"/>
      <c r="B855" s="44"/>
      <c r="C855" s="44"/>
      <c r="D855" s="44"/>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spans="1:32" ht="12.5">
      <c r="A856" s="22"/>
      <c r="B856" s="44"/>
      <c r="C856" s="44"/>
      <c r="D856" s="44"/>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spans="1:32" ht="12.5">
      <c r="A857" s="22"/>
      <c r="B857" s="44"/>
      <c r="C857" s="44"/>
      <c r="D857" s="44"/>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spans="1:32" ht="12.5">
      <c r="A858" s="22"/>
      <c r="B858" s="44"/>
      <c r="C858" s="44"/>
      <c r="D858" s="44"/>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spans="1:32" ht="12.5">
      <c r="A859" s="22"/>
      <c r="B859" s="44"/>
      <c r="C859" s="44"/>
      <c r="D859" s="44"/>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spans="1:32" ht="12.5">
      <c r="A860" s="22"/>
      <c r="B860" s="44"/>
      <c r="C860" s="44"/>
      <c r="D860" s="44"/>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spans="1:32" ht="12.5">
      <c r="A861" s="22"/>
      <c r="B861" s="44"/>
      <c r="C861" s="44"/>
      <c r="D861" s="44"/>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spans="1:32" ht="12.5">
      <c r="A862" s="22"/>
      <c r="B862" s="44"/>
      <c r="C862" s="44"/>
      <c r="D862" s="44"/>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spans="1:32" ht="12.5">
      <c r="A863" s="22"/>
      <c r="B863" s="44"/>
      <c r="C863" s="44"/>
      <c r="D863" s="44"/>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spans="1:32" ht="12.5">
      <c r="A864" s="22"/>
      <c r="B864" s="44"/>
      <c r="C864" s="44"/>
      <c r="D864" s="44"/>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spans="1:32" ht="12.5">
      <c r="A865" s="22"/>
      <c r="B865" s="44"/>
      <c r="C865" s="44"/>
      <c r="D865" s="44"/>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spans="1:32" ht="12.5">
      <c r="A866" s="22"/>
      <c r="B866" s="44"/>
      <c r="C866" s="44"/>
      <c r="D866" s="44"/>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spans="1:32" ht="12.5">
      <c r="A867" s="22"/>
      <c r="B867" s="44"/>
      <c r="C867" s="44"/>
      <c r="D867" s="44"/>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spans="1:32" ht="12.5">
      <c r="A868" s="22"/>
      <c r="B868" s="44"/>
      <c r="C868" s="44"/>
      <c r="D868" s="44"/>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spans="1:32" ht="12.5">
      <c r="A869" s="22"/>
      <c r="B869" s="44"/>
      <c r="C869" s="44"/>
      <c r="D869" s="44"/>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spans="1:32" ht="12.5">
      <c r="A870" s="22"/>
      <c r="B870" s="44"/>
      <c r="C870" s="44"/>
      <c r="D870" s="44"/>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spans="1:32" ht="12.5">
      <c r="A871" s="22"/>
      <c r="B871" s="44"/>
      <c r="C871" s="44"/>
      <c r="D871" s="44"/>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spans="1:32" ht="12.5">
      <c r="A872" s="22"/>
      <c r="B872" s="44"/>
      <c r="C872" s="44"/>
      <c r="D872" s="44"/>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spans="1:32" ht="12.5">
      <c r="A873" s="22"/>
      <c r="B873" s="44"/>
      <c r="C873" s="44"/>
      <c r="D873" s="44"/>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spans="1:32" ht="12.5">
      <c r="A874" s="22"/>
      <c r="B874" s="44"/>
      <c r="C874" s="44"/>
      <c r="D874" s="44"/>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spans="1:32" ht="12.5">
      <c r="A875" s="22"/>
      <c r="B875" s="44"/>
      <c r="C875" s="44"/>
      <c r="D875" s="44"/>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spans="1:32" ht="12.5">
      <c r="A876" s="22"/>
      <c r="B876" s="44"/>
      <c r="C876" s="44"/>
      <c r="D876" s="44"/>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spans="1:32" ht="12.5">
      <c r="A877" s="22"/>
      <c r="B877" s="44"/>
      <c r="C877" s="44"/>
      <c r="D877" s="44"/>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spans="1:32" ht="12.5">
      <c r="A878" s="22"/>
      <c r="B878" s="44"/>
      <c r="C878" s="44"/>
      <c r="D878" s="44"/>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spans="1:32" ht="12.5">
      <c r="A879" s="22"/>
      <c r="B879" s="44"/>
      <c r="C879" s="44"/>
      <c r="D879" s="44"/>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spans="1:32" ht="12.5">
      <c r="A880" s="22"/>
      <c r="B880" s="44"/>
      <c r="C880" s="44"/>
      <c r="D880" s="44"/>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spans="1:32" ht="12.5">
      <c r="A881" s="22"/>
      <c r="B881" s="44"/>
      <c r="C881" s="44"/>
      <c r="D881" s="44"/>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spans="1:32" ht="12.5">
      <c r="A882" s="22"/>
      <c r="B882" s="44"/>
      <c r="C882" s="44"/>
      <c r="D882" s="44"/>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spans="1:32" ht="12.5">
      <c r="A883" s="22"/>
      <c r="B883" s="44"/>
      <c r="C883" s="44"/>
      <c r="D883" s="44"/>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spans="1:32" ht="12.5">
      <c r="A884" s="22"/>
      <c r="B884" s="44"/>
      <c r="C884" s="44"/>
      <c r="D884" s="44"/>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spans="1:32" ht="12.5">
      <c r="A885" s="22"/>
      <c r="B885" s="44"/>
      <c r="C885" s="44"/>
      <c r="D885" s="44"/>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spans="1:32" ht="12.5">
      <c r="A886" s="22"/>
      <c r="B886" s="44"/>
      <c r="C886" s="44"/>
      <c r="D886" s="44"/>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spans="1:32" ht="12.5">
      <c r="A887" s="22"/>
      <c r="B887" s="44"/>
      <c r="C887" s="44"/>
      <c r="D887" s="44"/>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spans="1:32" ht="12.5">
      <c r="A888" s="22"/>
      <c r="B888" s="44"/>
      <c r="C888" s="44"/>
      <c r="D888" s="44"/>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spans="1:32" ht="12.5">
      <c r="A889" s="22"/>
      <c r="B889" s="44"/>
      <c r="C889" s="44"/>
      <c r="D889" s="44"/>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spans="1:32" ht="12.5">
      <c r="A890" s="22"/>
      <c r="B890" s="44"/>
      <c r="C890" s="44"/>
      <c r="D890" s="44"/>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spans="1:32" ht="12.5">
      <c r="A891" s="22"/>
      <c r="B891" s="44"/>
      <c r="C891" s="44"/>
      <c r="D891" s="44"/>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spans="1:32" ht="12.5">
      <c r="A892" s="22"/>
      <c r="B892" s="44"/>
      <c r="C892" s="44"/>
      <c r="D892" s="44"/>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spans="1:32" ht="12.5">
      <c r="A893" s="22"/>
      <c r="B893" s="44"/>
      <c r="C893" s="44"/>
      <c r="D893" s="44"/>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spans="1:32" ht="12.5">
      <c r="A894" s="22"/>
      <c r="B894" s="44"/>
      <c r="C894" s="44"/>
      <c r="D894" s="44"/>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spans="1:32" ht="12.5">
      <c r="A895" s="22"/>
      <c r="B895" s="44"/>
      <c r="C895" s="44"/>
      <c r="D895" s="44"/>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spans="1:32" ht="12.5">
      <c r="A896" s="22"/>
      <c r="B896" s="44"/>
      <c r="C896" s="44"/>
      <c r="D896" s="44"/>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spans="1:32" ht="12.5">
      <c r="A897" s="22"/>
      <c r="B897" s="44"/>
      <c r="C897" s="44"/>
      <c r="D897" s="44"/>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spans="1:32" ht="12.5">
      <c r="A898" s="22"/>
      <c r="B898" s="44"/>
      <c r="C898" s="44"/>
      <c r="D898" s="44"/>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spans="1:32" ht="12.5">
      <c r="A899" s="22"/>
      <c r="B899" s="44"/>
      <c r="C899" s="44"/>
      <c r="D899" s="44"/>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spans="1:32" ht="12.5">
      <c r="A900" s="22"/>
      <c r="B900" s="44"/>
      <c r="C900" s="44"/>
      <c r="D900" s="44"/>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spans="1:32" ht="12.5">
      <c r="A901" s="22"/>
      <c r="B901" s="44"/>
      <c r="C901" s="44"/>
      <c r="D901" s="44"/>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spans="1:32" ht="12.5">
      <c r="A902" s="22"/>
      <c r="B902" s="44"/>
      <c r="C902" s="44"/>
      <c r="D902" s="44"/>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spans="1:32" ht="12.5">
      <c r="A903" s="22"/>
      <c r="B903" s="44"/>
      <c r="C903" s="44"/>
      <c r="D903" s="44"/>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spans="1:32" ht="12.5">
      <c r="A904" s="22"/>
      <c r="B904" s="44"/>
      <c r="C904" s="44"/>
      <c r="D904" s="44"/>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spans="1:32" ht="12.5">
      <c r="A905" s="22"/>
      <c r="B905" s="44"/>
      <c r="C905" s="44"/>
      <c r="D905" s="44"/>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spans="1:32" ht="12.5">
      <c r="A906" s="22"/>
      <c r="B906" s="44"/>
      <c r="C906" s="44"/>
      <c r="D906" s="44"/>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spans="1:32" ht="12.5">
      <c r="A907" s="22"/>
      <c r="B907" s="44"/>
      <c r="C907" s="44"/>
      <c r="D907" s="44"/>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spans="1:32" ht="12.5">
      <c r="A908" s="22"/>
      <c r="B908" s="44"/>
      <c r="C908" s="44"/>
      <c r="D908" s="44"/>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spans="1:32" ht="12.5">
      <c r="A909" s="22"/>
      <c r="B909" s="44"/>
      <c r="C909" s="44"/>
      <c r="D909" s="44"/>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spans="1:32" ht="12.5">
      <c r="A910" s="22"/>
      <c r="B910" s="44"/>
      <c r="C910" s="44"/>
      <c r="D910" s="44"/>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spans="1:32" ht="12.5">
      <c r="A911" s="22"/>
      <c r="B911" s="44"/>
      <c r="C911" s="44"/>
      <c r="D911" s="44"/>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spans="1:32" ht="12.5">
      <c r="A912" s="22"/>
      <c r="B912" s="44"/>
      <c r="C912" s="44"/>
      <c r="D912" s="44"/>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spans="1:32" ht="12.5">
      <c r="A913" s="22"/>
      <c r="B913" s="44"/>
      <c r="C913" s="44"/>
      <c r="D913" s="44"/>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spans="1:32" ht="12.5">
      <c r="A914" s="22"/>
      <c r="B914" s="44"/>
      <c r="C914" s="44"/>
      <c r="D914" s="44"/>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spans="1:32" ht="12.5">
      <c r="A915" s="22"/>
      <c r="B915" s="44"/>
      <c r="C915" s="44"/>
      <c r="D915" s="44"/>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spans="1:32" ht="12.5">
      <c r="A916" s="22"/>
      <c r="B916" s="44"/>
      <c r="C916" s="44"/>
      <c r="D916" s="44"/>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spans="1:32" ht="12.5">
      <c r="A917" s="22"/>
      <c r="B917" s="44"/>
      <c r="C917" s="44"/>
      <c r="D917" s="44"/>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spans="1:32" ht="12.5">
      <c r="A918" s="22"/>
      <c r="B918" s="44"/>
      <c r="C918" s="44"/>
      <c r="D918" s="44"/>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spans="1:32" ht="12.5">
      <c r="A919" s="22"/>
      <c r="B919" s="44"/>
      <c r="C919" s="44"/>
      <c r="D919" s="44"/>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spans="1:32" ht="12.5">
      <c r="A920" s="22"/>
      <c r="B920" s="44"/>
      <c r="C920" s="44"/>
      <c r="D920" s="44"/>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spans="1:32" ht="12.5">
      <c r="A921" s="22"/>
      <c r="B921" s="44"/>
      <c r="C921" s="44"/>
      <c r="D921" s="44"/>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spans="1:32" ht="12.5">
      <c r="A922" s="22"/>
      <c r="B922" s="44"/>
      <c r="C922" s="44"/>
      <c r="D922" s="44"/>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spans="1:32" ht="12.5">
      <c r="A923" s="22"/>
      <c r="B923" s="44"/>
      <c r="C923" s="44"/>
      <c r="D923" s="44"/>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spans="1:32" ht="12.5">
      <c r="A924" s="22"/>
      <c r="B924" s="44"/>
      <c r="C924" s="44"/>
      <c r="D924" s="44"/>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spans="1:32" ht="12.5">
      <c r="A925" s="22"/>
      <c r="B925" s="44"/>
      <c r="C925" s="44"/>
      <c r="D925" s="44"/>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spans="1:32" ht="12.5">
      <c r="A926" s="22"/>
      <c r="B926" s="44"/>
      <c r="C926" s="44"/>
      <c r="D926" s="44"/>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spans="1:32" ht="12.5">
      <c r="A927" s="22"/>
      <c r="B927" s="44"/>
      <c r="C927" s="44"/>
      <c r="D927" s="44"/>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spans="1:32" ht="12.5">
      <c r="A928" s="22"/>
      <c r="B928" s="44"/>
      <c r="C928" s="44"/>
      <c r="D928" s="44"/>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spans="1:32" ht="12.5">
      <c r="A929" s="22"/>
      <c r="B929" s="44"/>
      <c r="C929" s="44"/>
      <c r="D929" s="44"/>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spans="1:32" ht="12.5">
      <c r="A930" s="22"/>
      <c r="B930" s="44"/>
      <c r="C930" s="44"/>
      <c r="D930" s="44"/>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spans="1:32" ht="12.5">
      <c r="A931" s="22"/>
      <c r="B931" s="44"/>
      <c r="C931" s="44"/>
      <c r="D931" s="44"/>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spans="1:32" ht="12.5">
      <c r="A932" s="22"/>
      <c r="B932" s="44"/>
      <c r="C932" s="44"/>
      <c r="D932" s="44"/>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spans="1:32" ht="12.5">
      <c r="A933" s="22"/>
      <c r="B933" s="44"/>
      <c r="C933" s="44"/>
      <c r="D933" s="44"/>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spans="1:32" ht="12.5">
      <c r="A934" s="22"/>
      <c r="B934" s="44"/>
      <c r="C934" s="44"/>
      <c r="D934" s="44"/>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spans="1:32" ht="12.5">
      <c r="A935" s="22"/>
      <c r="B935" s="44"/>
      <c r="C935" s="44"/>
      <c r="D935" s="44"/>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spans="1:32" ht="12.5">
      <c r="A936" s="22"/>
      <c r="B936" s="44"/>
      <c r="C936" s="44"/>
      <c r="D936" s="44"/>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spans="1:32" ht="12.5">
      <c r="A937" s="22"/>
      <c r="B937" s="44"/>
      <c r="C937" s="44"/>
      <c r="D937" s="44"/>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spans="1:32" ht="12.5">
      <c r="A938" s="22"/>
      <c r="B938" s="44"/>
      <c r="C938" s="44"/>
      <c r="D938" s="44"/>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spans="1:32" ht="12.5">
      <c r="A939" s="22"/>
      <c r="B939" s="44"/>
      <c r="C939" s="44"/>
      <c r="D939" s="44"/>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spans="1:32" ht="12.5">
      <c r="A940" s="22"/>
      <c r="B940" s="44"/>
      <c r="C940" s="44"/>
      <c r="D940" s="44"/>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spans="1:32" ht="12.5">
      <c r="A941" s="22"/>
      <c r="B941" s="44"/>
      <c r="C941" s="44"/>
      <c r="D941" s="44"/>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spans="1:32" ht="12.5">
      <c r="A942" s="22"/>
      <c r="B942" s="44"/>
      <c r="C942" s="44"/>
      <c r="D942" s="44"/>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spans="1:32" ht="12.5">
      <c r="A943" s="22"/>
      <c r="B943" s="44"/>
      <c r="C943" s="44"/>
      <c r="D943" s="44"/>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spans="1:32" ht="12.5">
      <c r="A944" s="22"/>
      <c r="B944" s="44"/>
      <c r="C944" s="44"/>
      <c r="D944" s="44"/>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spans="1:32" ht="12.5">
      <c r="A945" s="22"/>
      <c r="B945" s="44"/>
      <c r="C945" s="44"/>
      <c r="D945" s="44"/>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spans="1:32" ht="12.5">
      <c r="A946" s="22"/>
      <c r="B946" s="44"/>
      <c r="C946" s="44"/>
      <c r="D946" s="44"/>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spans="1:32" ht="12.5">
      <c r="A947" s="22"/>
      <c r="B947" s="44"/>
      <c r="C947" s="44"/>
      <c r="D947" s="44"/>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spans="1:32" ht="12.5">
      <c r="A948" s="22"/>
      <c r="B948" s="44"/>
      <c r="C948" s="44"/>
      <c r="D948" s="44"/>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spans="1:32" ht="12.5">
      <c r="A949" s="22"/>
      <c r="B949" s="44"/>
      <c r="C949" s="44"/>
      <c r="D949" s="44"/>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spans="1:32" ht="12.5">
      <c r="A950" s="22"/>
      <c r="B950" s="44"/>
      <c r="C950" s="44"/>
      <c r="D950" s="44"/>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spans="1:32" ht="12.5">
      <c r="A951" s="22"/>
      <c r="B951" s="44"/>
      <c r="C951" s="44"/>
      <c r="D951" s="44"/>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spans="1:32" ht="12.5">
      <c r="A952" s="22"/>
      <c r="B952" s="44"/>
      <c r="C952" s="44"/>
      <c r="D952" s="44"/>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spans="1:32" ht="12.5">
      <c r="A953" s="22"/>
      <c r="B953" s="44"/>
      <c r="C953" s="44"/>
      <c r="D953" s="44"/>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spans="1:32" ht="12.5">
      <c r="A954" s="22"/>
      <c r="B954" s="44"/>
      <c r="C954" s="44"/>
      <c r="D954" s="44"/>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spans="1:32" ht="12.5">
      <c r="A955" s="22"/>
      <c r="B955" s="44"/>
      <c r="C955" s="44"/>
      <c r="D955" s="44"/>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spans="1:32" ht="12.5">
      <c r="A956" s="22"/>
      <c r="B956" s="44"/>
      <c r="C956" s="44"/>
      <c r="D956" s="44"/>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spans="1:32" ht="12.5">
      <c r="A957" s="22"/>
      <c r="B957" s="44"/>
      <c r="C957" s="44"/>
      <c r="D957" s="44"/>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spans="1:32" ht="12.5">
      <c r="A958" s="22"/>
      <c r="B958" s="44"/>
      <c r="C958" s="44"/>
      <c r="D958" s="44"/>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spans="1:32" ht="12.5">
      <c r="A959" s="22"/>
      <c r="B959" s="44"/>
      <c r="C959" s="44"/>
      <c r="D959" s="44"/>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spans="1:32" ht="12.5">
      <c r="A960" s="22"/>
      <c r="B960" s="44"/>
      <c r="C960" s="44"/>
      <c r="D960" s="44"/>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spans="1:32" ht="12.5">
      <c r="A961" s="22"/>
      <c r="B961" s="44"/>
      <c r="C961" s="44"/>
      <c r="D961" s="44"/>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spans="1:32" ht="12.5">
      <c r="A962" s="22"/>
      <c r="B962" s="44"/>
      <c r="C962" s="44"/>
      <c r="D962" s="44"/>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spans="1:32" ht="12.5">
      <c r="A963" s="22"/>
      <c r="B963" s="44"/>
      <c r="C963" s="44"/>
      <c r="D963" s="44"/>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spans="1:32" ht="12.5">
      <c r="A964" s="22"/>
      <c r="B964" s="44"/>
      <c r="C964" s="44"/>
      <c r="D964" s="44"/>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spans="1:32" ht="12.5">
      <c r="A965" s="22"/>
      <c r="B965" s="44"/>
      <c r="C965" s="44"/>
      <c r="D965" s="44"/>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spans="1:32" ht="12.5">
      <c r="A966" s="22"/>
      <c r="B966" s="44"/>
      <c r="C966" s="44"/>
      <c r="D966" s="44"/>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spans="1:32" ht="12.5">
      <c r="A967" s="22"/>
      <c r="B967" s="44"/>
      <c r="C967" s="44"/>
      <c r="D967" s="44"/>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spans="1:32" ht="12.5">
      <c r="A968" s="22"/>
      <c r="B968" s="44"/>
      <c r="C968" s="44"/>
      <c r="D968" s="44"/>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spans="1:32" ht="12.5">
      <c r="A969" s="22"/>
      <c r="B969" s="44"/>
      <c r="C969" s="44"/>
      <c r="D969" s="44"/>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spans="1:32" ht="12.5">
      <c r="A970" s="22"/>
      <c r="B970" s="44"/>
      <c r="C970" s="44"/>
      <c r="D970" s="44"/>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spans="1:32" ht="12.5">
      <c r="A971" s="22"/>
      <c r="B971" s="44"/>
      <c r="C971" s="44"/>
      <c r="D971" s="44"/>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spans="1:32" ht="12.5">
      <c r="A972" s="22"/>
      <c r="B972" s="44"/>
      <c r="C972" s="44"/>
      <c r="D972" s="44"/>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spans="1:32" ht="12.5">
      <c r="A973" s="22"/>
      <c r="B973" s="44"/>
      <c r="C973" s="44"/>
      <c r="D973" s="44"/>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spans="1:32" ht="12.5">
      <c r="A974" s="22"/>
      <c r="B974" s="44"/>
      <c r="C974" s="44"/>
      <c r="D974" s="44"/>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spans="1:32" ht="12.5">
      <c r="A975" s="22"/>
      <c r="B975" s="44"/>
      <c r="C975" s="44"/>
      <c r="D975" s="44"/>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spans="1:32" ht="12.5">
      <c r="A976" s="22"/>
      <c r="B976" s="44"/>
      <c r="C976" s="44"/>
      <c r="D976" s="44"/>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spans="1:32" ht="12.5">
      <c r="A977" s="22"/>
      <c r="B977" s="44"/>
      <c r="C977" s="44"/>
      <c r="D977" s="44"/>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spans="1:32" ht="12.5">
      <c r="A978" s="22"/>
      <c r="B978" s="44"/>
      <c r="C978" s="44"/>
      <c r="D978" s="44"/>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spans="1:32" ht="12.5">
      <c r="A979" s="22"/>
      <c r="B979" s="44"/>
      <c r="C979" s="44"/>
      <c r="D979" s="44"/>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spans="1:32" ht="12.5">
      <c r="A980" s="22"/>
      <c r="B980" s="44"/>
      <c r="C980" s="44"/>
      <c r="D980" s="44"/>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spans="1:32" ht="12.5">
      <c r="A981" s="22"/>
      <c r="B981" s="44"/>
      <c r="C981" s="44"/>
      <c r="D981" s="44"/>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spans="1:32" ht="12.5">
      <c r="A982" s="22"/>
      <c r="B982" s="44"/>
      <c r="C982" s="44"/>
      <c r="D982" s="44"/>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spans="1:32" ht="12.5">
      <c r="A983" s="22"/>
      <c r="B983" s="44"/>
      <c r="C983" s="44"/>
      <c r="D983" s="44"/>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spans="1:32" ht="12.5">
      <c r="A984" s="22"/>
      <c r="B984" s="44"/>
      <c r="C984" s="44"/>
      <c r="D984" s="44"/>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spans="1:32" ht="12.5">
      <c r="A985" s="22"/>
      <c r="B985" s="44"/>
      <c r="C985" s="44"/>
      <c r="D985" s="44"/>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spans="1:32" ht="12.5">
      <c r="A986" s="22"/>
      <c r="B986" s="44"/>
      <c r="C986" s="44"/>
      <c r="D986" s="44"/>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spans="1:32" ht="12.5">
      <c r="A987" s="22"/>
      <c r="B987" s="44"/>
      <c r="C987" s="44"/>
      <c r="D987" s="44"/>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spans="1:32" ht="12.5">
      <c r="A988" s="22"/>
      <c r="B988" s="44"/>
      <c r="C988" s="44"/>
      <c r="D988" s="44"/>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spans="1:32" ht="12.5">
      <c r="A989" s="22"/>
      <c r="B989" s="44"/>
      <c r="C989" s="44"/>
      <c r="D989" s="44"/>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spans="1:32" ht="12.5">
      <c r="A990" s="22"/>
      <c r="B990" s="44"/>
      <c r="C990" s="44"/>
      <c r="D990" s="44"/>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spans="1:32" ht="12.5">
      <c r="A991" s="22"/>
      <c r="B991" s="44"/>
      <c r="C991" s="44"/>
      <c r="D991" s="44"/>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spans="1:32" ht="12.5">
      <c r="A992" s="22"/>
      <c r="B992" s="44"/>
      <c r="C992" s="44"/>
      <c r="D992" s="44"/>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spans="1:32" ht="12.5">
      <c r="A993" s="22"/>
      <c r="B993" s="44"/>
      <c r="C993" s="44"/>
      <c r="D993" s="44"/>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spans="1:32" ht="12.5">
      <c r="A994" s="22"/>
      <c r="B994" s="44"/>
      <c r="C994" s="44"/>
      <c r="D994" s="44"/>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spans="1:32" ht="12.5">
      <c r="A995" s="22"/>
      <c r="B995" s="44"/>
      <c r="C995" s="44"/>
      <c r="D995" s="44"/>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spans="1:32" ht="12.5">
      <c r="A996" s="22"/>
      <c r="B996" s="44"/>
      <c r="C996" s="44"/>
      <c r="D996" s="44"/>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spans="1:32" ht="12.5">
      <c r="A997" s="22"/>
      <c r="B997" s="44"/>
      <c r="C997" s="44"/>
      <c r="D997" s="44"/>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spans="1:32" ht="12.5">
      <c r="A998" s="22"/>
      <c r="B998" s="44"/>
      <c r="C998" s="44"/>
      <c r="D998" s="44"/>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spans="1:32" ht="12.5">
      <c r="A999" s="22"/>
      <c r="B999" s="44"/>
      <c r="C999" s="44"/>
      <c r="D999" s="44"/>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spans="1:32" ht="12.5">
      <c r="A1000" s="22"/>
      <c r="B1000" s="44"/>
      <c r="C1000" s="44"/>
      <c r="D1000" s="44"/>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row r="1001" spans="1:32" ht="12.5">
      <c r="A1001" s="22"/>
      <c r="B1001" s="44"/>
      <c r="C1001" s="44"/>
      <c r="D1001" s="44"/>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row>
    <row r="1002" spans="1:32" ht="12.5">
      <c r="A1002" s="22"/>
      <c r="B1002" s="44"/>
      <c r="C1002" s="44"/>
      <c r="D1002" s="44"/>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row>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75" customHeight="1"/>
  <cols>
    <col min="1" max="1" width="28.81640625" customWidth="1"/>
  </cols>
  <sheetData>
    <row r="1" spans="1:27" ht="15.75" customHeight="1">
      <c r="A1" s="7" t="s">
        <v>2</v>
      </c>
      <c r="B1" s="46" t="s">
        <v>455</v>
      </c>
      <c r="C1" s="7" t="s">
        <v>6</v>
      </c>
      <c r="D1" s="47" t="s">
        <v>456</v>
      </c>
      <c r="E1" s="7" t="s">
        <v>1</v>
      </c>
      <c r="F1" s="7" t="s">
        <v>274</v>
      </c>
      <c r="G1" s="7" t="s">
        <v>281</v>
      </c>
      <c r="H1" s="7" t="s">
        <v>457</v>
      </c>
      <c r="I1" s="7" t="s">
        <v>568</v>
      </c>
      <c r="J1" s="22"/>
      <c r="K1" s="22"/>
      <c r="L1" s="22"/>
      <c r="M1" s="22"/>
      <c r="N1" s="22"/>
      <c r="O1" s="22"/>
      <c r="P1" s="22"/>
      <c r="Q1" s="22"/>
      <c r="R1" s="22"/>
      <c r="S1" s="22"/>
      <c r="T1" s="22"/>
      <c r="U1" s="22"/>
      <c r="V1" s="22"/>
      <c r="W1" s="22"/>
      <c r="X1" s="22"/>
      <c r="Y1" s="22"/>
      <c r="Z1" s="22"/>
      <c r="AA1" s="22"/>
    </row>
    <row r="2" spans="1:27" ht="15.75" customHeight="1">
      <c r="A2" s="7" t="s">
        <v>242</v>
      </c>
      <c r="B2" s="46" t="s">
        <v>569</v>
      </c>
      <c r="C2" s="7" t="s">
        <v>211</v>
      </c>
      <c r="D2" s="47" t="s">
        <v>211</v>
      </c>
      <c r="E2" s="7" t="s">
        <v>48</v>
      </c>
      <c r="F2" s="8">
        <v>43817.956087962964</v>
      </c>
      <c r="G2" s="8"/>
      <c r="H2" s="7" t="s">
        <v>570</v>
      </c>
      <c r="I2" s="48" t="s">
        <v>571</v>
      </c>
      <c r="J2" s="22"/>
      <c r="K2" s="22"/>
      <c r="L2" s="22"/>
      <c r="M2" s="22"/>
      <c r="N2" s="22"/>
      <c r="O2" s="22"/>
      <c r="P2" s="22"/>
      <c r="Q2" s="22"/>
      <c r="R2" s="22"/>
      <c r="S2" s="22"/>
      <c r="T2" s="22"/>
      <c r="U2" s="22"/>
      <c r="V2" s="22"/>
      <c r="W2" s="22"/>
      <c r="X2" s="22"/>
      <c r="Y2" s="22"/>
      <c r="Z2" s="22"/>
      <c r="AA2" s="22"/>
    </row>
    <row r="3" spans="1:27" ht="15.75" customHeight="1">
      <c r="A3" s="7" t="s">
        <v>109</v>
      </c>
      <c r="B3" s="46" t="s">
        <v>572</v>
      </c>
      <c r="C3" s="49">
        <v>29500000</v>
      </c>
      <c r="D3" s="47" t="s">
        <v>573</v>
      </c>
      <c r="E3" s="7" t="s">
        <v>33</v>
      </c>
      <c r="F3" s="8">
        <v>43305.495740740742</v>
      </c>
      <c r="G3" s="8"/>
      <c r="H3" s="8"/>
      <c r="I3" s="7" t="s">
        <v>574</v>
      </c>
      <c r="J3" s="22"/>
      <c r="K3" s="22"/>
      <c r="L3" s="22"/>
      <c r="M3" s="22"/>
      <c r="N3" s="22"/>
      <c r="O3" s="22"/>
      <c r="P3" s="22"/>
      <c r="Q3" s="22"/>
      <c r="R3" s="22"/>
      <c r="S3" s="22"/>
      <c r="T3" s="22"/>
      <c r="U3" s="22"/>
      <c r="V3" s="22"/>
      <c r="W3" s="22"/>
      <c r="X3" s="22"/>
      <c r="Y3" s="22"/>
      <c r="Z3" s="22"/>
      <c r="AA3" s="22"/>
    </row>
    <row r="4" spans="1:27" ht="15.75" customHeight="1">
      <c r="A4" s="7" t="s">
        <v>253</v>
      </c>
      <c r="B4" s="46" t="s">
        <v>575</v>
      </c>
      <c r="C4" s="7" t="s">
        <v>211</v>
      </c>
      <c r="D4" s="47" t="s">
        <v>211</v>
      </c>
      <c r="E4" s="7" t="s">
        <v>59</v>
      </c>
      <c r="F4" s="8">
        <v>43672.641030092593</v>
      </c>
      <c r="G4" s="8"/>
      <c r="H4" s="7" t="s">
        <v>576</v>
      </c>
      <c r="I4" s="48" t="s">
        <v>577</v>
      </c>
      <c r="J4" s="22"/>
      <c r="K4" s="22"/>
      <c r="L4" s="22"/>
      <c r="M4" s="22"/>
      <c r="N4" s="22"/>
      <c r="O4" s="22"/>
      <c r="P4" s="22"/>
      <c r="Q4" s="22"/>
      <c r="R4" s="22"/>
      <c r="S4" s="22"/>
      <c r="T4" s="22"/>
      <c r="U4" s="22"/>
      <c r="V4" s="22"/>
      <c r="W4" s="22"/>
      <c r="X4" s="22"/>
      <c r="Y4" s="22"/>
      <c r="Z4" s="22"/>
      <c r="AA4" s="22"/>
    </row>
    <row r="5" spans="1:27" ht="15.75" customHeight="1">
      <c r="A5" s="7" t="s">
        <v>226</v>
      </c>
      <c r="B5" s="46" t="s">
        <v>578</v>
      </c>
      <c r="C5" s="7" t="s">
        <v>211</v>
      </c>
      <c r="D5" s="47" t="s">
        <v>211</v>
      </c>
      <c r="E5" s="7" t="s">
        <v>18</v>
      </c>
      <c r="F5" s="8">
        <v>43305.546111111114</v>
      </c>
      <c r="G5" s="103">
        <v>43332</v>
      </c>
      <c r="H5" s="104"/>
      <c r="I5" s="48" t="s">
        <v>579</v>
      </c>
      <c r="J5" s="37"/>
      <c r="K5" s="37"/>
      <c r="L5" s="22"/>
      <c r="M5" s="22"/>
      <c r="N5" s="22"/>
      <c r="O5" s="22"/>
      <c r="P5" s="22"/>
      <c r="Q5" s="22"/>
      <c r="R5" s="22"/>
      <c r="S5" s="22"/>
      <c r="T5" s="22"/>
      <c r="U5" s="22"/>
      <c r="V5" s="22"/>
      <c r="W5" s="22"/>
      <c r="X5" s="22"/>
      <c r="Y5" s="22"/>
      <c r="Z5" s="22"/>
      <c r="AA5" s="22"/>
    </row>
    <row r="6" spans="1:27" ht="15.75" customHeight="1">
      <c r="A6" s="7" t="s">
        <v>166</v>
      </c>
      <c r="B6" s="51" t="s">
        <v>580</v>
      </c>
      <c r="C6" s="49">
        <v>700000000</v>
      </c>
      <c r="D6" s="47" t="s">
        <v>581</v>
      </c>
      <c r="E6" s="7" t="s">
        <v>78</v>
      </c>
      <c r="F6" s="8">
        <v>43307.661064814813</v>
      </c>
      <c r="G6" s="50">
        <v>43381</v>
      </c>
      <c r="H6" s="7" t="s">
        <v>582</v>
      </c>
      <c r="I6" s="7" t="s">
        <v>583</v>
      </c>
      <c r="J6" s="22"/>
      <c r="K6" s="22"/>
      <c r="L6" s="22"/>
      <c r="M6" s="22"/>
      <c r="N6" s="22"/>
      <c r="O6" s="22"/>
      <c r="P6" s="22"/>
      <c r="Q6" s="22"/>
      <c r="R6" s="22"/>
      <c r="S6" s="22"/>
      <c r="T6" s="22"/>
      <c r="U6" s="22"/>
      <c r="V6" s="22"/>
      <c r="W6" s="22"/>
      <c r="X6" s="22"/>
      <c r="Y6" s="22"/>
      <c r="Z6" s="22"/>
      <c r="AA6" s="22"/>
    </row>
    <row r="7" spans="1:27" ht="15.75" customHeight="1">
      <c r="A7" s="7" t="s">
        <v>67</v>
      </c>
      <c r="B7" s="46" t="s">
        <v>584</v>
      </c>
      <c r="C7" s="49">
        <v>5000000</v>
      </c>
      <c r="D7" s="47" t="s">
        <v>585</v>
      </c>
      <c r="E7" s="7" t="s">
        <v>9</v>
      </c>
      <c r="F7" s="8">
        <v>43318.593101851853</v>
      </c>
      <c r="G7" s="50">
        <v>43388</v>
      </c>
      <c r="H7" s="7" t="s">
        <v>586</v>
      </c>
      <c r="I7" s="7" t="s">
        <v>587</v>
      </c>
      <c r="J7" s="22"/>
      <c r="K7" s="22"/>
      <c r="L7" s="22"/>
      <c r="M7" s="22"/>
      <c r="N7" s="22"/>
      <c r="O7" s="22"/>
      <c r="P7" s="22"/>
      <c r="Q7" s="22"/>
      <c r="R7" s="22"/>
      <c r="S7" s="22"/>
      <c r="T7" s="22"/>
      <c r="U7" s="22"/>
      <c r="V7" s="22"/>
      <c r="W7" s="22"/>
      <c r="X7" s="22"/>
      <c r="Y7" s="22"/>
      <c r="Z7" s="22"/>
      <c r="AA7" s="22"/>
    </row>
    <row r="8" spans="1:27" ht="15.75" customHeight="1">
      <c r="A8" s="7" t="s">
        <v>72</v>
      </c>
      <c r="B8" s="46" t="s">
        <v>588</v>
      </c>
      <c r="C8" s="49">
        <v>5000000</v>
      </c>
      <c r="D8" s="47" t="s">
        <v>589</v>
      </c>
      <c r="E8" s="7" t="s">
        <v>48</v>
      </c>
      <c r="F8" s="8">
        <v>43322.658090277779</v>
      </c>
      <c r="G8" s="103">
        <v>43353</v>
      </c>
      <c r="H8" s="104"/>
      <c r="I8" s="48" t="s">
        <v>590</v>
      </c>
      <c r="J8" s="37"/>
      <c r="K8" s="37"/>
      <c r="L8" s="22"/>
      <c r="M8" s="22"/>
      <c r="N8" s="22"/>
      <c r="O8" s="22"/>
      <c r="P8" s="22"/>
      <c r="Q8" s="22"/>
      <c r="R8" s="22"/>
      <c r="S8" s="22"/>
      <c r="T8" s="22"/>
      <c r="U8" s="22"/>
      <c r="V8" s="22"/>
      <c r="W8" s="22"/>
      <c r="X8" s="22"/>
      <c r="Y8" s="22"/>
      <c r="Z8" s="22"/>
      <c r="AA8" s="22"/>
    </row>
    <row r="9" spans="1:27" ht="15.75" customHeight="1">
      <c r="A9" s="7" t="s">
        <v>197</v>
      </c>
      <c r="B9" s="46" t="s">
        <v>591</v>
      </c>
      <c r="C9" s="49">
        <v>32414155360</v>
      </c>
      <c r="D9" s="47" t="s">
        <v>592</v>
      </c>
      <c r="E9" s="7" t="s">
        <v>78</v>
      </c>
      <c r="F9" s="8">
        <v>43322.659328703703</v>
      </c>
      <c r="G9" s="103">
        <v>43354</v>
      </c>
      <c r="H9" s="104"/>
      <c r="I9" s="48" t="s">
        <v>593</v>
      </c>
      <c r="J9" s="37"/>
      <c r="K9" s="37"/>
      <c r="L9" s="22"/>
      <c r="M9" s="22"/>
      <c r="N9" s="22"/>
      <c r="O9" s="22"/>
      <c r="P9" s="22"/>
      <c r="Q9" s="22"/>
      <c r="R9" s="22"/>
      <c r="S9" s="22"/>
      <c r="T9" s="22"/>
      <c r="U9" s="22"/>
      <c r="V9" s="22"/>
      <c r="W9" s="22"/>
      <c r="X9" s="22"/>
      <c r="Y9" s="22"/>
      <c r="Z9" s="22"/>
      <c r="AA9" s="22"/>
    </row>
    <row r="10" spans="1:27" ht="15.75" customHeight="1">
      <c r="A10" s="7" t="s">
        <v>115</v>
      </c>
      <c r="B10" s="46" t="s">
        <v>594</v>
      </c>
      <c r="C10" s="49">
        <v>40000000</v>
      </c>
      <c r="D10" s="47" t="s">
        <v>595</v>
      </c>
      <c r="E10" s="7" t="s">
        <v>33</v>
      </c>
      <c r="F10" s="8">
        <v>43165</v>
      </c>
      <c r="G10" s="103">
        <v>43235</v>
      </c>
      <c r="H10" s="104"/>
      <c r="I10" s="48" t="s">
        <v>596</v>
      </c>
      <c r="J10" s="37"/>
      <c r="K10" s="37"/>
      <c r="L10" s="22"/>
      <c r="M10" s="22"/>
      <c r="N10" s="22"/>
      <c r="O10" s="22"/>
      <c r="P10" s="22"/>
      <c r="Q10" s="22"/>
      <c r="R10" s="22"/>
      <c r="S10" s="22"/>
      <c r="T10" s="22"/>
      <c r="U10" s="22"/>
      <c r="V10" s="22"/>
      <c r="W10" s="22"/>
      <c r="X10" s="22"/>
      <c r="Y10" s="22"/>
      <c r="Z10" s="22"/>
      <c r="AA10" s="22"/>
    </row>
    <row r="11" spans="1:27" ht="15.75" customHeight="1">
      <c r="A11" s="7" t="s">
        <v>120</v>
      </c>
      <c r="B11" s="46" t="s">
        <v>597</v>
      </c>
      <c r="C11" s="49">
        <v>70000000</v>
      </c>
      <c r="D11" s="47" t="s">
        <v>598</v>
      </c>
      <c r="E11" s="7" t="s">
        <v>121</v>
      </c>
      <c r="F11" s="8">
        <v>43328.713148148148</v>
      </c>
      <c r="G11" s="50">
        <v>43407</v>
      </c>
      <c r="H11" s="7" t="s">
        <v>599</v>
      </c>
      <c r="I11" s="48" t="s">
        <v>600</v>
      </c>
      <c r="J11" s="37"/>
      <c r="K11" s="37"/>
      <c r="L11" s="22"/>
      <c r="M11" s="22"/>
      <c r="N11" s="22"/>
      <c r="O11" s="22"/>
      <c r="P11" s="22"/>
      <c r="Q11" s="22"/>
      <c r="R11" s="22"/>
      <c r="S11" s="22"/>
      <c r="T11" s="22"/>
      <c r="U11" s="22"/>
      <c r="V11" s="22"/>
      <c r="W11" s="22"/>
      <c r="X11" s="22"/>
      <c r="Y11" s="22"/>
      <c r="Z11" s="22"/>
      <c r="AA11" s="22"/>
    </row>
    <row r="12" spans="1:27" ht="15.75" customHeight="1">
      <c r="A12" s="7" t="s">
        <v>206</v>
      </c>
      <c r="B12" s="52" t="s">
        <v>601</v>
      </c>
      <c r="C12" s="49">
        <v>120000000000</v>
      </c>
      <c r="D12" s="47" t="s">
        <v>602</v>
      </c>
      <c r="E12" s="7" t="s">
        <v>201</v>
      </c>
      <c r="F12" s="8">
        <v>43342.013923611114</v>
      </c>
      <c r="G12" s="8"/>
      <c r="H12" s="8"/>
      <c r="I12" s="7" t="s">
        <v>603</v>
      </c>
      <c r="J12" s="22"/>
      <c r="K12" s="22"/>
      <c r="L12" s="22"/>
      <c r="M12" s="22"/>
      <c r="N12" s="22"/>
      <c r="O12" s="22"/>
      <c r="P12" s="22"/>
      <c r="Q12" s="22"/>
      <c r="R12" s="22"/>
      <c r="S12" s="22"/>
      <c r="T12" s="22"/>
      <c r="U12" s="22"/>
      <c r="V12" s="22"/>
      <c r="W12" s="22"/>
      <c r="X12" s="22"/>
      <c r="Y12" s="22"/>
      <c r="Z12" s="22"/>
      <c r="AA12" s="22"/>
    </row>
    <row r="13" spans="1:27" ht="15.75" customHeight="1">
      <c r="A13" s="7" t="s">
        <v>99</v>
      </c>
      <c r="B13" s="46" t="s">
        <v>604</v>
      </c>
      <c r="C13" s="49">
        <v>19000000</v>
      </c>
      <c r="D13" s="47" t="s">
        <v>605</v>
      </c>
      <c r="E13" s="7" t="s">
        <v>23</v>
      </c>
      <c r="F13" s="8">
        <v>43350.496053240742</v>
      </c>
      <c r="G13" s="50">
        <v>43491</v>
      </c>
      <c r="H13" s="7" t="s">
        <v>606</v>
      </c>
      <c r="I13" s="48" t="s">
        <v>607</v>
      </c>
      <c r="J13" s="22"/>
      <c r="K13" s="22"/>
      <c r="L13" s="22"/>
      <c r="M13" s="22"/>
      <c r="N13" s="22"/>
      <c r="O13" s="22"/>
      <c r="P13" s="22"/>
      <c r="Q13" s="22"/>
      <c r="R13" s="22"/>
      <c r="S13" s="22"/>
      <c r="T13" s="22"/>
      <c r="U13" s="22"/>
      <c r="V13" s="22"/>
      <c r="W13" s="22"/>
      <c r="X13" s="22"/>
      <c r="Y13" s="22"/>
      <c r="Z13" s="22"/>
      <c r="AA13" s="22"/>
    </row>
    <row r="14" spans="1:27" ht="15.75" customHeight="1">
      <c r="A14" s="7" t="s">
        <v>79</v>
      </c>
      <c r="B14" s="46" t="s">
        <v>608</v>
      </c>
      <c r="C14" s="49">
        <v>5000000</v>
      </c>
      <c r="D14" s="47" t="s">
        <v>609</v>
      </c>
      <c r="E14" s="7" t="s">
        <v>59</v>
      </c>
      <c r="F14" s="8">
        <v>43350.590370370373</v>
      </c>
      <c r="G14" s="8"/>
      <c r="H14" s="7" t="s">
        <v>610</v>
      </c>
      <c r="I14" s="48" t="s">
        <v>611</v>
      </c>
      <c r="J14" s="22"/>
      <c r="K14" s="22"/>
      <c r="L14" s="22"/>
      <c r="M14" s="22"/>
      <c r="N14" s="22"/>
      <c r="O14" s="22"/>
      <c r="P14" s="22"/>
      <c r="Q14" s="22"/>
      <c r="R14" s="22"/>
      <c r="S14" s="22"/>
      <c r="T14" s="22"/>
      <c r="U14" s="22"/>
      <c r="V14" s="22"/>
      <c r="W14" s="22"/>
      <c r="X14" s="22"/>
      <c r="Y14" s="22"/>
      <c r="Z14" s="22"/>
      <c r="AA14" s="22"/>
    </row>
    <row r="15" spans="1:27" ht="15.75" customHeight="1">
      <c r="A15" s="7" t="s">
        <v>173</v>
      </c>
      <c r="B15" s="46" t="s">
        <v>612</v>
      </c>
      <c r="C15" s="49">
        <v>1500000000</v>
      </c>
      <c r="D15" s="47" t="s">
        <v>613</v>
      </c>
      <c r="E15" s="7" t="s">
        <v>174</v>
      </c>
      <c r="F15" s="8">
        <v>43353.76021990741</v>
      </c>
      <c r="G15" s="50">
        <v>43421</v>
      </c>
      <c r="H15" s="7" t="s">
        <v>614</v>
      </c>
      <c r="I15" s="48" t="s">
        <v>615</v>
      </c>
      <c r="J15" s="37"/>
      <c r="K15" s="22"/>
      <c r="L15" s="22"/>
      <c r="M15" s="22"/>
      <c r="N15" s="22"/>
      <c r="O15" s="22"/>
      <c r="P15" s="22"/>
      <c r="Q15" s="22"/>
      <c r="R15" s="22"/>
      <c r="S15" s="22"/>
      <c r="T15" s="22"/>
      <c r="U15" s="22"/>
      <c r="V15" s="22"/>
      <c r="W15" s="22"/>
      <c r="X15" s="22"/>
      <c r="Y15" s="22"/>
      <c r="Z15" s="22"/>
      <c r="AA15" s="22"/>
    </row>
    <row r="16" spans="1:27" ht="15.75" customHeight="1">
      <c r="A16" s="7" t="s">
        <v>47</v>
      </c>
      <c r="B16" s="46" t="s">
        <v>616</v>
      </c>
      <c r="C16" s="49">
        <v>1050000</v>
      </c>
      <c r="D16" s="47" t="s">
        <v>617</v>
      </c>
      <c r="E16" s="7" t="s">
        <v>48</v>
      </c>
      <c r="F16" s="8">
        <v>43393.64335648148</v>
      </c>
      <c r="G16" s="8"/>
      <c r="H16" s="7" t="s">
        <v>618</v>
      </c>
      <c r="I16" s="48" t="s">
        <v>619</v>
      </c>
      <c r="J16" s="22"/>
      <c r="K16" s="22"/>
      <c r="L16" s="22"/>
      <c r="M16" s="22"/>
      <c r="N16" s="22"/>
      <c r="O16" s="22"/>
      <c r="P16" s="22"/>
      <c r="Q16" s="22"/>
      <c r="R16" s="22"/>
      <c r="S16" s="22"/>
      <c r="T16" s="22"/>
      <c r="U16" s="22"/>
      <c r="V16" s="22"/>
      <c r="W16" s="22"/>
      <c r="X16" s="22"/>
      <c r="Y16" s="22"/>
      <c r="Z16" s="22"/>
      <c r="AA16" s="22"/>
    </row>
    <row r="17" spans="1:27" ht="15.75" customHeight="1">
      <c r="A17" s="7" t="s">
        <v>133</v>
      </c>
      <c r="B17" s="46" t="s">
        <v>620</v>
      </c>
      <c r="C17" s="49">
        <v>150000000</v>
      </c>
      <c r="D17" s="47" t="s">
        <v>621</v>
      </c>
      <c r="E17" s="7" t="s">
        <v>33</v>
      </c>
      <c r="F17" s="8">
        <v>43396.586446759262</v>
      </c>
      <c r="G17" s="8"/>
      <c r="H17" s="7" t="s">
        <v>622</v>
      </c>
      <c r="I17" s="48" t="s">
        <v>623</v>
      </c>
      <c r="J17" s="37"/>
      <c r="K17" s="37"/>
      <c r="L17" s="22"/>
      <c r="M17" s="22"/>
      <c r="N17" s="22"/>
      <c r="O17" s="22"/>
      <c r="P17" s="22"/>
      <c r="Q17" s="22"/>
      <c r="R17" s="22"/>
      <c r="S17" s="22"/>
      <c r="T17" s="22"/>
      <c r="U17" s="22"/>
      <c r="V17" s="22"/>
      <c r="W17" s="22"/>
      <c r="X17" s="22"/>
      <c r="Y17" s="22"/>
      <c r="Z17" s="22"/>
      <c r="AA17" s="22"/>
    </row>
    <row r="18" spans="1:27" ht="15.75" customHeight="1">
      <c r="A18" s="7" t="s">
        <v>88</v>
      </c>
      <c r="B18" s="46" t="s">
        <v>624</v>
      </c>
      <c r="C18" s="49">
        <v>8000000</v>
      </c>
      <c r="D18" s="47" t="s">
        <v>401</v>
      </c>
      <c r="E18" s="7" t="s">
        <v>625</v>
      </c>
      <c r="F18" s="8">
        <v>43412.73710648148</v>
      </c>
      <c r="G18" s="50">
        <v>43480</v>
      </c>
      <c r="H18" s="7" t="s">
        <v>626</v>
      </c>
      <c r="I18" s="7" t="s">
        <v>627</v>
      </c>
      <c r="J18" s="22"/>
      <c r="K18" s="22"/>
      <c r="L18" s="22"/>
      <c r="M18" s="22"/>
      <c r="N18" s="22"/>
      <c r="O18" s="22"/>
      <c r="P18" s="22"/>
      <c r="Q18" s="22"/>
      <c r="R18" s="22"/>
      <c r="S18" s="22"/>
      <c r="T18" s="22"/>
      <c r="U18" s="22"/>
      <c r="V18" s="22"/>
      <c r="W18" s="22"/>
      <c r="X18" s="22"/>
      <c r="Y18" s="22"/>
      <c r="Z18" s="22"/>
      <c r="AA18" s="22"/>
    </row>
    <row r="19" spans="1:27" ht="15.75" customHeight="1">
      <c r="A19" s="7" t="s">
        <v>192</v>
      </c>
      <c r="B19" s="46" t="s">
        <v>628</v>
      </c>
      <c r="C19" s="49">
        <v>15000000000</v>
      </c>
      <c r="D19" s="47" t="s">
        <v>629</v>
      </c>
      <c r="E19" s="7" t="s">
        <v>121</v>
      </c>
      <c r="F19" s="8">
        <v>43677.703634259262</v>
      </c>
      <c r="G19" s="8"/>
      <c r="H19" s="7" t="s">
        <v>630</v>
      </c>
      <c r="I19" s="7" t="s">
        <v>631</v>
      </c>
      <c r="J19" s="22"/>
      <c r="K19" s="22"/>
      <c r="L19" s="22"/>
      <c r="M19" s="22"/>
      <c r="N19" s="22"/>
      <c r="O19" s="22"/>
      <c r="P19" s="22"/>
      <c r="Q19" s="22"/>
      <c r="R19" s="22"/>
      <c r="S19" s="22"/>
      <c r="T19" s="22"/>
      <c r="U19" s="22"/>
      <c r="V19" s="22"/>
      <c r="W19" s="22"/>
      <c r="X19" s="22"/>
      <c r="Y19" s="22"/>
      <c r="Z19" s="22"/>
      <c r="AA19" s="22"/>
    </row>
    <row r="20" spans="1:27" ht="15.75" customHeight="1">
      <c r="A20" s="7" t="s">
        <v>30</v>
      </c>
      <c r="B20" s="46" t="s">
        <v>632</v>
      </c>
      <c r="C20" s="49">
        <v>500000</v>
      </c>
      <c r="D20" s="47" t="s">
        <v>633</v>
      </c>
      <c r="E20" s="7" t="s">
        <v>31</v>
      </c>
      <c r="F20" s="8">
        <v>43437.557662037034</v>
      </c>
      <c r="G20" s="8"/>
      <c r="H20" s="7" t="s">
        <v>634</v>
      </c>
      <c r="I20" s="7" t="s">
        <v>635</v>
      </c>
      <c r="J20" s="22"/>
      <c r="K20" s="22"/>
      <c r="L20" s="22"/>
      <c r="M20" s="22"/>
      <c r="N20" s="22"/>
      <c r="O20" s="22"/>
      <c r="P20" s="22"/>
      <c r="Q20" s="22"/>
      <c r="R20" s="22"/>
      <c r="S20" s="22"/>
      <c r="T20" s="22"/>
      <c r="U20" s="22"/>
      <c r="V20" s="22"/>
      <c r="W20" s="22"/>
      <c r="X20" s="22"/>
      <c r="Y20" s="22"/>
      <c r="Z20" s="22"/>
      <c r="AA20" s="22"/>
    </row>
    <row r="21" spans="1:27" ht="15.75" customHeight="1">
      <c r="A21" s="7" t="s">
        <v>106</v>
      </c>
      <c r="B21" s="46" t="s">
        <v>636</v>
      </c>
      <c r="C21" s="49">
        <v>28000000</v>
      </c>
      <c r="D21" s="47" t="s">
        <v>637</v>
      </c>
      <c r="E21" s="7" t="s">
        <v>12</v>
      </c>
      <c r="F21" s="8">
        <v>43440.393842592595</v>
      </c>
      <c r="G21" s="50">
        <v>43517</v>
      </c>
      <c r="H21" s="7" t="s">
        <v>638</v>
      </c>
      <c r="I21" s="7" t="s">
        <v>639</v>
      </c>
      <c r="J21" s="22"/>
      <c r="K21" s="22"/>
      <c r="L21" s="22"/>
      <c r="M21" s="22"/>
      <c r="N21" s="22"/>
      <c r="O21" s="22"/>
      <c r="P21" s="22"/>
      <c r="Q21" s="22"/>
      <c r="R21" s="22"/>
      <c r="S21" s="22"/>
      <c r="T21" s="22"/>
      <c r="U21" s="22"/>
      <c r="V21" s="22"/>
      <c r="W21" s="22"/>
      <c r="X21" s="22"/>
      <c r="Y21" s="22"/>
      <c r="Z21" s="22"/>
      <c r="AA21" s="22"/>
    </row>
    <row r="22" spans="1:27" ht="15.75" customHeight="1">
      <c r="A22" s="7" t="s">
        <v>235</v>
      </c>
      <c r="B22" s="46" t="s">
        <v>640</v>
      </c>
      <c r="C22" s="7" t="s">
        <v>211</v>
      </c>
      <c r="D22" s="47" t="s">
        <v>211</v>
      </c>
      <c r="E22" s="7" t="s">
        <v>183</v>
      </c>
      <c r="F22" s="8">
        <v>43441.571608796294</v>
      </c>
      <c r="G22" s="8"/>
      <c r="H22" s="7" t="s">
        <v>641</v>
      </c>
      <c r="I22" s="7" t="s">
        <v>642</v>
      </c>
      <c r="J22" s="22"/>
      <c r="K22" s="22"/>
      <c r="L22" s="22"/>
      <c r="M22" s="22"/>
      <c r="N22" s="22"/>
      <c r="O22" s="22"/>
      <c r="P22" s="22"/>
      <c r="Q22" s="22"/>
      <c r="R22" s="22"/>
      <c r="S22" s="22"/>
      <c r="T22" s="22"/>
      <c r="U22" s="22"/>
      <c r="V22" s="22"/>
      <c r="W22" s="22"/>
      <c r="X22" s="22"/>
      <c r="Y22" s="22"/>
      <c r="Z22" s="22"/>
      <c r="AA22" s="22"/>
    </row>
    <row r="23" spans="1:27" ht="15.75" customHeight="1">
      <c r="A23" s="7" t="s">
        <v>70</v>
      </c>
      <c r="B23" s="46" t="s">
        <v>643</v>
      </c>
      <c r="C23" s="49">
        <v>5000000</v>
      </c>
      <c r="D23" s="47" t="s">
        <v>644</v>
      </c>
      <c r="E23" s="7" t="s">
        <v>12</v>
      </c>
      <c r="F23" s="8">
        <v>43444.597245370373</v>
      </c>
      <c r="G23" s="8"/>
      <c r="H23" s="7" t="s">
        <v>645</v>
      </c>
      <c r="I23" s="7" t="s">
        <v>646</v>
      </c>
      <c r="J23" s="22"/>
      <c r="K23" s="22"/>
      <c r="L23" s="22"/>
      <c r="M23" s="22"/>
      <c r="N23" s="22"/>
      <c r="O23" s="22"/>
      <c r="P23" s="22"/>
      <c r="Q23" s="22"/>
      <c r="R23" s="22"/>
      <c r="S23" s="22"/>
      <c r="T23" s="22"/>
      <c r="U23" s="22"/>
      <c r="V23" s="22"/>
      <c r="W23" s="22"/>
      <c r="X23" s="22"/>
      <c r="Y23" s="22"/>
      <c r="Z23" s="22"/>
      <c r="AA23" s="22"/>
    </row>
    <row r="24" spans="1:27" ht="15.75" customHeight="1">
      <c r="A24" s="7" t="s">
        <v>125</v>
      </c>
      <c r="B24" s="46" t="s">
        <v>647</v>
      </c>
      <c r="C24" s="49">
        <v>80000000</v>
      </c>
      <c r="D24" s="47" t="s">
        <v>648</v>
      </c>
      <c r="E24" s="7" t="s">
        <v>31</v>
      </c>
      <c r="F24" s="8">
        <v>43445.760983796295</v>
      </c>
      <c r="G24" s="50">
        <v>43524</v>
      </c>
      <c r="H24" s="7" t="s">
        <v>649</v>
      </c>
      <c r="I24" s="7" t="s">
        <v>639</v>
      </c>
      <c r="J24" s="22"/>
      <c r="K24" s="22"/>
      <c r="L24" s="22"/>
      <c r="M24" s="22"/>
      <c r="N24" s="22"/>
      <c r="O24" s="22"/>
      <c r="P24" s="22"/>
      <c r="Q24" s="22"/>
      <c r="R24" s="22"/>
      <c r="S24" s="22"/>
      <c r="T24" s="22"/>
      <c r="U24" s="22"/>
      <c r="V24" s="22"/>
      <c r="W24" s="22"/>
      <c r="X24" s="22"/>
      <c r="Y24" s="22"/>
      <c r="Z24" s="22"/>
      <c r="AA24" s="22"/>
    </row>
    <row r="25" spans="1:27" ht="15.75" customHeight="1">
      <c r="A25" s="7" t="s">
        <v>128</v>
      </c>
      <c r="B25" s="52" t="s">
        <v>650</v>
      </c>
      <c r="C25" s="49">
        <v>100000000</v>
      </c>
      <c r="D25" s="47" t="s">
        <v>651</v>
      </c>
      <c r="E25" s="7" t="s">
        <v>12</v>
      </c>
      <c r="F25" s="8">
        <v>43467.762604166666</v>
      </c>
      <c r="G25" s="50">
        <v>43577</v>
      </c>
      <c r="H25" s="7" t="s">
        <v>652</v>
      </c>
      <c r="I25" s="7" t="s">
        <v>653</v>
      </c>
      <c r="J25" s="22"/>
      <c r="K25" s="22"/>
      <c r="L25" s="22"/>
      <c r="M25" s="22"/>
      <c r="N25" s="22"/>
      <c r="O25" s="22"/>
      <c r="P25" s="22"/>
      <c r="Q25" s="22"/>
      <c r="R25" s="22"/>
      <c r="S25" s="22"/>
      <c r="T25" s="22"/>
      <c r="U25" s="22"/>
      <c r="V25" s="22"/>
      <c r="W25" s="22"/>
      <c r="X25" s="22"/>
      <c r="Y25" s="22"/>
      <c r="Z25" s="22"/>
      <c r="AA25" s="22"/>
    </row>
    <row r="26" spans="1:27" ht="15.75" customHeight="1">
      <c r="A26" s="7" t="s">
        <v>95</v>
      </c>
      <c r="B26" s="46" t="s">
        <v>654</v>
      </c>
      <c r="C26" s="49">
        <v>10000000</v>
      </c>
      <c r="D26" s="47" t="s">
        <v>655</v>
      </c>
      <c r="E26" s="7" t="s">
        <v>21</v>
      </c>
      <c r="F26" s="8">
        <v>43468.580370370371</v>
      </c>
      <c r="G26" s="8"/>
      <c r="H26" s="7" t="s">
        <v>656</v>
      </c>
      <c r="I26" s="7" t="s">
        <v>657</v>
      </c>
      <c r="J26" s="22"/>
      <c r="K26" s="22"/>
      <c r="L26" s="22"/>
      <c r="M26" s="22"/>
      <c r="N26" s="22"/>
      <c r="O26" s="22"/>
      <c r="P26" s="22"/>
      <c r="Q26" s="22"/>
      <c r="R26" s="22"/>
      <c r="S26" s="22"/>
      <c r="T26" s="22"/>
      <c r="U26" s="22"/>
      <c r="V26" s="22"/>
      <c r="W26" s="22"/>
      <c r="X26" s="22"/>
      <c r="Y26" s="22"/>
      <c r="Z26" s="22"/>
      <c r="AA26" s="22"/>
    </row>
    <row r="27" spans="1:27" ht="15.75" customHeight="1">
      <c r="A27" s="7" t="s">
        <v>243</v>
      </c>
      <c r="B27" s="53"/>
      <c r="C27" s="7" t="s">
        <v>211</v>
      </c>
      <c r="D27" s="47" t="s">
        <v>211</v>
      </c>
      <c r="E27" s="7" t="s">
        <v>48</v>
      </c>
      <c r="F27" s="8">
        <v>43469.555219907408</v>
      </c>
      <c r="G27" s="8"/>
      <c r="H27" s="7" t="s">
        <v>658</v>
      </c>
      <c r="I27" s="7" t="s">
        <v>659</v>
      </c>
      <c r="J27" s="22"/>
      <c r="K27" s="22"/>
      <c r="L27" s="22"/>
      <c r="M27" s="22"/>
      <c r="N27" s="22"/>
      <c r="O27" s="22"/>
      <c r="P27" s="22"/>
      <c r="Q27" s="22"/>
      <c r="R27" s="22"/>
      <c r="S27" s="22"/>
      <c r="T27" s="22"/>
      <c r="U27" s="22"/>
      <c r="V27" s="22"/>
      <c r="W27" s="22"/>
      <c r="X27" s="22"/>
      <c r="Y27" s="22"/>
      <c r="Z27" s="22"/>
      <c r="AA27" s="22"/>
    </row>
    <row r="28" spans="1:27" ht="15.75" customHeight="1">
      <c r="A28" s="7" t="s">
        <v>241</v>
      </c>
      <c r="B28" s="53"/>
      <c r="C28" s="7" t="s">
        <v>211</v>
      </c>
      <c r="D28" s="47" t="s">
        <v>211</v>
      </c>
      <c r="E28" s="7" t="s">
        <v>660</v>
      </c>
      <c r="F28" s="8">
        <v>43483.669861111113</v>
      </c>
      <c r="G28" s="8"/>
      <c r="H28" s="7" t="s">
        <v>661</v>
      </c>
      <c r="I28" s="7" t="s">
        <v>659</v>
      </c>
      <c r="J28" s="22"/>
      <c r="K28" s="22"/>
      <c r="L28" s="22"/>
      <c r="M28" s="22"/>
      <c r="N28" s="22"/>
      <c r="O28" s="22"/>
      <c r="P28" s="22"/>
      <c r="Q28" s="22"/>
      <c r="R28" s="22"/>
      <c r="S28" s="22"/>
      <c r="T28" s="22"/>
      <c r="U28" s="22"/>
      <c r="V28" s="22"/>
      <c r="W28" s="22"/>
      <c r="X28" s="22"/>
      <c r="Y28" s="22"/>
      <c r="Z28" s="22"/>
      <c r="AA28" s="22"/>
    </row>
    <row r="29" spans="1:27" ht="15.75" customHeight="1">
      <c r="A29" s="7" t="s">
        <v>178</v>
      </c>
      <c r="B29" s="46" t="s">
        <v>662</v>
      </c>
      <c r="C29" s="49">
        <v>3000000000</v>
      </c>
      <c r="D29" s="47" t="s">
        <v>663</v>
      </c>
      <c r="E29" s="7" t="s">
        <v>179</v>
      </c>
      <c r="F29" s="8">
        <v>43490.440706018519</v>
      </c>
      <c r="G29" s="8"/>
      <c r="H29" s="7" t="s">
        <v>664</v>
      </c>
      <c r="I29" s="48" t="s">
        <v>665</v>
      </c>
      <c r="J29" s="22"/>
      <c r="K29" s="22"/>
      <c r="L29" s="22"/>
      <c r="M29" s="22"/>
      <c r="N29" s="22"/>
      <c r="O29" s="22"/>
      <c r="P29" s="22"/>
      <c r="Q29" s="22"/>
      <c r="R29" s="22"/>
      <c r="S29" s="22"/>
      <c r="T29" s="22"/>
      <c r="U29" s="22"/>
      <c r="V29" s="22"/>
      <c r="W29" s="22"/>
      <c r="X29" s="22"/>
      <c r="Y29" s="22"/>
      <c r="Z29" s="22"/>
      <c r="AA29" s="22"/>
    </row>
    <row r="30" spans="1:27" ht="15.75" customHeight="1">
      <c r="A30" s="7" t="s">
        <v>45</v>
      </c>
      <c r="B30" s="46" t="s">
        <v>666</v>
      </c>
      <c r="C30" s="49">
        <v>1000000</v>
      </c>
      <c r="D30" s="47" t="s">
        <v>667</v>
      </c>
      <c r="E30" s="7" t="s">
        <v>485</v>
      </c>
      <c r="F30" s="8">
        <v>43507.619803240741</v>
      </c>
      <c r="G30" s="8"/>
      <c r="H30" s="7" t="s">
        <v>668</v>
      </c>
      <c r="I30" s="7" t="s">
        <v>669</v>
      </c>
      <c r="J30" s="22"/>
      <c r="K30" s="22"/>
      <c r="L30" s="22"/>
      <c r="M30" s="22"/>
      <c r="N30" s="22"/>
      <c r="O30" s="22"/>
      <c r="P30" s="22"/>
      <c r="Q30" s="22"/>
      <c r="R30" s="22"/>
      <c r="S30" s="22"/>
      <c r="T30" s="22"/>
      <c r="U30" s="22"/>
      <c r="V30" s="22"/>
      <c r="W30" s="22"/>
      <c r="X30" s="22"/>
      <c r="Y30" s="22"/>
      <c r="Z30" s="22"/>
      <c r="AA30" s="22"/>
    </row>
    <row r="31" spans="1:27" ht="15.75" customHeight="1">
      <c r="A31" s="7" t="s">
        <v>244</v>
      </c>
      <c r="B31" s="53"/>
      <c r="C31" s="7" t="s">
        <v>211</v>
      </c>
      <c r="D31" s="47" t="s">
        <v>211</v>
      </c>
      <c r="E31" s="7" t="s">
        <v>48</v>
      </c>
      <c r="F31" s="8">
        <v>43518.47252314815</v>
      </c>
      <c r="G31" s="8"/>
      <c r="H31" s="7" t="s">
        <v>670</v>
      </c>
      <c r="I31" s="7" t="s">
        <v>671</v>
      </c>
      <c r="J31" s="22"/>
      <c r="K31" s="22"/>
      <c r="L31" s="22"/>
      <c r="M31" s="22"/>
      <c r="N31" s="22"/>
      <c r="O31" s="22"/>
      <c r="P31" s="22"/>
      <c r="Q31" s="22"/>
      <c r="R31" s="22"/>
      <c r="S31" s="22"/>
      <c r="T31" s="22"/>
      <c r="U31" s="22"/>
      <c r="V31" s="22"/>
      <c r="W31" s="22"/>
      <c r="X31" s="22"/>
      <c r="Y31" s="22"/>
      <c r="Z31" s="22"/>
      <c r="AA31" s="22"/>
    </row>
    <row r="32" spans="1:27" ht="15.75" customHeight="1">
      <c r="A32" s="7" t="s">
        <v>68</v>
      </c>
      <c r="B32" s="46" t="s">
        <v>672</v>
      </c>
      <c r="C32" s="49">
        <v>5000000</v>
      </c>
      <c r="D32" s="47" t="s">
        <v>673</v>
      </c>
      <c r="E32" s="7" t="s">
        <v>9</v>
      </c>
      <c r="F32" s="8">
        <v>43518.662094907406</v>
      </c>
      <c r="G32" s="50">
        <v>43738</v>
      </c>
      <c r="H32" s="7" t="s">
        <v>674</v>
      </c>
      <c r="I32" s="48" t="s">
        <v>675</v>
      </c>
      <c r="J32" s="22"/>
      <c r="K32" s="22"/>
      <c r="L32" s="22"/>
      <c r="M32" s="22"/>
      <c r="N32" s="22"/>
      <c r="O32" s="22"/>
      <c r="P32" s="22"/>
      <c r="Q32" s="22"/>
      <c r="R32" s="22"/>
      <c r="S32" s="22"/>
      <c r="T32" s="22"/>
      <c r="U32" s="22"/>
      <c r="V32" s="22"/>
      <c r="W32" s="22"/>
      <c r="X32" s="22"/>
      <c r="Y32" s="22"/>
      <c r="Z32" s="22"/>
      <c r="AA32" s="22"/>
    </row>
    <row r="33" spans="1:27" ht="15.75" customHeight="1">
      <c r="A33" s="7" t="s">
        <v>73</v>
      </c>
      <c r="B33" s="46" t="s">
        <v>676</v>
      </c>
      <c r="C33" s="49">
        <v>5000000</v>
      </c>
      <c r="D33" s="47" t="s">
        <v>677</v>
      </c>
      <c r="E33" s="7" t="s">
        <v>48</v>
      </c>
      <c r="F33" s="8">
        <v>43519.595092592594</v>
      </c>
      <c r="G33" s="8"/>
      <c r="H33" s="7" t="s">
        <v>678</v>
      </c>
      <c r="I33" s="48" t="s">
        <v>679</v>
      </c>
      <c r="J33" s="22"/>
      <c r="K33" s="22"/>
      <c r="L33" s="22"/>
      <c r="M33" s="22"/>
      <c r="N33" s="22"/>
      <c r="O33" s="22"/>
      <c r="P33" s="22"/>
      <c r="Q33" s="22"/>
      <c r="R33" s="22"/>
      <c r="S33" s="22"/>
      <c r="T33" s="22"/>
      <c r="U33" s="22"/>
      <c r="V33" s="22"/>
      <c r="W33" s="22"/>
      <c r="X33" s="22"/>
      <c r="Y33" s="22"/>
      <c r="Z33" s="22"/>
      <c r="AA33" s="22"/>
    </row>
    <row r="34" spans="1:27" ht="15.75" customHeight="1">
      <c r="A34" s="7" t="s">
        <v>76</v>
      </c>
      <c r="B34" s="46" t="s">
        <v>680</v>
      </c>
      <c r="C34" s="49">
        <v>5000000</v>
      </c>
      <c r="D34" s="47" t="s">
        <v>681</v>
      </c>
      <c r="E34" s="7" t="s">
        <v>33</v>
      </c>
      <c r="F34" s="8">
        <v>43524.771296296298</v>
      </c>
      <c r="G34" s="8"/>
      <c r="H34" s="7" t="s">
        <v>682</v>
      </c>
      <c r="I34" s="7" t="s">
        <v>683</v>
      </c>
      <c r="J34" s="22"/>
      <c r="K34" s="22"/>
      <c r="L34" s="22"/>
      <c r="M34" s="22"/>
      <c r="N34" s="22"/>
      <c r="O34" s="22"/>
      <c r="P34" s="22"/>
      <c r="Q34" s="22"/>
      <c r="R34" s="22"/>
      <c r="S34" s="22"/>
      <c r="T34" s="22"/>
      <c r="U34" s="22"/>
      <c r="V34" s="22"/>
      <c r="W34" s="22"/>
      <c r="X34" s="22"/>
      <c r="Y34" s="22"/>
      <c r="Z34" s="22"/>
      <c r="AA34" s="22"/>
    </row>
    <row r="35" spans="1:27" ht="15.75" customHeight="1">
      <c r="A35" s="7" t="s">
        <v>245</v>
      </c>
      <c r="B35" s="53"/>
      <c r="C35" s="7" t="s">
        <v>211</v>
      </c>
      <c r="D35" s="47" t="s">
        <v>211</v>
      </c>
      <c r="E35" s="7" t="s">
        <v>48</v>
      </c>
      <c r="F35" s="8">
        <v>43606.436493055553</v>
      </c>
      <c r="G35" s="8"/>
      <c r="H35" s="7" t="s">
        <v>684</v>
      </c>
      <c r="I35" s="48" t="s">
        <v>685</v>
      </c>
      <c r="J35" s="22"/>
      <c r="K35" s="22"/>
      <c r="L35" s="22"/>
      <c r="M35" s="22"/>
      <c r="N35" s="22"/>
      <c r="O35" s="22"/>
      <c r="P35" s="22"/>
      <c r="Q35" s="22"/>
      <c r="R35" s="22"/>
      <c r="S35" s="22"/>
      <c r="T35" s="22"/>
      <c r="U35" s="22"/>
      <c r="V35" s="22"/>
      <c r="W35" s="22"/>
      <c r="X35" s="22"/>
      <c r="Y35" s="22"/>
      <c r="Z35" s="22"/>
      <c r="AA35" s="22"/>
    </row>
    <row r="36" spans="1:27" ht="15.75" customHeight="1">
      <c r="A36" s="7" t="s">
        <v>254</v>
      </c>
      <c r="B36" s="46" t="s">
        <v>686</v>
      </c>
      <c r="C36" s="7" t="s">
        <v>211</v>
      </c>
      <c r="D36" s="47" t="s">
        <v>211</v>
      </c>
      <c r="E36" s="7" t="s">
        <v>59</v>
      </c>
      <c r="F36" s="8">
        <v>43539.795752314814</v>
      </c>
      <c r="G36" s="8"/>
      <c r="H36" s="7" t="s">
        <v>687</v>
      </c>
      <c r="I36" s="7" t="s">
        <v>688</v>
      </c>
      <c r="J36" s="22"/>
      <c r="K36" s="22"/>
      <c r="L36" s="22"/>
      <c r="M36" s="22"/>
      <c r="N36" s="22"/>
      <c r="O36" s="22"/>
      <c r="P36" s="22"/>
      <c r="Q36" s="22"/>
      <c r="R36" s="22"/>
      <c r="S36" s="22"/>
      <c r="T36" s="22"/>
      <c r="U36" s="22"/>
      <c r="V36" s="22"/>
      <c r="W36" s="22"/>
      <c r="X36" s="22"/>
      <c r="Y36" s="22"/>
      <c r="Z36" s="22"/>
      <c r="AA36" s="22"/>
    </row>
    <row r="37" spans="1:27" ht="15.75" customHeight="1">
      <c r="A37" s="7" t="s">
        <v>56</v>
      </c>
      <c r="B37" s="46" t="s">
        <v>689</v>
      </c>
      <c r="C37" s="49">
        <v>3000000</v>
      </c>
      <c r="D37" s="47" t="s">
        <v>690</v>
      </c>
      <c r="E37" s="7" t="s">
        <v>21</v>
      </c>
      <c r="F37" s="8">
        <v>43543.695370370369</v>
      </c>
      <c r="G37" s="50">
        <v>43611</v>
      </c>
      <c r="H37" s="7" t="s">
        <v>691</v>
      </c>
      <c r="I37" s="7" t="s">
        <v>692</v>
      </c>
      <c r="J37" s="22"/>
      <c r="K37" s="22"/>
      <c r="L37" s="22"/>
      <c r="M37" s="22"/>
      <c r="N37" s="22"/>
      <c r="O37" s="22"/>
      <c r="P37" s="22"/>
      <c r="Q37" s="22"/>
      <c r="R37" s="22"/>
      <c r="S37" s="22"/>
      <c r="T37" s="22"/>
      <c r="U37" s="22"/>
      <c r="V37" s="22"/>
      <c r="W37" s="22"/>
      <c r="X37" s="22"/>
      <c r="Y37" s="22"/>
      <c r="Z37" s="22"/>
      <c r="AA37" s="22"/>
    </row>
    <row r="38" spans="1:27" ht="15.75" customHeight="1">
      <c r="A38" s="7" t="s">
        <v>74</v>
      </c>
      <c r="B38" s="46" t="s">
        <v>693</v>
      </c>
      <c r="C38" s="49">
        <v>5000000</v>
      </c>
      <c r="D38" s="47" t="s">
        <v>694</v>
      </c>
      <c r="E38" s="7" t="s">
        <v>75</v>
      </c>
      <c r="F38" s="8">
        <v>43546.595833333333</v>
      </c>
      <c r="G38" s="8"/>
      <c r="H38" s="7" t="s">
        <v>695</v>
      </c>
      <c r="I38" s="7" t="s">
        <v>696</v>
      </c>
      <c r="J38" s="22"/>
      <c r="K38" s="22"/>
      <c r="L38" s="22"/>
      <c r="M38" s="22"/>
      <c r="N38" s="22"/>
      <c r="O38" s="22"/>
      <c r="P38" s="22"/>
      <c r="Q38" s="22"/>
      <c r="R38" s="22"/>
      <c r="S38" s="22"/>
      <c r="T38" s="22"/>
      <c r="U38" s="22"/>
      <c r="V38" s="22"/>
      <c r="W38" s="22"/>
      <c r="X38" s="22"/>
      <c r="Y38" s="22"/>
      <c r="Z38" s="22"/>
      <c r="AA38" s="22"/>
    </row>
    <row r="39" spans="1:27" ht="15.75" customHeight="1">
      <c r="A39" s="7" t="s">
        <v>156</v>
      </c>
      <c r="B39" s="46" t="s">
        <v>697</v>
      </c>
      <c r="C39" s="49">
        <v>500000000</v>
      </c>
      <c r="D39" s="47" t="s">
        <v>698</v>
      </c>
      <c r="E39" s="7" t="s">
        <v>78</v>
      </c>
      <c r="F39" s="8">
        <v>43556.595127314817</v>
      </c>
      <c r="G39" s="50">
        <v>43632</v>
      </c>
      <c r="H39" s="7" t="s">
        <v>699</v>
      </c>
      <c r="I39" s="48" t="s">
        <v>700</v>
      </c>
      <c r="J39" s="37"/>
      <c r="K39" s="22"/>
      <c r="L39" s="22"/>
      <c r="M39" s="22"/>
      <c r="N39" s="22"/>
      <c r="O39" s="22"/>
      <c r="P39" s="22"/>
      <c r="Q39" s="22"/>
      <c r="R39" s="22"/>
      <c r="S39" s="22"/>
      <c r="T39" s="22"/>
      <c r="U39" s="22"/>
      <c r="V39" s="22"/>
      <c r="W39" s="22"/>
      <c r="X39" s="22"/>
      <c r="Y39" s="22"/>
      <c r="Z39" s="22"/>
      <c r="AA39" s="22"/>
    </row>
    <row r="40" spans="1:27" ht="15.75" customHeight="1">
      <c r="A40" s="7" t="s">
        <v>69</v>
      </c>
      <c r="B40" s="46" t="s">
        <v>701</v>
      </c>
      <c r="C40" s="49">
        <v>5000000</v>
      </c>
      <c r="D40" s="47" t="s">
        <v>702</v>
      </c>
      <c r="E40" s="7" t="s">
        <v>9</v>
      </c>
      <c r="F40" s="8">
        <v>43558.424826388888</v>
      </c>
      <c r="G40" s="8"/>
      <c r="H40" s="7" t="s">
        <v>703</v>
      </c>
      <c r="I40" s="48" t="s">
        <v>704</v>
      </c>
      <c r="J40" s="37"/>
      <c r="K40" s="22"/>
      <c r="L40" s="22"/>
      <c r="M40" s="22"/>
      <c r="N40" s="22"/>
      <c r="O40" s="22"/>
      <c r="P40" s="22"/>
      <c r="Q40" s="22"/>
      <c r="R40" s="22"/>
      <c r="S40" s="22"/>
      <c r="T40" s="22"/>
      <c r="U40" s="22"/>
      <c r="V40" s="22"/>
      <c r="W40" s="22"/>
      <c r="X40" s="22"/>
      <c r="Y40" s="22"/>
      <c r="Z40" s="22"/>
      <c r="AA40" s="22"/>
    </row>
    <row r="41" spans="1:27" ht="15.75" customHeight="1">
      <c r="A41" s="7" t="s">
        <v>113</v>
      </c>
      <c r="B41" s="46" t="s">
        <v>705</v>
      </c>
      <c r="C41" s="49">
        <v>30000000</v>
      </c>
      <c r="D41" s="47" t="s">
        <v>706</v>
      </c>
      <c r="E41" s="7" t="s">
        <v>78</v>
      </c>
      <c r="F41" s="8">
        <v>43558.676168981481</v>
      </c>
      <c r="G41" s="8"/>
      <c r="H41" s="7" t="s">
        <v>707</v>
      </c>
      <c r="I41" s="7" t="s">
        <v>708</v>
      </c>
      <c r="J41" s="22"/>
      <c r="K41" s="22"/>
      <c r="L41" s="22"/>
      <c r="M41" s="22"/>
      <c r="N41" s="22"/>
      <c r="O41" s="22"/>
      <c r="P41" s="22"/>
      <c r="Q41" s="22"/>
      <c r="R41" s="22"/>
      <c r="S41" s="22"/>
      <c r="T41" s="22"/>
      <c r="U41" s="22"/>
      <c r="V41" s="22"/>
      <c r="W41" s="22"/>
      <c r="X41" s="22"/>
      <c r="Y41" s="22"/>
      <c r="Z41" s="22"/>
      <c r="AA41" s="22"/>
    </row>
    <row r="42" spans="1:27" ht="15.75" customHeight="1">
      <c r="A42" s="7" t="s">
        <v>255</v>
      </c>
      <c r="B42" s="53"/>
      <c r="C42" s="7" t="s">
        <v>211</v>
      </c>
      <c r="D42" s="47" t="s">
        <v>211</v>
      </c>
      <c r="E42" s="7" t="s">
        <v>59</v>
      </c>
      <c r="F42" s="8">
        <v>43577.864062499997</v>
      </c>
      <c r="G42" s="8"/>
      <c r="H42" s="7" t="s">
        <v>709</v>
      </c>
      <c r="I42" s="48" t="s">
        <v>710</v>
      </c>
      <c r="J42" s="22"/>
      <c r="K42" s="22"/>
      <c r="L42" s="22"/>
      <c r="M42" s="22"/>
      <c r="N42" s="22"/>
      <c r="O42" s="22"/>
      <c r="P42" s="22"/>
      <c r="Q42" s="22"/>
      <c r="R42" s="22"/>
      <c r="S42" s="22"/>
      <c r="T42" s="22"/>
      <c r="U42" s="22"/>
      <c r="V42" s="22"/>
      <c r="W42" s="22"/>
      <c r="X42" s="22"/>
      <c r="Y42" s="22"/>
      <c r="Z42" s="22"/>
      <c r="AA42" s="22"/>
    </row>
    <row r="43" spans="1:27" ht="15.75" customHeight="1">
      <c r="A43" s="7" t="s">
        <v>194</v>
      </c>
      <c r="B43" s="46" t="s">
        <v>711</v>
      </c>
      <c r="C43" s="49">
        <v>18000000000</v>
      </c>
      <c r="D43" s="47" t="s">
        <v>399</v>
      </c>
      <c r="E43" s="7" t="s">
        <v>121</v>
      </c>
      <c r="F43" s="8">
        <v>43580.704861111109</v>
      </c>
      <c r="G43" s="50">
        <v>43655</v>
      </c>
      <c r="H43" s="7" t="s">
        <v>712</v>
      </c>
      <c r="I43" s="48" t="s">
        <v>713</v>
      </c>
      <c r="J43" s="22"/>
      <c r="K43" s="22"/>
      <c r="L43" s="22"/>
      <c r="M43" s="22"/>
      <c r="N43" s="22"/>
      <c r="O43" s="22"/>
      <c r="P43" s="22"/>
      <c r="Q43" s="22"/>
      <c r="R43" s="22"/>
      <c r="S43" s="22"/>
      <c r="T43" s="22"/>
      <c r="U43" s="22"/>
      <c r="V43" s="22"/>
      <c r="W43" s="22"/>
      <c r="X43" s="22"/>
      <c r="Y43" s="22"/>
      <c r="Z43" s="22"/>
      <c r="AA43" s="22"/>
    </row>
    <row r="44" spans="1:27" ht="15.75" customHeight="1">
      <c r="A44" s="7" t="s">
        <v>60</v>
      </c>
      <c r="B44" s="52" t="s">
        <v>714</v>
      </c>
      <c r="C44" s="49">
        <v>4000000</v>
      </c>
      <c r="D44" s="47" t="s">
        <v>715</v>
      </c>
      <c r="E44" s="7" t="s">
        <v>18</v>
      </c>
      <c r="F44" s="8">
        <v>43582.939722222225</v>
      </c>
      <c r="G44" s="8"/>
      <c r="H44" s="7" t="s">
        <v>716</v>
      </c>
      <c r="I44" s="7" t="s">
        <v>635</v>
      </c>
      <c r="J44" s="22"/>
      <c r="K44" s="22"/>
      <c r="L44" s="22"/>
      <c r="M44" s="22"/>
      <c r="N44" s="22"/>
      <c r="O44" s="22"/>
      <c r="P44" s="22"/>
      <c r="Q44" s="22"/>
      <c r="R44" s="22"/>
      <c r="S44" s="22"/>
      <c r="T44" s="22"/>
      <c r="U44" s="22"/>
      <c r="V44" s="22"/>
      <c r="W44" s="22"/>
      <c r="X44" s="22"/>
      <c r="Y44" s="22"/>
      <c r="Z44" s="22"/>
      <c r="AA44" s="22"/>
    </row>
    <row r="45" spans="1:27" ht="15.75" customHeight="1">
      <c r="A45" s="7" t="s">
        <v>208</v>
      </c>
      <c r="B45" s="46" t="s">
        <v>717</v>
      </c>
      <c r="C45" s="49">
        <v>150000000000</v>
      </c>
      <c r="D45" s="47" t="s">
        <v>336</v>
      </c>
      <c r="E45" s="7" t="s">
        <v>121</v>
      </c>
      <c r="F45" s="8">
        <v>43584.526226851849</v>
      </c>
      <c r="G45" s="8"/>
      <c r="H45" s="7" t="s">
        <v>718</v>
      </c>
      <c r="I45" s="7" t="s">
        <v>696</v>
      </c>
      <c r="J45" s="22"/>
      <c r="K45" s="22"/>
      <c r="L45" s="22"/>
      <c r="M45" s="22"/>
      <c r="N45" s="22"/>
      <c r="O45" s="22"/>
      <c r="P45" s="22"/>
      <c r="Q45" s="22"/>
      <c r="R45" s="22"/>
      <c r="S45" s="22"/>
      <c r="T45" s="22"/>
      <c r="U45" s="22"/>
      <c r="V45" s="22"/>
      <c r="W45" s="22"/>
      <c r="X45" s="22"/>
      <c r="Y45" s="22"/>
      <c r="Z45" s="22"/>
      <c r="AA45" s="22"/>
    </row>
    <row r="46" spans="1:27" ht="15.75" customHeight="1">
      <c r="A46" s="7" t="s">
        <v>204</v>
      </c>
      <c r="B46" s="46" t="s">
        <v>719</v>
      </c>
      <c r="C46" s="49">
        <v>100000000000</v>
      </c>
      <c r="D46" s="47" t="s">
        <v>720</v>
      </c>
      <c r="E46" s="7" t="s">
        <v>104</v>
      </c>
      <c r="F46" s="8">
        <v>43584.801041666666</v>
      </c>
      <c r="G46" s="50">
        <v>43645</v>
      </c>
      <c r="H46" s="7" t="s">
        <v>721</v>
      </c>
      <c r="I46" s="48" t="s">
        <v>722</v>
      </c>
      <c r="J46" s="37"/>
      <c r="K46" s="37"/>
      <c r="L46" s="37"/>
      <c r="M46" s="37"/>
      <c r="N46" s="22"/>
      <c r="O46" s="22"/>
      <c r="P46" s="22"/>
      <c r="Q46" s="22"/>
      <c r="R46" s="22"/>
      <c r="S46" s="22"/>
      <c r="T46" s="22"/>
      <c r="U46" s="22"/>
      <c r="V46" s="22"/>
      <c r="W46" s="22"/>
      <c r="X46" s="22"/>
      <c r="Y46" s="22"/>
      <c r="Z46" s="22"/>
      <c r="AA46" s="22"/>
    </row>
    <row r="47" spans="1:27" ht="15.75" customHeight="1">
      <c r="A47" s="7" t="s">
        <v>130</v>
      </c>
      <c r="B47" s="46" t="s">
        <v>723</v>
      </c>
      <c r="C47" s="54">
        <v>132000000</v>
      </c>
      <c r="D47" s="47" t="s">
        <v>211</v>
      </c>
      <c r="E47" s="7" t="s">
        <v>18</v>
      </c>
      <c r="F47" s="8">
        <v>43591.443043981482</v>
      </c>
      <c r="G47" s="8"/>
      <c r="H47" s="7" t="s">
        <v>724</v>
      </c>
      <c r="I47" s="7" t="s">
        <v>639</v>
      </c>
      <c r="J47" s="22"/>
      <c r="K47" s="22"/>
      <c r="L47" s="22"/>
      <c r="M47" s="22"/>
      <c r="N47" s="22"/>
      <c r="O47" s="22"/>
      <c r="P47" s="22"/>
      <c r="Q47" s="22"/>
      <c r="R47" s="22"/>
      <c r="S47" s="22"/>
      <c r="T47" s="22"/>
      <c r="U47" s="22"/>
      <c r="V47" s="22"/>
      <c r="W47" s="22"/>
      <c r="X47" s="22"/>
      <c r="Y47" s="22"/>
      <c r="Z47" s="22"/>
      <c r="AA47" s="22"/>
    </row>
    <row r="48" spans="1:27" ht="15.75" customHeight="1">
      <c r="A48" s="7" t="s">
        <v>91</v>
      </c>
      <c r="B48" s="46" t="s">
        <v>725</v>
      </c>
      <c r="C48" s="49">
        <v>10000000</v>
      </c>
      <c r="D48" s="47" t="s">
        <v>726</v>
      </c>
      <c r="E48" s="7" t="s">
        <v>12</v>
      </c>
      <c r="F48" s="8">
        <v>43591.688113425924</v>
      </c>
      <c r="G48" s="50">
        <v>43666</v>
      </c>
      <c r="H48" s="7" t="s">
        <v>727</v>
      </c>
      <c r="I48" s="48" t="s">
        <v>728</v>
      </c>
      <c r="J48" s="22"/>
      <c r="K48" s="22"/>
      <c r="L48" s="22"/>
      <c r="M48" s="22"/>
      <c r="N48" s="22"/>
      <c r="O48" s="22"/>
      <c r="P48" s="22"/>
      <c r="Q48" s="22"/>
      <c r="R48" s="22"/>
      <c r="S48" s="22"/>
      <c r="T48" s="22"/>
      <c r="U48" s="22"/>
      <c r="V48" s="22"/>
      <c r="W48" s="22"/>
      <c r="X48" s="22"/>
      <c r="Y48" s="22"/>
      <c r="Z48" s="22"/>
      <c r="AA48" s="22"/>
    </row>
    <row r="49" spans="1:27" ht="15.75" customHeight="1">
      <c r="A49" s="7" t="s">
        <v>170</v>
      </c>
      <c r="B49" s="46" t="s">
        <v>729</v>
      </c>
      <c r="C49" s="49">
        <v>1000000000</v>
      </c>
      <c r="D49" s="47" t="s">
        <v>730</v>
      </c>
      <c r="E49" s="7" t="s">
        <v>12</v>
      </c>
      <c r="F49" s="8">
        <v>43594.698645833334</v>
      </c>
      <c r="G49" s="8"/>
      <c r="H49" s="7" t="s">
        <v>731</v>
      </c>
      <c r="I49" s="7" t="s">
        <v>732</v>
      </c>
      <c r="J49" s="22"/>
      <c r="K49" s="22"/>
      <c r="L49" s="22"/>
      <c r="M49" s="22"/>
      <c r="N49" s="22"/>
      <c r="O49" s="22"/>
      <c r="P49" s="22"/>
      <c r="Q49" s="22"/>
      <c r="R49" s="22"/>
      <c r="S49" s="22"/>
      <c r="T49" s="22"/>
      <c r="U49" s="22"/>
      <c r="V49" s="22"/>
      <c r="W49" s="22"/>
      <c r="X49" s="22"/>
      <c r="Y49" s="22"/>
      <c r="Z49" s="22"/>
      <c r="AA49" s="22"/>
    </row>
    <row r="50" spans="1:27" ht="15.75" customHeight="1">
      <c r="A50" s="7" t="s">
        <v>100</v>
      </c>
      <c r="B50" s="46" t="s">
        <v>733</v>
      </c>
      <c r="C50" s="49">
        <v>20000000</v>
      </c>
      <c r="D50" s="47" t="s">
        <v>734</v>
      </c>
      <c r="E50" s="7" t="s">
        <v>9</v>
      </c>
      <c r="F50" s="8">
        <v>43594.736226851855</v>
      </c>
      <c r="G50" s="8"/>
      <c r="H50" s="7" t="s">
        <v>735</v>
      </c>
      <c r="I50" s="7" t="s">
        <v>692</v>
      </c>
      <c r="J50" s="22"/>
      <c r="K50" s="22"/>
      <c r="L50" s="22"/>
      <c r="M50" s="22"/>
      <c r="N50" s="22"/>
      <c r="O50" s="22"/>
      <c r="P50" s="22"/>
      <c r="Q50" s="22"/>
      <c r="R50" s="22"/>
      <c r="S50" s="22"/>
      <c r="T50" s="22"/>
      <c r="U50" s="22"/>
      <c r="V50" s="22"/>
      <c r="W50" s="22"/>
      <c r="X50" s="22"/>
      <c r="Y50" s="22"/>
      <c r="Z50" s="22"/>
      <c r="AA50" s="22"/>
    </row>
    <row r="51" spans="1:27" ht="15.75" customHeight="1">
      <c r="A51" s="7" t="s">
        <v>193</v>
      </c>
      <c r="B51" s="46" t="s">
        <v>736</v>
      </c>
      <c r="C51" s="49">
        <v>16000000000</v>
      </c>
      <c r="D51" s="47" t="s">
        <v>737</v>
      </c>
      <c r="E51" s="7" t="s">
        <v>104</v>
      </c>
      <c r="F51" s="8">
        <v>43595.659537037034</v>
      </c>
      <c r="G51" s="8"/>
      <c r="H51" s="7" t="s">
        <v>738</v>
      </c>
      <c r="I51" s="48" t="s">
        <v>739</v>
      </c>
      <c r="J51" s="37"/>
      <c r="K51" s="37"/>
      <c r="L51" s="22"/>
      <c r="M51" s="22"/>
      <c r="N51" s="22"/>
      <c r="O51" s="22"/>
      <c r="P51" s="22"/>
      <c r="Q51" s="22"/>
      <c r="R51" s="22"/>
      <c r="S51" s="22"/>
      <c r="T51" s="22"/>
      <c r="U51" s="22"/>
      <c r="V51" s="22"/>
      <c r="W51" s="22"/>
      <c r="X51" s="22"/>
      <c r="Y51" s="22"/>
      <c r="Z51" s="22"/>
      <c r="AA51" s="22"/>
    </row>
    <row r="52" spans="1:27" ht="15.75" customHeight="1">
      <c r="A52" s="7" t="s">
        <v>34</v>
      </c>
      <c r="B52" s="46" t="s">
        <v>740</v>
      </c>
      <c r="C52" s="49">
        <v>500000</v>
      </c>
      <c r="D52" s="47" t="s">
        <v>741</v>
      </c>
      <c r="E52" s="7" t="s">
        <v>21</v>
      </c>
      <c r="F52" s="8">
        <v>43608.328530092593</v>
      </c>
      <c r="G52" s="8"/>
      <c r="H52" s="7" t="s">
        <v>742</v>
      </c>
      <c r="I52" s="7" t="s">
        <v>743</v>
      </c>
      <c r="J52" s="22"/>
      <c r="K52" s="22"/>
      <c r="L52" s="22"/>
      <c r="M52" s="22"/>
      <c r="N52" s="22"/>
      <c r="O52" s="22"/>
      <c r="P52" s="22"/>
      <c r="Q52" s="22"/>
      <c r="R52" s="22"/>
      <c r="S52" s="22"/>
      <c r="T52" s="22"/>
      <c r="U52" s="22"/>
      <c r="V52" s="22"/>
      <c r="W52" s="22"/>
      <c r="X52" s="22"/>
      <c r="Y52" s="22"/>
      <c r="Z52" s="22"/>
      <c r="AA52" s="22"/>
    </row>
    <row r="53" spans="1:27" ht="15.75" customHeight="1">
      <c r="A53" s="7" t="s">
        <v>111</v>
      </c>
      <c r="B53" s="46" t="s">
        <v>744</v>
      </c>
      <c r="C53" s="49">
        <v>30000000</v>
      </c>
      <c r="D53" s="47" t="s">
        <v>745</v>
      </c>
      <c r="E53" s="7" t="s">
        <v>87</v>
      </c>
      <c r="F53" s="8">
        <v>43608.637476851851</v>
      </c>
      <c r="G53" s="8"/>
      <c r="H53" s="7" t="s">
        <v>746</v>
      </c>
      <c r="I53" s="7" t="s">
        <v>747</v>
      </c>
      <c r="J53" s="22"/>
      <c r="K53" s="22"/>
      <c r="L53" s="22"/>
      <c r="M53" s="22"/>
      <c r="N53" s="22"/>
      <c r="O53" s="22"/>
      <c r="P53" s="22"/>
      <c r="Q53" s="22"/>
      <c r="R53" s="22"/>
      <c r="S53" s="22"/>
      <c r="T53" s="22"/>
      <c r="U53" s="22"/>
      <c r="V53" s="22"/>
      <c r="W53" s="22"/>
      <c r="X53" s="22"/>
      <c r="Y53" s="22"/>
      <c r="Z53" s="22"/>
      <c r="AA53" s="22"/>
    </row>
    <row r="54" spans="1:27" ht="15.75" customHeight="1">
      <c r="A54" s="7" t="s">
        <v>35</v>
      </c>
      <c r="B54" s="46" t="s">
        <v>740</v>
      </c>
      <c r="C54" s="49">
        <v>500000</v>
      </c>
      <c r="D54" s="47" t="s">
        <v>741</v>
      </c>
      <c r="E54" s="7" t="s">
        <v>23</v>
      </c>
      <c r="F54" s="8">
        <v>43613.497013888889</v>
      </c>
      <c r="G54" s="8"/>
      <c r="H54" s="7" t="s">
        <v>748</v>
      </c>
      <c r="I54" s="7" t="s">
        <v>732</v>
      </c>
      <c r="J54" s="22"/>
      <c r="K54" s="22"/>
      <c r="L54" s="22"/>
      <c r="M54" s="22"/>
      <c r="N54" s="22"/>
      <c r="O54" s="22"/>
      <c r="P54" s="22"/>
      <c r="Q54" s="22"/>
      <c r="R54" s="22"/>
      <c r="S54" s="22"/>
      <c r="T54" s="22"/>
      <c r="U54" s="22"/>
      <c r="V54" s="22"/>
      <c r="W54" s="22"/>
      <c r="X54" s="22"/>
      <c r="Y54" s="22"/>
      <c r="Z54" s="22"/>
      <c r="AA54" s="22"/>
    </row>
    <row r="55" spans="1:27" ht="15.75" customHeight="1">
      <c r="A55" s="7" t="s">
        <v>236</v>
      </c>
      <c r="B55" s="53"/>
      <c r="C55" s="7" t="s">
        <v>211</v>
      </c>
      <c r="D55" s="47" t="s">
        <v>211</v>
      </c>
      <c r="E55" s="7" t="s">
        <v>183</v>
      </c>
      <c r="F55" s="8">
        <v>43615.463263888887</v>
      </c>
      <c r="G55" s="8"/>
      <c r="H55" s="7" t="s">
        <v>749</v>
      </c>
      <c r="I55" s="7" t="s">
        <v>743</v>
      </c>
      <c r="J55" s="22"/>
      <c r="K55" s="22"/>
      <c r="L55" s="22"/>
      <c r="M55" s="22"/>
      <c r="N55" s="22"/>
      <c r="O55" s="22"/>
      <c r="P55" s="22"/>
      <c r="Q55" s="22"/>
      <c r="R55" s="22"/>
      <c r="S55" s="22"/>
      <c r="T55" s="22"/>
      <c r="U55" s="22"/>
      <c r="V55" s="22"/>
      <c r="W55" s="22"/>
      <c r="X55" s="22"/>
      <c r="Y55" s="22"/>
      <c r="Z55" s="22"/>
      <c r="AA55" s="22"/>
    </row>
    <row r="56" spans="1:27" ht="15.75" customHeight="1">
      <c r="A56" s="7" t="s">
        <v>20</v>
      </c>
      <c r="B56" s="46" t="s">
        <v>750</v>
      </c>
      <c r="C56" s="49">
        <v>100000</v>
      </c>
      <c r="D56" s="47" t="s">
        <v>751</v>
      </c>
      <c r="E56" s="7" t="s">
        <v>21</v>
      </c>
      <c r="F56" s="8">
        <v>43615.693842592591</v>
      </c>
      <c r="G56" s="50">
        <v>43651</v>
      </c>
      <c r="H56" s="7" t="s">
        <v>752</v>
      </c>
      <c r="I56" s="48" t="s">
        <v>753</v>
      </c>
      <c r="J56" s="37"/>
      <c r="K56" s="37"/>
      <c r="L56" s="22"/>
      <c r="M56" s="22"/>
      <c r="N56" s="22"/>
      <c r="O56" s="22"/>
      <c r="P56" s="22"/>
      <c r="Q56" s="22"/>
      <c r="R56" s="22"/>
      <c r="S56" s="22"/>
      <c r="T56" s="22"/>
      <c r="U56" s="22"/>
      <c r="V56" s="22"/>
      <c r="W56" s="22"/>
      <c r="X56" s="22"/>
      <c r="Y56" s="22"/>
      <c r="Z56" s="22"/>
      <c r="AA56" s="22"/>
    </row>
    <row r="57" spans="1:27" ht="15.75" customHeight="1">
      <c r="A57" s="7" t="s">
        <v>237</v>
      </c>
      <c r="B57" s="46" t="s">
        <v>754</v>
      </c>
      <c r="C57" s="7" t="s">
        <v>211</v>
      </c>
      <c r="D57" s="47" t="s">
        <v>211</v>
      </c>
      <c r="E57" s="7" t="s">
        <v>183</v>
      </c>
      <c r="F57" s="8">
        <v>43616.582083333335</v>
      </c>
      <c r="G57" s="8"/>
      <c r="H57" s="8"/>
      <c r="I57" s="7" t="s">
        <v>755</v>
      </c>
      <c r="J57" s="22"/>
      <c r="K57" s="22"/>
      <c r="L57" s="22"/>
      <c r="M57" s="22"/>
      <c r="N57" s="22"/>
      <c r="O57" s="22"/>
      <c r="P57" s="22"/>
      <c r="Q57" s="22"/>
      <c r="R57" s="22"/>
      <c r="S57" s="22"/>
      <c r="T57" s="22"/>
      <c r="U57" s="22"/>
      <c r="V57" s="22"/>
      <c r="W57" s="22"/>
      <c r="X57" s="22"/>
      <c r="Y57" s="22"/>
      <c r="Z57" s="22"/>
      <c r="AA57" s="22"/>
    </row>
    <row r="58" spans="1:27" ht="15.75" customHeight="1">
      <c r="A58" s="7" t="s">
        <v>209</v>
      </c>
      <c r="B58" s="46" t="s">
        <v>756</v>
      </c>
      <c r="C58" s="49">
        <v>200000000000</v>
      </c>
      <c r="D58" s="47" t="s">
        <v>757</v>
      </c>
      <c r="E58" s="7" t="s">
        <v>121</v>
      </c>
      <c r="F58" s="8">
        <v>43619.428726851853</v>
      </c>
      <c r="G58" s="8"/>
      <c r="H58" s="7" t="s">
        <v>758</v>
      </c>
      <c r="I58" s="7" t="s">
        <v>732</v>
      </c>
      <c r="J58" s="22"/>
      <c r="K58" s="22"/>
      <c r="L58" s="22"/>
      <c r="M58" s="22"/>
      <c r="N58" s="22"/>
      <c r="O58" s="22"/>
      <c r="P58" s="22"/>
      <c r="Q58" s="22"/>
      <c r="R58" s="22"/>
      <c r="S58" s="22"/>
      <c r="T58" s="22"/>
      <c r="U58" s="22"/>
      <c r="V58" s="22"/>
      <c r="W58" s="22"/>
      <c r="X58" s="22"/>
      <c r="Y58" s="22"/>
      <c r="Z58" s="22"/>
      <c r="AA58" s="22"/>
    </row>
    <row r="59" spans="1:27" ht="15.75" customHeight="1">
      <c r="A59" s="7" t="s">
        <v>26</v>
      </c>
      <c r="B59" s="46" t="s">
        <v>759</v>
      </c>
      <c r="C59" s="49">
        <v>300000</v>
      </c>
      <c r="D59" s="47" t="s">
        <v>211</v>
      </c>
      <c r="E59" s="7" t="s">
        <v>18</v>
      </c>
      <c r="F59" s="8">
        <v>43619.593414351853</v>
      </c>
      <c r="G59" s="8"/>
      <c r="H59" s="7" t="s">
        <v>760</v>
      </c>
      <c r="I59" s="48" t="s">
        <v>761</v>
      </c>
      <c r="J59" s="22"/>
      <c r="K59" s="22"/>
      <c r="L59" s="22"/>
      <c r="M59" s="22"/>
      <c r="N59" s="22"/>
      <c r="O59" s="22"/>
      <c r="P59" s="22"/>
      <c r="Q59" s="22"/>
      <c r="R59" s="22"/>
      <c r="S59" s="22"/>
      <c r="T59" s="22"/>
      <c r="U59" s="22"/>
      <c r="V59" s="22"/>
      <c r="W59" s="22"/>
      <c r="X59" s="22"/>
      <c r="Y59" s="22"/>
      <c r="Z59" s="22"/>
      <c r="AA59" s="22"/>
    </row>
    <row r="60" spans="1:27" ht="15.75" customHeight="1">
      <c r="A60" s="7" t="s">
        <v>82</v>
      </c>
      <c r="B60" s="46" t="s">
        <v>762</v>
      </c>
      <c r="C60" s="49">
        <v>6000000</v>
      </c>
      <c r="D60" s="47" t="s">
        <v>401</v>
      </c>
      <c r="E60" s="7" t="s">
        <v>83</v>
      </c>
      <c r="F60" s="8">
        <v>43619.689189814817</v>
      </c>
      <c r="G60" s="8"/>
      <c r="H60" s="7" t="s">
        <v>763</v>
      </c>
      <c r="I60" s="48" t="s">
        <v>764</v>
      </c>
      <c r="J60" s="22"/>
      <c r="K60" s="22"/>
      <c r="L60" s="22"/>
      <c r="M60" s="22"/>
      <c r="N60" s="22"/>
      <c r="O60" s="22"/>
      <c r="P60" s="22"/>
      <c r="Q60" s="22"/>
      <c r="R60" s="22"/>
      <c r="S60" s="22"/>
      <c r="T60" s="22"/>
      <c r="U60" s="22"/>
      <c r="V60" s="22"/>
      <c r="W60" s="22"/>
      <c r="X60" s="22"/>
      <c r="Y60" s="22"/>
      <c r="Z60" s="22"/>
      <c r="AA60" s="22"/>
    </row>
    <row r="61" spans="1:27" ht="15.75" customHeight="1">
      <c r="A61" s="7" t="s">
        <v>246</v>
      </c>
      <c r="B61" s="46" t="s">
        <v>211</v>
      </c>
      <c r="C61" s="7" t="s">
        <v>211</v>
      </c>
      <c r="D61" s="47" t="s">
        <v>211</v>
      </c>
      <c r="E61" s="7" t="s">
        <v>48</v>
      </c>
      <c r="F61" s="8">
        <v>43621.60769675926</v>
      </c>
      <c r="G61" s="8"/>
      <c r="H61" s="7" t="s">
        <v>765</v>
      </c>
      <c r="I61" s="7" t="s">
        <v>743</v>
      </c>
      <c r="J61" s="22"/>
      <c r="K61" s="22"/>
      <c r="L61" s="22"/>
      <c r="M61" s="22"/>
      <c r="N61" s="22"/>
      <c r="O61" s="22"/>
      <c r="P61" s="22"/>
      <c r="Q61" s="22"/>
      <c r="R61" s="22"/>
      <c r="S61" s="22"/>
      <c r="T61" s="22"/>
      <c r="U61" s="22"/>
      <c r="V61" s="22"/>
      <c r="W61" s="22"/>
      <c r="X61" s="22"/>
      <c r="Y61" s="22"/>
      <c r="Z61" s="22"/>
      <c r="AA61" s="22"/>
    </row>
    <row r="62" spans="1:27" ht="15.75" customHeight="1">
      <c r="A62" s="7" t="s">
        <v>54</v>
      </c>
      <c r="B62" s="46" t="s">
        <v>766</v>
      </c>
      <c r="C62" s="49">
        <v>3000000</v>
      </c>
      <c r="D62" s="47" t="s">
        <v>767</v>
      </c>
      <c r="E62" s="7" t="s">
        <v>12</v>
      </c>
      <c r="F62" s="8">
        <v>43621.620081018518</v>
      </c>
      <c r="G62" s="50">
        <v>43660</v>
      </c>
      <c r="H62" s="7" t="s">
        <v>768</v>
      </c>
      <c r="I62" s="7" t="s">
        <v>769</v>
      </c>
      <c r="J62" s="22"/>
      <c r="K62" s="22"/>
      <c r="L62" s="22"/>
      <c r="M62" s="22"/>
      <c r="N62" s="22"/>
      <c r="O62" s="22"/>
      <c r="P62" s="22"/>
      <c r="Q62" s="22"/>
      <c r="R62" s="22"/>
      <c r="S62" s="22"/>
      <c r="T62" s="22"/>
      <c r="U62" s="22"/>
      <c r="V62" s="22"/>
      <c r="W62" s="22"/>
      <c r="X62" s="22"/>
      <c r="Y62" s="22"/>
      <c r="Z62" s="22"/>
      <c r="AA62" s="22"/>
    </row>
    <row r="63" spans="1:27" ht="15.75" customHeight="1">
      <c r="A63" s="7" t="s">
        <v>247</v>
      </c>
      <c r="B63" s="46" t="s">
        <v>211</v>
      </c>
      <c r="C63" s="7" t="s">
        <v>211</v>
      </c>
      <c r="D63" s="47" t="s">
        <v>211</v>
      </c>
      <c r="E63" s="7" t="s">
        <v>48</v>
      </c>
      <c r="F63" s="8">
        <v>43622.580416666664</v>
      </c>
      <c r="G63" s="8"/>
      <c r="H63" s="7" t="s">
        <v>770</v>
      </c>
      <c r="I63" s="7" t="s">
        <v>743</v>
      </c>
      <c r="J63" s="22"/>
      <c r="K63" s="22"/>
      <c r="L63" s="22"/>
      <c r="M63" s="22"/>
      <c r="N63" s="22"/>
      <c r="O63" s="22"/>
      <c r="P63" s="22"/>
      <c r="Q63" s="22"/>
      <c r="R63" s="22"/>
      <c r="S63" s="22"/>
      <c r="T63" s="22"/>
      <c r="U63" s="22"/>
      <c r="V63" s="22"/>
      <c r="W63" s="22"/>
      <c r="X63" s="22"/>
      <c r="Y63" s="22"/>
      <c r="Z63" s="22"/>
      <c r="AA63" s="22"/>
    </row>
    <row r="64" spans="1:27" ht="15.75" customHeight="1">
      <c r="A64" s="7" t="s">
        <v>227</v>
      </c>
      <c r="B64" s="46" t="s">
        <v>211</v>
      </c>
      <c r="C64" s="7" t="s">
        <v>211</v>
      </c>
      <c r="D64" s="47" t="s">
        <v>211</v>
      </c>
      <c r="E64" s="7" t="s">
        <v>18</v>
      </c>
      <c r="F64" s="8">
        <v>43624.602442129632</v>
      </c>
      <c r="G64" s="8"/>
      <c r="H64" s="7" t="s">
        <v>771</v>
      </c>
      <c r="I64" s="7" t="s">
        <v>772</v>
      </c>
      <c r="J64" s="22"/>
      <c r="K64" s="22"/>
      <c r="L64" s="22"/>
      <c r="M64" s="22"/>
      <c r="N64" s="22"/>
      <c r="O64" s="22"/>
      <c r="P64" s="22"/>
      <c r="Q64" s="22"/>
      <c r="R64" s="22"/>
      <c r="S64" s="22"/>
      <c r="T64" s="22"/>
      <c r="U64" s="22"/>
      <c r="V64" s="22"/>
      <c r="W64" s="22"/>
      <c r="X64" s="22"/>
      <c r="Y64" s="22"/>
      <c r="Z64" s="22"/>
      <c r="AA64" s="22"/>
    </row>
    <row r="65" spans="1:27" ht="15.75" customHeight="1">
      <c r="A65" s="7" t="s">
        <v>228</v>
      </c>
      <c r="B65" s="46" t="s">
        <v>211</v>
      </c>
      <c r="C65" s="7" t="s">
        <v>211</v>
      </c>
      <c r="D65" s="47" t="s">
        <v>211</v>
      </c>
      <c r="E65" s="7" t="s">
        <v>18</v>
      </c>
      <c r="F65" s="8">
        <v>43627.657152777778</v>
      </c>
      <c r="G65" s="8"/>
      <c r="H65" s="7" t="s">
        <v>773</v>
      </c>
      <c r="I65" s="7" t="s">
        <v>772</v>
      </c>
      <c r="J65" s="22"/>
      <c r="K65" s="22"/>
      <c r="L65" s="22"/>
      <c r="M65" s="22"/>
      <c r="N65" s="22"/>
      <c r="O65" s="22"/>
      <c r="P65" s="22"/>
      <c r="Q65" s="22"/>
      <c r="R65" s="22"/>
      <c r="S65" s="22"/>
      <c r="T65" s="22"/>
      <c r="U65" s="22"/>
      <c r="V65" s="22"/>
      <c r="W65" s="22"/>
      <c r="X65" s="22"/>
      <c r="Y65" s="22"/>
      <c r="Z65" s="22"/>
      <c r="AA65" s="22"/>
    </row>
    <row r="66" spans="1:27" ht="15.75" customHeight="1">
      <c r="A66" s="7" t="s">
        <v>124</v>
      </c>
      <c r="B66" s="46" t="s">
        <v>774</v>
      </c>
      <c r="C66" s="49">
        <v>80000000</v>
      </c>
      <c r="D66" s="47" t="s">
        <v>775</v>
      </c>
      <c r="E66" s="7" t="s">
        <v>83</v>
      </c>
      <c r="F66" s="8">
        <v>43628.400937500002</v>
      </c>
      <c r="G66" s="8"/>
      <c r="H66" s="7" t="s">
        <v>776</v>
      </c>
      <c r="I66" s="48" t="s">
        <v>777</v>
      </c>
      <c r="J66" s="37"/>
      <c r="K66" s="37"/>
      <c r="L66" s="37"/>
      <c r="M66" s="22"/>
      <c r="N66" s="22"/>
      <c r="O66" s="22"/>
      <c r="P66" s="22"/>
      <c r="Q66" s="22"/>
      <c r="R66" s="22"/>
      <c r="S66" s="22"/>
      <c r="T66" s="22"/>
      <c r="U66" s="22"/>
      <c r="V66" s="22"/>
      <c r="W66" s="22"/>
      <c r="X66" s="22"/>
      <c r="Y66" s="22"/>
      <c r="Z66" s="22"/>
      <c r="AA66" s="22"/>
    </row>
    <row r="67" spans="1:27" ht="15.75" customHeight="1">
      <c r="A67" s="7" t="s">
        <v>238</v>
      </c>
      <c r="B67" s="46" t="s">
        <v>211</v>
      </c>
      <c r="C67" s="7" t="s">
        <v>211</v>
      </c>
      <c r="D67" s="47" t="s">
        <v>211</v>
      </c>
      <c r="E67" s="7" t="s">
        <v>183</v>
      </c>
      <c r="F67" s="8">
        <v>43628.414247685185</v>
      </c>
      <c r="G67" s="8"/>
      <c r="H67" s="7" t="s">
        <v>778</v>
      </c>
      <c r="I67" s="48" t="s">
        <v>779</v>
      </c>
      <c r="J67" s="22"/>
      <c r="K67" s="22"/>
      <c r="L67" s="22"/>
      <c r="M67" s="22"/>
      <c r="N67" s="22"/>
      <c r="O67" s="22"/>
      <c r="P67" s="22"/>
      <c r="Q67" s="22"/>
      <c r="R67" s="22"/>
      <c r="S67" s="22"/>
      <c r="T67" s="22"/>
      <c r="U67" s="22"/>
      <c r="V67" s="22"/>
      <c r="W67" s="22"/>
      <c r="X67" s="22"/>
      <c r="Y67" s="22"/>
      <c r="Z67" s="22"/>
      <c r="AA67" s="22"/>
    </row>
    <row r="68" spans="1:27" ht="15.75" customHeight="1">
      <c r="A68" s="7" t="s">
        <v>134</v>
      </c>
      <c r="B68" s="46" t="s">
        <v>780</v>
      </c>
      <c r="C68" s="49">
        <v>171000000</v>
      </c>
      <c r="D68" s="47" t="s">
        <v>781</v>
      </c>
      <c r="E68" s="7" t="s">
        <v>12</v>
      </c>
      <c r="F68" s="8">
        <v>43628.67559027778</v>
      </c>
      <c r="G68" s="8"/>
      <c r="H68" s="7" t="s">
        <v>782</v>
      </c>
      <c r="I68" s="7" t="s">
        <v>755</v>
      </c>
      <c r="J68" s="22"/>
      <c r="K68" s="22"/>
      <c r="L68" s="22"/>
      <c r="M68" s="22"/>
      <c r="N68" s="22"/>
      <c r="O68" s="22"/>
      <c r="P68" s="22"/>
      <c r="Q68" s="22"/>
      <c r="R68" s="22"/>
      <c r="S68" s="22"/>
      <c r="T68" s="22"/>
      <c r="U68" s="22"/>
      <c r="V68" s="22"/>
      <c r="W68" s="22"/>
      <c r="X68" s="22"/>
      <c r="Y68" s="22"/>
      <c r="Z68" s="22"/>
      <c r="AA68" s="22"/>
    </row>
    <row r="69" spans="1:27" ht="15.75" customHeight="1">
      <c r="A69" s="7" t="s">
        <v>14</v>
      </c>
      <c r="B69" s="46" t="s">
        <v>783</v>
      </c>
      <c r="C69" s="36">
        <v>50000</v>
      </c>
      <c r="D69" s="47" t="s">
        <v>211</v>
      </c>
      <c r="E69" s="7" t="s">
        <v>12</v>
      </c>
      <c r="F69" s="8">
        <v>43640.809421296297</v>
      </c>
      <c r="G69" s="8"/>
      <c r="H69" s="7" t="s">
        <v>735</v>
      </c>
      <c r="I69" s="7" t="s">
        <v>696</v>
      </c>
      <c r="J69" s="22"/>
      <c r="K69" s="22"/>
      <c r="L69" s="22"/>
      <c r="M69" s="22"/>
      <c r="N69" s="22"/>
      <c r="O69" s="22"/>
      <c r="P69" s="22"/>
      <c r="Q69" s="22"/>
      <c r="R69" s="22"/>
      <c r="S69" s="22"/>
      <c r="T69" s="22"/>
      <c r="U69" s="22"/>
      <c r="V69" s="22"/>
      <c r="W69" s="22"/>
      <c r="X69" s="22"/>
      <c r="Y69" s="22"/>
      <c r="Z69" s="22"/>
      <c r="AA69" s="22"/>
    </row>
    <row r="70" spans="1:27" ht="15.75" customHeight="1">
      <c r="A70" s="7" t="s">
        <v>239</v>
      </c>
      <c r="B70" s="46" t="s">
        <v>211</v>
      </c>
      <c r="C70" s="7" t="s">
        <v>211</v>
      </c>
      <c r="D70" s="47" t="s">
        <v>211</v>
      </c>
      <c r="E70" s="7" t="s">
        <v>183</v>
      </c>
      <c r="F70" s="8">
        <v>43641.689074074071</v>
      </c>
      <c r="G70" s="8"/>
      <c r="H70" s="7" t="s">
        <v>784</v>
      </c>
      <c r="I70" s="7" t="s">
        <v>785</v>
      </c>
      <c r="J70" s="22"/>
      <c r="K70" s="22"/>
      <c r="L70" s="22"/>
      <c r="M70" s="22"/>
      <c r="N70" s="22"/>
      <c r="O70" s="22"/>
      <c r="P70" s="22"/>
      <c r="Q70" s="22"/>
      <c r="R70" s="22"/>
      <c r="S70" s="22"/>
      <c r="T70" s="22"/>
      <c r="U70" s="22"/>
      <c r="V70" s="22"/>
      <c r="W70" s="22"/>
      <c r="X70" s="22"/>
      <c r="Y70" s="22"/>
      <c r="Z70" s="22"/>
      <c r="AA70" s="22"/>
    </row>
    <row r="71" spans="1:27" ht="15.75" customHeight="1">
      <c r="A71" s="7" t="s">
        <v>248</v>
      </c>
      <c r="B71" s="46" t="s">
        <v>211</v>
      </c>
      <c r="C71" s="7" t="s">
        <v>211</v>
      </c>
      <c r="D71" s="47" t="s">
        <v>211</v>
      </c>
      <c r="E71" s="7" t="s">
        <v>48</v>
      </c>
      <c r="F71" s="8">
        <v>43641.75099537037</v>
      </c>
      <c r="G71" s="8"/>
      <c r="H71" s="7" t="s">
        <v>786</v>
      </c>
      <c r="I71" s="48" t="s">
        <v>787</v>
      </c>
      <c r="J71" s="22"/>
      <c r="K71" s="22"/>
      <c r="L71" s="22"/>
      <c r="M71" s="22"/>
      <c r="N71" s="22"/>
      <c r="O71" s="22"/>
      <c r="P71" s="22"/>
      <c r="Q71" s="22"/>
      <c r="R71" s="22"/>
      <c r="S71" s="22"/>
      <c r="T71" s="22"/>
      <c r="U71" s="22"/>
      <c r="V71" s="22"/>
      <c r="W71" s="22"/>
      <c r="X71" s="22"/>
      <c r="Y71" s="22"/>
      <c r="Z71" s="22"/>
      <c r="AA71" s="22"/>
    </row>
    <row r="72" spans="1:27" ht="15.75" customHeight="1">
      <c r="A72" s="7" t="s">
        <v>157</v>
      </c>
      <c r="B72" s="46" t="s">
        <v>788</v>
      </c>
      <c r="C72" s="49">
        <v>500000000</v>
      </c>
      <c r="D72" s="47" t="s">
        <v>789</v>
      </c>
      <c r="E72" s="7" t="s">
        <v>59</v>
      </c>
      <c r="F72" s="8">
        <v>43643.662349537037</v>
      </c>
      <c r="G72" s="8"/>
      <c r="H72" s="7" t="s">
        <v>790</v>
      </c>
      <c r="I72" s="48" t="s">
        <v>791</v>
      </c>
      <c r="J72" s="22"/>
      <c r="K72" s="22"/>
      <c r="L72" s="22"/>
      <c r="M72" s="22"/>
      <c r="N72" s="22"/>
      <c r="O72" s="22"/>
      <c r="P72" s="22"/>
      <c r="Q72" s="22"/>
      <c r="R72" s="22"/>
      <c r="S72" s="22"/>
      <c r="T72" s="22"/>
      <c r="U72" s="22"/>
      <c r="V72" s="22"/>
      <c r="W72" s="22"/>
      <c r="X72" s="22"/>
      <c r="Y72" s="22"/>
      <c r="Z72" s="22"/>
      <c r="AA72" s="22"/>
    </row>
    <row r="73" spans="1:27" ht="15.75" customHeight="1">
      <c r="A73" s="7" t="s">
        <v>94</v>
      </c>
      <c r="B73" s="46" t="s">
        <v>792</v>
      </c>
      <c r="C73" s="49">
        <v>10000000</v>
      </c>
      <c r="D73" s="47" t="s">
        <v>793</v>
      </c>
      <c r="E73" s="7" t="s">
        <v>18</v>
      </c>
      <c r="F73" s="8">
        <v>43643.720520833333</v>
      </c>
      <c r="G73" s="8"/>
      <c r="H73" s="7" t="s">
        <v>794</v>
      </c>
      <c r="I73" s="48" t="s">
        <v>795</v>
      </c>
      <c r="J73" s="22"/>
      <c r="K73" s="22"/>
      <c r="L73" s="22"/>
      <c r="M73" s="22"/>
      <c r="N73" s="22"/>
      <c r="O73" s="22"/>
      <c r="P73" s="22"/>
      <c r="Q73" s="22"/>
      <c r="R73" s="22"/>
      <c r="S73" s="22"/>
      <c r="T73" s="22"/>
      <c r="U73" s="22"/>
      <c r="V73" s="22"/>
      <c r="W73" s="22"/>
      <c r="X73" s="22"/>
      <c r="Y73" s="22"/>
      <c r="Z73" s="22"/>
      <c r="AA73" s="22"/>
    </row>
    <row r="74" spans="1:27" ht="15.75" customHeight="1">
      <c r="A74" s="7" t="s">
        <v>112</v>
      </c>
      <c r="B74" s="46" t="s">
        <v>796</v>
      </c>
      <c r="C74" s="49">
        <v>30000000</v>
      </c>
      <c r="D74" s="47" t="s">
        <v>797</v>
      </c>
      <c r="E74" s="7" t="s">
        <v>87</v>
      </c>
      <c r="F74" s="8">
        <v>43644.584143518521</v>
      </c>
      <c r="G74" s="8"/>
      <c r="H74" s="7" t="s">
        <v>798</v>
      </c>
      <c r="I74" s="48" t="s">
        <v>799</v>
      </c>
      <c r="J74" s="37"/>
      <c r="K74" s="37"/>
      <c r="L74" s="37"/>
      <c r="M74" s="37"/>
      <c r="N74" s="22"/>
      <c r="O74" s="22"/>
      <c r="P74" s="22"/>
      <c r="Q74" s="22"/>
      <c r="R74" s="22"/>
      <c r="S74" s="22"/>
      <c r="T74" s="22"/>
      <c r="U74" s="22"/>
      <c r="V74" s="22"/>
      <c r="W74" s="22"/>
      <c r="X74" s="22"/>
      <c r="Y74" s="22"/>
      <c r="Z74" s="22"/>
      <c r="AA74" s="22"/>
    </row>
    <row r="75" spans="1:27" ht="15.75" customHeight="1">
      <c r="A75" s="7" t="s">
        <v>249</v>
      </c>
      <c r="B75" s="46" t="s">
        <v>211</v>
      </c>
      <c r="C75" s="7" t="s">
        <v>211</v>
      </c>
      <c r="D75" s="47" t="s">
        <v>211</v>
      </c>
      <c r="E75" s="7" t="s">
        <v>48</v>
      </c>
      <c r="F75" s="8">
        <v>43647.4924537037</v>
      </c>
      <c r="G75" s="8"/>
      <c r="H75" s="7" t="s">
        <v>800</v>
      </c>
      <c r="I75" s="7" t="s">
        <v>801</v>
      </c>
      <c r="J75" s="22"/>
      <c r="K75" s="22"/>
      <c r="L75" s="22"/>
      <c r="M75" s="22"/>
      <c r="N75" s="22"/>
      <c r="O75" s="22"/>
      <c r="P75" s="22"/>
      <c r="Q75" s="22"/>
      <c r="R75" s="22"/>
      <c r="S75" s="22"/>
      <c r="T75" s="22"/>
      <c r="U75" s="22"/>
      <c r="V75" s="22"/>
      <c r="W75" s="22"/>
      <c r="X75" s="22"/>
      <c r="Y75" s="22"/>
      <c r="Z75" s="22"/>
      <c r="AA75" s="22"/>
    </row>
    <row r="76" spans="1:27" ht="15.75" customHeight="1">
      <c r="A76" s="7" t="s">
        <v>250</v>
      </c>
      <c r="B76" s="46" t="s">
        <v>211</v>
      </c>
      <c r="C76" s="7" t="s">
        <v>211</v>
      </c>
      <c r="D76" s="47" t="s">
        <v>211</v>
      </c>
      <c r="E76" s="7" t="s">
        <v>48</v>
      </c>
      <c r="F76" s="8">
        <v>43648.441261574073</v>
      </c>
      <c r="G76" s="8"/>
      <c r="H76" s="7" t="s">
        <v>802</v>
      </c>
      <c r="I76" s="7" t="s">
        <v>803</v>
      </c>
      <c r="J76" s="22"/>
      <c r="K76" s="22"/>
      <c r="L76" s="22"/>
      <c r="M76" s="22"/>
      <c r="N76" s="22"/>
      <c r="O76" s="22"/>
      <c r="P76" s="22"/>
      <c r="Q76" s="22"/>
      <c r="R76" s="22"/>
      <c r="S76" s="22"/>
      <c r="T76" s="22"/>
      <c r="U76" s="22"/>
      <c r="V76" s="22"/>
      <c r="W76" s="22"/>
      <c r="X76" s="22"/>
      <c r="Y76" s="22"/>
      <c r="Z76" s="22"/>
      <c r="AA76" s="22"/>
    </row>
    <row r="77" spans="1:27" ht="15.75" customHeight="1">
      <c r="A77" s="7" t="s">
        <v>57</v>
      </c>
      <c r="B77" s="46" t="s">
        <v>804</v>
      </c>
      <c r="C77" s="49">
        <v>3500000</v>
      </c>
      <c r="D77" s="47" t="s">
        <v>805</v>
      </c>
      <c r="E77" s="7" t="s">
        <v>287</v>
      </c>
      <c r="F77" s="8">
        <v>43649.549120370371</v>
      </c>
      <c r="G77" s="8"/>
      <c r="H77" s="7" t="s">
        <v>806</v>
      </c>
      <c r="I77" s="7" t="s">
        <v>743</v>
      </c>
      <c r="J77" s="22"/>
      <c r="K77" s="22"/>
      <c r="L77" s="22"/>
      <c r="M77" s="22"/>
      <c r="N77" s="22"/>
      <c r="O77" s="22"/>
      <c r="P77" s="22"/>
      <c r="Q77" s="22"/>
      <c r="R77" s="22"/>
      <c r="S77" s="22"/>
      <c r="T77" s="22"/>
      <c r="U77" s="22"/>
      <c r="V77" s="22"/>
      <c r="W77" s="22"/>
      <c r="X77" s="22"/>
      <c r="Y77" s="22"/>
      <c r="Z77" s="22"/>
      <c r="AA77" s="22"/>
    </row>
    <row r="78" spans="1:27" ht="15.75" customHeight="1">
      <c r="A78" s="7" t="s">
        <v>32</v>
      </c>
      <c r="B78" s="46" t="s">
        <v>807</v>
      </c>
      <c r="C78" s="49">
        <v>500000</v>
      </c>
      <c r="D78" s="47" t="s">
        <v>808</v>
      </c>
      <c r="E78" s="7" t="s">
        <v>33</v>
      </c>
      <c r="F78" s="8">
        <v>43649.778611111113</v>
      </c>
      <c r="G78" s="8"/>
      <c r="H78" s="7" t="s">
        <v>809</v>
      </c>
      <c r="I78" s="7" t="s">
        <v>692</v>
      </c>
      <c r="J78" s="22"/>
      <c r="K78" s="22"/>
      <c r="L78" s="22"/>
      <c r="M78" s="22"/>
      <c r="N78" s="22"/>
      <c r="O78" s="22"/>
      <c r="P78" s="22"/>
      <c r="Q78" s="22"/>
      <c r="R78" s="22"/>
      <c r="S78" s="22"/>
      <c r="T78" s="22"/>
      <c r="U78" s="22"/>
      <c r="V78" s="22"/>
      <c r="W78" s="22"/>
      <c r="X78" s="22"/>
      <c r="Y78" s="22"/>
      <c r="Z78" s="22"/>
      <c r="AA78" s="22"/>
    </row>
    <row r="79" spans="1:27" ht="15.75" customHeight="1">
      <c r="A79" s="7" t="s">
        <v>251</v>
      </c>
      <c r="B79" s="46" t="s">
        <v>211</v>
      </c>
      <c r="C79" s="7" t="s">
        <v>211</v>
      </c>
      <c r="D79" s="47" t="s">
        <v>211</v>
      </c>
      <c r="E79" s="7" t="s">
        <v>48</v>
      </c>
      <c r="F79" s="8">
        <v>43655.427453703705</v>
      </c>
      <c r="G79" s="8"/>
      <c r="H79" s="7" t="s">
        <v>810</v>
      </c>
      <c r="I79" s="7" t="s">
        <v>732</v>
      </c>
      <c r="J79" s="22"/>
      <c r="K79" s="22"/>
      <c r="L79" s="22"/>
      <c r="M79" s="22"/>
      <c r="N79" s="22"/>
      <c r="O79" s="22"/>
      <c r="P79" s="22"/>
      <c r="Q79" s="22"/>
      <c r="R79" s="22"/>
      <c r="S79" s="22"/>
      <c r="T79" s="22"/>
      <c r="U79" s="22"/>
      <c r="V79" s="22"/>
      <c r="W79" s="22"/>
      <c r="X79" s="22"/>
      <c r="Y79" s="22"/>
      <c r="Z79" s="22"/>
      <c r="AA79" s="22"/>
    </row>
    <row r="80" spans="1:27" ht="15.75" customHeight="1">
      <c r="A80" s="7" t="s">
        <v>49</v>
      </c>
      <c r="B80" s="46" t="s">
        <v>811</v>
      </c>
      <c r="C80" s="49">
        <v>1210000</v>
      </c>
      <c r="D80" s="47" t="s">
        <v>812</v>
      </c>
      <c r="E80" s="7" t="s">
        <v>50</v>
      </c>
      <c r="F80" s="8">
        <v>43662.845648148148</v>
      </c>
      <c r="G80" s="8"/>
      <c r="H80" s="7" t="s">
        <v>813</v>
      </c>
      <c r="I80" s="48" t="s">
        <v>814</v>
      </c>
      <c r="J80" s="22"/>
      <c r="K80" s="22"/>
      <c r="L80" s="22"/>
      <c r="M80" s="22"/>
      <c r="N80" s="22"/>
      <c r="O80" s="22"/>
      <c r="P80" s="22"/>
      <c r="Q80" s="22"/>
      <c r="R80" s="22"/>
      <c r="S80" s="22"/>
      <c r="T80" s="22"/>
      <c r="U80" s="22"/>
      <c r="V80" s="22"/>
      <c r="W80" s="22"/>
      <c r="X80" s="22"/>
      <c r="Y80" s="22"/>
      <c r="Z80" s="22"/>
      <c r="AA80" s="22"/>
    </row>
    <row r="81" spans="1:27" ht="15.75" customHeight="1">
      <c r="A81" s="7" t="s">
        <v>187</v>
      </c>
      <c r="B81" s="46" t="s">
        <v>815</v>
      </c>
      <c r="C81" s="49">
        <v>6000000000</v>
      </c>
      <c r="D81" s="47" t="s">
        <v>816</v>
      </c>
      <c r="E81" s="7" t="s">
        <v>135</v>
      </c>
      <c r="F81" s="8">
        <v>43669.6172337963</v>
      </c>
      <c r="G81" s="50">
        <v>43734</v>
      </c>
      <c r="H81" s="7" t="s">
        <v>817</v>
      </c>
      <c r="I81" s="48" t="s">
        <v>818</v>
      </c>
      <c r="J81" s="22"/>
      <c r="K81" s="22"/>
      <c r="L81" s="22"/>
      <c r="M81" s="22"/>
      <c r="N81" s="22"/>
      <c r="O81" s="22"/>
      <c r="P81" s="22"/>
      <c r="Q81" s="22"/>
      <c r="R81" s="22"/>
      <c r="S81" s="22"/>
      <c r="T81" s="22"/>
      <c r="U81" s="22"/>
      <c r="V81" s="22"/>
      <c r="W81" s="22"/>
      <c r="X81" s="22"/>
      <c r="Y81" s="22"/>
      <c r="Z81" s="22"/>
      <c r="AA81" s="22"/>
    </row>
    <row r="82" spans="1:27" ht="15.75" customHeight="1">
      <c r="A82" s="7" t="s">
        <v>19</v>
      </c>
      <c r="B82" s="46" t="s">
        <v>819</v>
      </c>
      <c r="C82" s="49">
        <v>100000</v>
      </c>
      <c r="D82" s="47" t="s">
        <v>820</v>
      </c>
      <c r="E82" s="7" t="s">
        <v>12</v>
      </c>
      <c r="F82" s="8">
        <v>43670.519375000003</v>
      </c>
      <c r="G82" s="8"/>
      <c r="H82" s="7" t="s">
        <v>821</v>
      </c>
      <c r="I82" s="7" t="s">
        <v>822</v>
      </c>
      <c r="J82" s="22"/>
      <c r="K82" s="22"/>
      <c r="L82" s="22"/>
      <c r="M82" s="22"/>
      <c r="N82" s="22"/>
      <c r="O82" s="22"/>
      <c r="P82" s="22"/>
      <c r="Q82" s="22"/>
      <c r="R82" s="22"/>
      <c r="S82" s="22"/>
      <c r="T82" s="22"/>
      <c r="U82" s="22"/>
      <c r="V82" s="22"/>
      <c r="W82" s="22"/>
      <c r="X82" s="22"/>
      <c r="Y82" s="22"/>
      <c r="Z82" s="22"/>
      <c r="AA82" s="22"/>
    </row>
    <row r="83" spans="1:27" ht="15.75" customHeight="1">
      <c r="A83" s="7" t="s">
        <v>53</v>
      </c>
      <c r="B83" s="46" t="s">
        <v>823</v>
      </c>
      <c r="C83" s="49">
        <v>2000000</v>
      </c>
      <c r="D83" s="47" t="s">
        <v>824</v>
      </c>
      <c r="E83" s="7" t="s">
        <v>12</v>
      </c>
      <c r="F83" s="8">
        <v>43679.728784722225</v>
      </c>
      <c r="G83" s="8"/>
      <c r="H83" s="7" t="s">
        <v>825</v>
      </c>
      <c r="I83" s="48" t="s">
        <v>826</v>
      </c>
      <c r="J83" s="22"/>
      <c r="K83" s="22"/>
      <c r="L83" s="22"/>
      <c r="M83" s="22"/>
      <c r="N83" s="22"/>
      <c r="O83" s="22"/>
      <c r="P83" s="22"/>
      <c r="Q83" s="22"/>
      <c r="R83" s="22"/>
      <c r="S83" s="22"/>
      <c r="T83" s="22"/>
      <c r="U83" s="22"/>
      <c r="V83" s="22"/>
      <c r="W83" s="22"/>
      <c r="X83" s="22"/>
      <c r="Y83" s="22"/>
      <c r="Z83" s="22"/>
      <c r="AA83" s="22"/>
    </row>
    <row r="84" spans="1:27" ht="15.75" customHeight="1">
      <c r="A84" s="7" t="s">
        <v>52</v>
      </c>
      <c r="B84" s="46" t="s">
        <v>827</v>
      </c>
      <c r="C84" s="49">
        <v>1847826</v>
      </c>
      <c r="D84" s="47" t="s">
        <v>828</v>
      </c>
      <c r="E84" s="7" t="s">
        <v>48</v>
      </c>
      <c r="F84" s="8">
        <v>43683.447233796294</v>
      </c>
      <c r="G84" s="8"/>
      <c r="H84" s="7" t="s">
        <v>829</v>
      </c>
      <c r="I84" s="48" t="s">
        <v>830</v>
      </c>
      <c r="J84" s="37"/>
      <c r="K84" s="22"/>
      <c r="L84" s="22"/>
      <c r="M84" s="22"/>
      <c r="N84" s="22"/>
      <c r="O84" s="22"/>
      <c r="P84" s="22"/>
      <c r="Q84" s="22"/>
      <c r="R84" s="22"/>
      <c r="S84" s="22"/>
      <c r="T84" s="22"/>
      <c r="U84" s="22"/>
      <c r="V84" s="22"/>
      <c r="W84" s="22"/>
      <c r="X84" s="22"/>
      <c r="Y84" s="22"/>
      <c r="Z84" s="22"/>
      <c r="AA84" s="22"/>
    </row>
    <row r="85" spans="1:27" ht="15.75" customHeight="1">
      <c r="A85" s="7" t="s">
        <v>240</v>
      </c>
      <c r="B85" s="46" t="s">
        <v>211</v>
      </c>
      <c r="C85" s="7" t="s">
        <v>211</v>
      </c>
      <c r="D85" s="47" t="s">
        <v>211</v>
      </c>
      <c r="E85" s="7" t="s">
        <v>183</v>
      </c>
      <c r="F85" s="8">
        <v>43692.773009259261</v>
      </c>
      <c r="G85" s="50">
        <v>43734</v>
      </c>
      <c r="H85" s="7" t="s">
        <v>831</v>
      </c>
      <c r="I85" s="48" t="s">
        <v>832</v>
      </c>
      <c r="J85" s="37"/>
      <c r="K85" s="22"/>
      <c r="L85" s="22"/>
      <c r="M85" s="22"/>
      <c r="N85" s="22"/>
      <c r="O85" s="22"/>
      <c r="P85" s="22"/>
      <c r="Q85" s="22"/>
      <c r="R85" s="22"/>
      <c r="S85" s="22"/>
      <c r="T85" s="22"/>
      <c r="U85" s="22"/>
      <c r="V85" s="22"/>
      <c r="W85" s="22"/>
      <c r="X85" s="22"/>
      <c r="Y85" s="22"/>
      <c r="Z85" s="22"/>
      <c r="AA85" s="22"/>
    </row>
    <row r="86" spans="1:27" ht="15.75" customHeight="1">
      <c r="A86" s="7" t="s">
        <v>229</v>
      </c>
      <c r="B86" s="46" t="s">
        <v>211</v>
      </c>
      <c r="C86" s="7" t="s">
        <v>211</v>
      </c>
      <c r="D86" s="47" t="s">
        <v>211</v>
      </c>
      <c r="E86" s="7" t="s">
        <v>18</v>
      </c>
      <c r="F86" s="8">
        <v>43696.664803240739</v>
      </c>
      <c r="G86" s="8"/>
      <c r="H86" s="7" t="s">
        <v>833</v>
      </c>
      <c r="I86" s="48" t="s">
        <v>834</v>
      </c>
      <c r="J86" s="37"/>
      <c r="K86" s="37"/>
      <c r="L86" s="37"/>
      <c r="M86" s="22"/>
      <c r="N86" s="22"/>
      <c r="O86" s="22"/>
      <c r="P86" s="22"/>
      <c r="Q86" s="22"/>
      <c r="R86" s="22"/>
      <c r="S86" s="22"/>
      <c r="T86" s="22"/>
      <c r="U86" s="22"/>
      <c r="V86" s="22"/>
      <c r="W86" s="22"/>
      <c r="X86" s="22"/>
      <c r="Y86" s="22"/>
      <c r="Z86" s="22"/>
      <c r="AA86" s="22"/>
    </row>
    <row r="87" spans="1:27" ht="15.75" customHeight="1">
      <c r="A87" s="7" t="s">
        <v>148</v>
      </c>
      <c r="B87" s="46" t="s">
        <v>835</v>
      </c>
      <c r="C87" s="49">
        <v>400000000</v>
      </c>
      <c r="D87" s="47" t="s">
        <v>836</v>
      </c>
      <c r="E87" s="7" t="s">
        <v>837</v>
      </c>
      <c r="F87" s="8">
        <v>43704.771874999999</v>
      </c>
      <c r="G87" s="8"/>
      <c r="H87" s="7" t="s">
        <v>838</v>
      </c>
      <c r="I87" s="48" t="s">
        <v>839</v>
      </c>
      <c r="J87" s="37"/>
      <c r="K87" s="22"/>
      <c r="L87" s="22"/>
      <c r="M87" s="22"/>
      <c r="N87" s="22"/>
      <c r="O87" s="22"/>
      <c r="P87" s="22"/>
      <c r="Q87" s="22"/>
      <c r="R87" s="22"/>
      <c r="S87" s="22"/>
      <c r="T87" s="22"/>
      <c r="U87" s="22"/>
      <c r="V87" s="22"/>
      <c r="W87" s="22"/>
      <c r="X87" s="22"/>
      <c r="Y87" s="22"/>
      <c r="Z87" s="22"/>
      <c r="AA87" s="22"/>
    </row>
    <row r="88" spans="1:27" ht="15.75" customHeight="1">
      <c r="A88" s="7" t="s">
        <v>44</v>
      </c>
      <c r="B88" s="46" t="s">
        <v>840</v>
      </c>
      <c r="C88" s="49">
        <v>1000000</v>
      </c>
      <c r="D88" s="47" t="s">
        <v>841</v>
      </c>
      <c r="E88" s="7" t="s">
        <v>9</v>
      </c>
      <c r="F88" s="8">
        <v>43710.543275462966</v>
      </c>
      <c r="G88" s="8"/>
      <c r="H88" s="7" t="s">
        <v>842</v>
      </c>
      <c r="I88" s="48" t="s">
        <v>843</v>
      </c>
      <c r="J88" s="37"/>
      <c r="K88" s="22"/>
      <c r="L88" s="22"/>
      <c r="M88" s="22"/>
      <c r="N88" s="22"/>
      <c r="O88" s="22"/>
      <c r="P88" s="22"/>
      <c r="Q88" s="22"/>
      <c r="R88" s="22"/>
      <c r="S88" s="22"/>
      <c r="T88" s="22"/>
      <c r="U88" s="22"/>
      <c r="V88" s="22"/>
      <c r="W88" s="22"/>
      <c r="X88" s="22"/>
      <c r="Y88" s="22"/>
      <c r="Z88" s="22"/>
      <c r="AA88" s="22"/>
    </row>
    <row r="89" spans="1:27" ht="15.75" customHeight="1">
      <c r="A89" s="7" t="s">
        <v>89</v>
      </c>
      <c r="B89" s="46" t="s">
        <v>844</v>
      </c>
      <c r="C89" s="49">
        <v>9500000</v>
      </c>
      <c r="D89" s="47" t="s">
        <v>845</v>
      </c>
      <c r="E89" s="7" t="s">
        <v>87</v>
      </c>
      <c r="F89" s="8">
        <v>43710.732800925929</v>
      </c>
      <c r="G89" s="8"/>
      <c r="H89" s="7" t="s">
        <v>846</v>
      </c>
      <c r="I89" s="48" t="s">
        <v>847</v>
      </c>
      <c r="J89" s="37"/>
      <c r="K89" s="37"/>
      <c r="L89" s="37"/>
      <c r="M89" s="22"/>
      <c r="N89" s="22"/>
      <c r="O89" s="22"/>
      <c r="P89" s="22"/>
      <c r="Q89" s="22"/>
      <c r="R89" s="22"/>
      <c r="S89" s="22"/>
      <c r="T89" s="22"/>
      <c r="U89" s="22"/>
      <c r="V89" s="22"/>
      <c r="W89" s="22"/>
      <c r="X89" s="22"/>
      <c r="Y89" s="22"/>
      <c r="Z89" s="22"/>
      <c r="AA89" s="22"/>
    </row>
    <row r="90" spans="1:27" ht="15.75" customHeight="1">
      <c r="A90" s="7" t="s">
        <v>92</v>
      </c>
      <c r="B90" s="46" t="s">
        <v>848</v>
      </c>
      <c r="C90" s="49">
        <v>10000000</v>
      </c>
      <c r="D90" s="47" t="s">
        <v>849</v>
      </c>
      <c r="E90" s="7" t="s">
        <v>12</v>
      </c>
      <c r="F90" s="8">
        <v>43712.635821759257</v>
      </c>
      <c r="G90" s="8"/>
      <c r="H90" s="7" t="s">
        <v>850</v>
      </c>
      <c r="I90" s="48" t="s">
        <v>851</v>
      </c>
      <c r="J90" s="22"/>
      <c r="K90" s="22"/>
      <c r="L90" s="22"/>
      <c r="M90" s="22"/>
      <c r="N90" s="22"/>
      <c r="O90" s="22"/>
      <c r="P90" s="22"/>
      <c r="Q90" s="22"/>
      <c r="R90" s="22"/>
      <c r="S90" s="22"/>
      <c r="T90" s="22"/>
      <c r="U90" s="22"/>
      <c r="V90" s="22"/>
      <c r="W90" s="22"/>
      <c r="X90" s="22"/>
      <c r="Y90" s="22"/>
      <c r="Z90" s="22"/>
      <c r="AA90" s="22"/>
    </row>
    <row r="91" spans="1:27" ht="15.75" customHeight="1">
      <c r="A91" s="7" t="s">
        <v>22</v>
      </c>
      <c r="B91" s="46" t="s">
        <v>852</v>
      </c>
      <c r="C91" s="49">
        <v>200000</v>
      </c>
      <c r="D91" s="47" t="s">
        <v>211</v>
      </c>
      <c r="E91" s="7" t="s">
        <v>23</v>
      </c>
      <c r="F91" s="8">
        <v>43725.71675925926</v>
      </c>
      <c r="G91" s="8"/>
      <c r="H91" s="7" t="s">
        <v>853</v>
      </c>
      <c r="I91" s="7" t="s">
        <v>854</v>
      </c>
      <c r="J91" s="22"/>
      <c r="K91" s="22"/>
      <c r="L91" s="22"/>
      <c r="M91" s="22"/>
      <c r="N91" s="22"/>
      <c r="O91" s="22"/>
      <c r="P91" s="22"/>
      <c r="Q91" s="22"/>
      <c r="R91" s="22"/>
      <c r="S91" s="22"/>
      <c r="T91" s="22"/>
      <c r="U91" s="22"/>
      <c r="V91" s="22"/>
      <c r="W91" s="22"/>
      <c r="X91" s="22"/>
      <c r="Y91" s="22"/>
      <c r="Z91" s="22"/>
      <c r="AA91" s="22"/>
    </row>
    <row r="92" spans="1:27" ht="15.75" customHeight="1">
      <c r="A92" s="7" t="s">
        <v>98</v>
      </c>
      <c r="B92" s="46" t="s">
        <v>855</v>
      </c>
      <c r="C92" s="49">
        <v>15000000</v>
      </c>
      <c r="D92" s="22"/>
      <c r="E92" s="7" t="s">
        <v>29</v>
      </c>
      <c r="F92" s="8">
        <v>43726.671585648146</v>
      </c>
      <c r="G92" s="8"/>
      <c r="H92" s="7" t="s">
        <v>856</v>
      </c>
      <c r="I92" s="48" t="s">
        <v>857</v>
      </c>
      <c r="J92" s="37"/>
      <c r="K92" s="37"/>
      <c r="L92" s="22"/>
      <c r="M92" s="22"/>
      <c r="N92" s="22"/>
      <c r="O92" s="22"/>
      <c r="P92" s="22"/>
      <c r="Q92" s="22"/>
      <c r="R92" s="22"/>
      <c r="S92" s="22"/>
      <c r="T92" s="22"/>
      <c r="U92" s="22"/>
      <c r="V92" s="22"/>
      <c r="W92" s="22"/>
      <c r="X92" s="22"/>
      <c r="Y92" s="22"/>
      <c r="Z92" s="22"/>
      <c r="AA92" s="22"/>
    </row>
    <row r="93" spans="1:27" ht="15.75" customHeight="1">
      <c r="A93" s="7" t="s">
        <v>230</v>
      </c>
      <c r="B93" s="46" t="s">
        <v>211</v>
      </c>
      <c r="C93" s="7" t="s">
        <v>211</v>
      </c>
      <c r="D93" s="47" t="s">
        <v>211</v>
      </c>
      <c r="E93" s="7" t="s">
        <v>18</v>
      </c>
      <c r="F93" s="8">
        <v>43731.391400462962</v>
      </c>
      <c r="G93" s="8"/>
      <c r="H93" s="7" t="s">
        <v>858</v>
      </c>
      <c r="I93" s="48" t="s">
        <v>859</v>
      </c>
      <c r="J93" s="37"/>
      <c r="K93" s="37"/>
      <c r="L93" s="22"/>
      <c r="M93" s="22"/>
      <c r="N93" s="22"/>
      <c r="O93" s="22"/>
      <c r="P93" s="22"/>
      <c r="Q93" s="22"/>
      <c r="R93" s="22"/>
      <c r="S93" s="22"/>
      <c r="T93" s="22"/>
      <c r="U93" s="22"/>
      <c r="V93" s="22"/>
      <c r="W93" s="22"/>
      <c r="X93" s="22"/>
      <c r="Y93" s="22"/>
      <c r="Z93" s="22"/>
      <c r="AA93" s="22"/>
    </row>
    <row r="94" spans="1:27" ht="15.75" customHeight="1">
      <c r="A94" s="7" t="s">
        <v>231</v>
      </c>
      <c r="B94" s="46" t="s">
        <v>211</v>
      </c>
      <c r="C94" s="7" t="s">
        <v>211</v>
      </c>
      <c r="D94" s="47" t="s">
        <v>211</v>
      </c>
      <c r="E94" s="7" t="s">
        <v>18</v>
      </c>
      <c r="F94" s="8">
        <v>43734.97855324074</v>
      </c>
      <c r="G94" s="8"/>
      <c r="H94" s="7" t="s">
        <v>860</v>
      </c>
      <c r="I94" s="48" t="s">
        <v>861</v>
      </c>
      <c r="J94" s="37"/>
      <c r="K94" s="22"/>
      <c r="L94" s="22"/>
      <c r="M94" s="22"/>
      <c r="N94" s="22"/>
      <c r="O94" s="22"/>
      <c r="P94" s="22"/>
      <c r="Q94" s="22"/>
      <c r="R94" s="22"/>
      <c r="S94" s="22"/>
      <c r="T94" s="22"/>
      <c r="U94" s="22"/>
      <c r="V94" s="22"/>
      <c r="W94" s="22"/>
      <c r="X94" s="22"/>
      <c r="Y94" s="22"/>
      <c r="Z94" s="22"/>
      <c r="AA94" s="22"/>
    </row>
    <row r="95" spans="1:27" ht="15.75" customHeight="1">
      <c r="A95" s="7" t="s">
        <v>77</v>
      </c>
      <c r="B95" s="46" t="s">
        <v>862</v>
      </c>
      <c r="C95" s="49">
        <v>5000000</v>
      </c>
      <c r="D95" s="47" t="s">
        <v>863</v>
      </c>
      <c r="E95" s="7" t="s">
        <v>78</v>
      </c>
      <c r="F95" s="8">
        <v>43735.716168981482</v>
      </c>
      <c r="G95" s="8"/>
      <c r="H95" s="7" t="s">
        <v>864</v>
      </c>
      <c r="I95" s="48" t="s">
        <v>865</v>
      </c>
      <c r="J95" s="37"/>
      <c r="K95" s="22"/>
      <c r="L95" s="22"/>
      <c r="M95" s="22"/>
      <c r="N95" s="22"/>
      <c r="O95" s="22"/>
      <c r="P95" s="22"/>
      <c r="Q95" s="22"/>
      <c r="R95" s="22"/>
      <c r="S95" s="22"/>
      <c r="T95" s="22"/>
      <c r="U95" s="22"/>
      <c r="V95" s="22"/>
      <c r="W95" s="22"/>
      <c r="X95" s="22"/>
      <c r="Y95" s="22"/>
      <c r="Z95" s="22"/>
      <c r="AA95" s="22"/>
    </row>
    <row r="96" spans="1:27" ht="15.75" customHeight="1">
      <c r="A96" s="7" t="s">
        <v>27</v>
      </c>
      <c r="B96" s="55" t="s">
        <v>866</v>
      </c>
      <c r="C96" s="49">
        <v>500000</v>
      </c>
      <c r="D96" s="47"/>
      <c r="E96" s="7" t="s">
        <v>9</v>
      </c>
      <c r="F96" s="8">
        <v>43746.692812499998</v>
      </c>
      <c r="G96" s="8"/>
      <c r="H96" s="7" t="s">
        <v>867</v>
      </c>
      <c r="I96" s="7" t="s">
        <v>743</v>
      </c>
      <c r="J96" s="22"/>
      <c r="K96" s="22"/>
      <c r="L96" s="22"/>
      <c r="M96" s="22"/>
      <c r="N96" s="22"/>
      <c r="O96" s="22"/>
      <c r="P96" s="22"/>
      <c r="Q96" s="22"/>
      <c r="R96" s="22"/>
      <c r="S96" s="22"/>
      <c r="T96" s="22"/>
      <c r="U96" s="22"/>
      <c r="V96" s="22"/>
      <c r="W96" s="22"/>
      <c r="X96" s="22"/>
      <c r="Y96" s="22"/>
      <c r="Z96" s="22"/>
      <c r="AA96" s="22"/>
    </row>
    <row r="97" spans="1:27" ht="15.75" customHeight="1">
      <c r="A97" s="7" t="s">
        <v>39</v>
      </c>
      <c r="B97" s="46" t="s">
        <v>868</v>
      </c>
      <c r="C97" s="36">
        <v>600000</v>
      </c>
      <c r="D97" s="47" t="s">
        <v>211</v>
      </c>
      <c r="E97" s="7" t="s">
        <v>18</v>
      </c>
      <c r="F97" s="8">
        <v>43749.063923611109</v>
      </c>
      <c r="G97" s="8"/>
      <c r="H97" s="7" t="s">
        <v>869</v>
      </c>
      <c r="I97" s="48" t="s">
        <v>870</v>
      </c>
      <c r="J97" s="22"/>
      <c r="K97" s="22"/>
      <c r="L97" s="22"/>
      <c r="M97" s="22"/>
      <c r="N97" s="22"/>
      <c r="O97" s="22"/>
      <c r="P97" s="22"/>
      <c r="Q97" s="22"/>
      <c r="R97" s="22"/>
      <c r="S97" s="22"/>
      <c r="T97" s="22"/>
      <c r="U97" s="22"/>
      <c r="V97" s="22"/>
      <c r="W97" s="22"/>
      <c r="X97" s="22"/>
      <c r="Y97" s="22"/>
      <c r="Z97" s="22"/>
      <c r="AA97" s="22"/>
    </row>
    <row r="98" spans="1:27" ht="15.75" customHeight="1">
      <c r="A98" s="7" t="s">
        <v>232</v>
      </c>
      <c r="B98" s="46" t="s">
        <v>211</v>
      </c>
      <c r="C98" s="7" t="s">
        <v>211</v>
      </c>
      <c r="D98" s="47" t="s">
        <v>211</v>
      </c>
      <c r="E98" s="7" t="s">
        <v>18</v>
      </c>
      <c r="F98" s="8">
        <v>43753.979756944442</v>
      </c>
      <c r="G98" s="8"/>
      <c r="H98" s="7" t="s">
        <v>871</v>
      </c>
      <c r="I98" s="7" t="s">
        <v>872</v>
      </c>
      <c r="J98" s="22"/>
      <c r="K98" s="22"/>
      <c r="L98" s="22"/>
      <c r="M98" s="22"/>
      <c r="N98" s="22"/>
      <c r="O98" s="22"/>
      <c r="P98" s="22"/>
      <c r="Q98" s="22"/>
      <c r="R98" s="22"/>
      <c r="S98" s="22"/>
      <c r="T98" s="22"/>
      <c r="U98" s="22"/>
      <c r="V98" s="22"/>
      <c r="W98" s="22"/>
      <c r="X98" s="22"/>
      <c r="Y98" s="22"/>
      <c r="Z98" s="22"/>
      <c r="AA98" s="22"/>
    </row>
    <row r="99" spans="1:27" ht="15.75" customHeight="1">
      <c r="A99" s="7" t="s">
        <v>225</v>
      </c>
      <c r="B99" s="53"/>
      <c r="C99" s="7" t="s">
        <v>211</v>
      </c>
      <c r="D99" s="47" t="s">
        <v>211</v>
      </c>
      <c r="E99" s="7" t="s">
        <v>29</v>
      </c>
      <c r="F99" s="8">
        <v>43754.431840277779</v>
      </c>
      <c r="G99" s="8"/>
      <c r="H99" s="7" t="s">
        <v>873</v>
      </c>
      <c r="I99" s="7" t="s">
        <v>874</v>
      </c>
      <c r="J99" s="22"/>
      <c r="K99" s="22"/>
      <c r="L99" s="22"/>
      <c r="M99" s="22"/>
      <c r="N99" s="22"/>
      <c r="O99" s="22"/>
      <c r="P99" s="22"/>
      <c r="Q99" s="22"/>
      <c r="R99" s="22"/>
      <c r="S99" s="22"/>
      <c r="T99" s="22"/>
      <c r="U99" s="22"/>
      <c r="V99" s="22"/>
      <c r="W99" s="22"/>
      <c r="X99" s="22"/>
      <c r="Y99" s="22"/>
      <c r="Z99" s="22"/>
      <c r="AA99" s="22"/>
    </row>
    <row r="100" spans="1:27" ht="15.75" customHeight="1">
      <c r="A100" s="7" t="s">
        <v>252</v>
      </c>
      <c r="B100" s="46" t="s">
        <v>211</v>
      </c>
      <c r="C100" s="7" t="s">
        <v>211</v>
      </c>
      <c r="D100" s="47" t="s">
        <v>211</v>
      </c>
      <c r="E100" s="7" t="s">
        <v>21</v>
      </c>
      <c r="F100" s="8">
        <v>43756.597094907411</v>
      </c>
      <c r="G100" s="50">
        <v>43793</v>
      </c>
      <c r="H100" s="7" t="s">
        <v>875</v>
      </c>
      <c r="I100" s="48" t="s">
        <v>876</v>
      </c>
      <c r="J100" s="22"/>
      <c r="K100" s="22"/>
      <c r="L100" s="22"/>
      <c r="M100" s="22"/>
      <c r="N100" s="22"/>
      <c r="O100" s="22"/>
      <c r="P100" s="22"/>
      <c r="Q100" s="22"/>
      <c r="R100" s="22"/>
      <c r="S100" s="22"/>
      <c r="T100" s="22"/>
      <c r="U100" s="22"/>
      <c r="V100" s="22"/>
      <c r="W100" s="22"/>
      <c r="X100" s="22"/>
      <c r="Y100" s="22"/>
      <c r="Z100" s="22"/>
      <c r="AA100" s="22"/>
    </row>
    <row r="101" spans="1:27" ht="15.75" customHeight="1">
      <c r="A101" s="7" t="s">
        <v>86</v>
      </c>
      <c r="B101" s="46" t="s">
        <v>877</v>
      </c>
      <c r="C101" s="49">
        <v>7500000</v>
      </c>
      <c r="D101" s="47" t="s">
        <v>878</v>
      </c>
      <c r="E101" s="7" t="s">
        <v>87</v>
      </c>
      <c r="F101" s="8">
        <v>43756.724687499998</v>
      </c>
      <c r="G101" s="8"/>
      <c r="H101" s="7" t="s">
        <v>879</v>
      </c>
      <c r="I101" s="7" t="s">
        <v>880</v>
      </c>
      <c r="J101" s="22"/>
      <c r="K101" s="22"/>
      <c r="L101" s="22"/>
      <c r="M101" s="22"/>
      <c r="N101" s="22"/>
      <c r="O101" s="22"/>
      <c r="P101" s="22"/>
      <c r="Q101" s="22"/>
      <c r="R101" s="22"/>
      <c r="S101" s="22"/>
      <c r="T101" s="22"/>
      <c r="U101" s="22"/>
      <c r="V101" s="22"/>
      <c r="W101" s="22"/>
      <c r="X101" s="22"/>
      <c r="Y101" s="22"/>
      <c r="Z101" s="22"/>
      <c r="AA101" s="22"/>
    </row>
    <row r="102" spans="1:27" ht="15.75" customHeight="1">
      <c r="A102" s="7" t="s">
        <v>177</v>
      </c>
      <c r="B102" s="46" t="s">
        <v>881</v>
      </c>
      <c r="C102" s="49">
        <v>2000000000</v>
      </c>
      <c r="D102" s="47" t="s">
        <v>882</v>
      </c>
      <c r="E102" s="7" t="s">
        <v>135</v>
      </c>
      <c r="F102" s="8">
        <v>43759.727731481478</v>
      </c>
      <c r="G102" s="50">
        <v>43817</v>
      </c>
      <c r="H102" s="7" t="s">
        <v>883</v>
      </c>
      <c r="I102" s="48" t="s">
        <v>884</v>
      </c>
      <c r="J102" s="37"/>
      <c r="K102" s="37"/>
      <c r="L102" s="22"/>
      <c r="M102" s="22"/>
      <c r="N102" s="22"/>
      <c r="O102" s="22"/>
      <c r="P102" s="22"/>
      <c r="Q102" s="22"/>
      <c r="R102" s="22"/>
      <c r="S102" s="22"/>
      <c r="T102" s="22"/>
      <c r="U102" s="22"/>
      <c r="V102" s="22"/>
      <c r="W102" s="22"/>
      <c r="X102" s="22"/>
      <c r="Y102" s="22"/>
      <c r="Z102" s="22"/>
      <c r="AA102" s="22"/>
    </row>
    <row r="103" spans="1:27" ht="15.75" customHeight="1">
      <c r="A103" s="7" t="s">
        <v>36</v>
      </c>
      <c r="B103" s="46" t="s">
        <v>885</v>
      </c>
      <c r="C103" s="49">
        <v>500000</v>
      </c>
      <c r="D103" s="47" t="s">
        <v>886</v>
      </c>
      <c r="E103" s="7" t="s">
        <v>23</v>
      </c>
      <c r="F103" s="8">
        <v>43765.772037037037</v>
      </c>
      <c r="G103" s="8"/>
      <c r="H103" s="7" t="s">
        <v>887</v>
      </c>
      <c r="I103" s="7" t="s">
        <v>888</v>
      </c>
      <c r="J103" s="22"/>
      <c r="K103" s="22"/>
      <c r="L103" s="22"/>
      <c r="M103" s="22"/>
      <c r="N103" s="22"/>
      <c r="O103" s="22"/>
      <c r="P103" s="22"/>
      <c r="Q103" s="22"/>
      <c r="R103" s="22"/>
      <c r="S103" s="22"/>
      <c r="T103" s="22"/>
      <c r="U103" s="22"/>
      <c r="V103" s="22"/>
      <c r="W103" s="22"/>
      <c r="X103" s="22"/>
      <c r="Y103" s="22"/>
      <c r="Z103" s="22"/>
      <c r="AA103" s="22"/>
    </row>
    <row r="104" spans="1:27" ht="15.75" customHeight="1">
      <c r="A104" s="7" t="s">
        <v>93</v>
      </c>
      <c r="B104" s="46" t="s">
        <v>889</v>
      </c>
      <c r="C104" s="49">
        <v>10000000</v>
      </c>
      <c r="D104" s="47" t="s">
        <v>890</v>
      </c>
      <c r="E104" s="7" t="s">
        <v>12</v>
      </c>
      <c r="F104" s="8">
        <v>43770.738611111112</v>
      </c>
      <c r="G104" s="8"/>
      <c r="H104" s="7" t="s">
        <v>891</v>
      </c>
      <c r="I104" s="7" t="s">
        <v>692</v>
      </c>
      <c r="J104" s="22"/>
      <c r="K104" s="22"/>
      <c r="L104" s="22"/>
      <c r="M104" s="22"/>
      <c r="N104" s="22"/>
      <c r="O104" s="22"/>
      <c r="P104" s="22"/>
      <c r="Q104" s="22"/>
      <c r="R104" s="22"/>
      <c r="S104" s="22"/>
      <c r="T104" s="22"/>
      <c r="U104" s="22"/>
      <c r="V104" s="22"/>
      <c r="W104" s="22"/>
      <c r="X104" s="22"/>
      <c r="Y104" s="22"/>
      <c r="Z104" s="22"/>
      <c r="AA104" s="22"/>
    </row>
    <row r="105" spans="1:27" ht="15.75" customHeight="1">
      <c r="A105" s="7" t="s">
        <v>71</v>
      </c>
      <c r="B105" s="46" t="s">
        <v>892</v>
      </c>
      <c r="C105" s="49">
        <v>5000000</v>
      </c>
      <c r="D105" s="47" t="s">
        <v>893</v>
      </c>
      <c r="E105" s="7" t="s">
        <v>12</v>
      </c>
      <c r="F105" s="8">
        <v>43783.771666666667</v>
      </c>
      <c r="G105" s="8"/>
      <c r="H105" s="7" t="s">
        <v>894</v>
      </c>
      <c r="I105" s="48" t="s">
        <v>895</v>
      </c>
      <c r="J105" s="37"/>
      <c r="K105" s="22"/>
      <c r="L105" s="22"/>
      <c r="M105" s="22"/>
      <c r="N105" s="22"/>
      <c r="O105" s="22"/>
      <c r="P105" s="22"/>
      <c r="Q105" s="22"/>
      <c r="R105" s="22"/>
      <c r="S105" s="22"/>
      <c r="T105" s="22"/>
      <c r="U105" s="22"/>
      <c r="V105" s="22"/>
      <c r="W105" s="22"/>
      <c r="X105" s="22"/>
      <c r="Y105" s="22"/>
      <c r="Z105" s="22"/>
      <c r="AA105" s="22"/>
    </row>
    <row r="106" spans="1:27" ht="15.75" customHeight="1">
      <c r="A106" s="7" t="s">
        <v>233</v>
      </c>
      <c r="B106" s="46" t="s">
        <v>211</v>
      </c>
      <c r="C106" s="7" t="s">
        <v>211</v>
      </c>
      <c r="D106" s="47" t="s">
        <v>211</v>
      </c>
      <c r="E106" s="7" t="s">
        <v>18</v>
      </c>
      <c r="F106" s="8">
        <v>43784.669942129629</v>
      </c>
      <c r="G106" s="8"/>
      <c r="H106" s="7" t="s">
        <v>896</v>
      </c>
      <c r="I106" s="48" t="s">
        <v>897</v>
      </c>
      <c r="J106" s="22"/>
      <c r="K106" s="22"/>
      <c r="L106" s="22"/>
      <c r="M106" s="22"/>
      <c r="N106" s="22"/>
      <c r="O106" s="22"/>
      <c r="P106" s="22"/>
      <c r="Q106" s="22"/>
      <c r="R106" s="22"/>
      <c r="S106" s="22"/>
      <c r="T106" s="22"/>
      <c r="U106" s="22"/>
      <c r="V106" s="22"/>
      <c r="W106" s="22"/>
      <c r="X106" s="22"/>
      <c r="Y106" s="22"/>
      <c r="Z106" s="22"/>
      <c r="AA106" s="22"/>
    </row>
    <row r="107" spans="1:27" ht="15.75" customHeight="1">
      <c r="A107" s="7" t="s">
        <v>234</v>
      </c>
      <c r="B107" s="46" t="s">
        <v>211</v>
      </c>
      <c r="C107" s="7" t="s">
        <v>211</v>
      </c>
      <c r="D107" s="47" t="s">
        <v>211</v>
      </c>
      <c r="E107" s="7" t="s">
        <v>18</v>
      </c>
      <c r="F107" s="8">
        <v>43796.492719907408</v>
      </c>
      <c r="G107" s="8"/>
      <c r="H107" s="7" t="s">
        <v>898</v>
      </c>
      <c r="I107" s="48" t="s">
        <v>899</v>
      </c>
      <c r="J107" s="37"/>
      <c r="K107" s="22"/>
      <c r="L107" s="22"/>
      <c r="M107" s="22"/>
      <c r="N107" s="22"/>
      <c r="O107" s="22"/>
      <c r="P107" s="22"/>
      <c r="Q107" s="22"/>
      <c r="R107" s="22"/>
      <c r="S107" s="22"/>
      <c r="T107" s="22"/>
      <c r="U107" s="22"/>
      <c r="V107" s="22"/>
      <c r="W107" s="22"/>
      <c r="X107" s="22"/>
      <c r="Y107" s="22"/>
      <c r="Z107" s="22"/>
      <c r="AA107" s="22"/>
    </row>
    <row r="108" spans="1:27" ht="15.75" customHeight="1">
      <c r="A108" s="7" t="s">
        <v>55</v>
      </c>
      <c r="B108" s="46" t="s">
        <v>900</v>
      </c>
      <c r="C108" s="49">
        <v>3000000</v>
      </c>
      <c r="D108" s="47" t="s">
        <v>901</v>
      </c>
      <c r="E108" s="7" t="s">
        <v>12</v>
      </c>
      <c r="F108" s="8">
        <v>43797.494062500002</v>
      </c>
      <c r="G108" s="8"/>
      <c r="H108" s="7" t="s">
        <v>902</v>
      </c>
      <c r="I108" s="7" t="s">
        <v>755</v>
      </c>
      <c r="J108" s="22"/>
      <c r="K108" s="22"/>
      <c r="L108" s="22"/>
      <c r="M108" s="22"/>
      <c r="N108" s="22"/>
      <c r="O108" s="22"/>
      <c r="P108" s="22"/>
      <c r="Q108" s="22"/>
      <c r="R108" s="22"/>
      <c r="S108" s="22"/>
      <c r="T108" s="22"/>
      <c r="U108" s="22"/>
      <c r="V108" s="22"/>
      <c r="W108" s="22"/>
      <c r="X108" s="22"/>
      <c r="Y108" s="22"/>
      <c r="Z108" s="22"/>
      <c r="AA108" s="22"/>
    </row>
    <row r="109" spans="1:27" ht="15.75" customHeight="1">
      <c r="A109" s="7" t="s">
        <v>127</v>
      </c>
      <c r="B109" s="46" t="s">
        <v>903</v>
      </c>
      <c r="C109" s="49">
        <v>89100000</v>
      </c>
      <c r="D109" s="47" t="s">
        <v>904</v>
      </c>
      <c r="E109" s="7" t="s">
        <v>50</v>
      </c>
      <c r="F109" s="8">
        <v>43809.47451388889</v>
      </c>
      <c r="G109" s="8"/>
      <c r="H109" s="7" t="s">
        <v>905</v>
      </c>
      <c r="I109" s="48" t="s">
        <v>906</v>
      </c>
      <c r="J109" s="22"/>
      <c r="K109" s="22"/>
      <c r="L109" s="22"/>
      <c r="M109" s="22"/>
      <c r="N109" s="22"/>
      <c r="O109" s="22"/>
      <c r="P109" s="22"/>
      <c r="Q109" s="22"/>
      <c r="R109" s="22"/>
      <c r="S109" s="22"/>
      <c r="T109" s="22"/>
      <c r="U109" s="22"/>
      <c r="V109" s="22"/>
      <c r="W109" s="22"/>
      <c r="X109" s="22"/>
      <c r="Y109" s="22"/>
      <c r="Z109" s="22"/>
      <c r="AA109" s="22"/>
    </row>
    <row r="110" spans="1:27" ht="15.75" customHeight="1">
      <c r="A110" s="7" t="s">
        <v>28</v>
      </c>
      <c r="B110" s="46" t="s">
        <v>907</v>
      </c>
      <c r="C110" s="49">
        <v>500000</v>
      </c>
      <c r="D110" s="47" t="s">
        <v>908</v>
      </c>
      <c r="E110" s="7" t="s">
        <v>29</v>
      </c>
      <c r="F110" s="8">
        <v>43824.637731481482</v>
      </c>
      <c r="G110" s="8"/>
      <c r="H110" s="7" t="s">
        <v>909</v>
      </c>
      <c r="I110" s="7" t="s">
        <v>692</v>
      </c>
      <c r="J110" s="22"/>
      <c r="K110" s="22"/>
      <c r="L110" s="22"/>
      <c r="M110" s="22"/>
      <c r="N110" s="22"/>
      <c r="O110" s="22"/>
      <c r="P110" s="22"/>
      <c r="Q110" s="22"/>
      <c r="R110" s="22"/>
      <c r="S110" s="22"/>
      <c r="T110" s="22"/>
      <c r="U110" s="22"/>
      <c r="V110" s="22"/>
      <c r="W110" s="22"/>
      <c r="X110" s="22"/>
      <c r="Y110" s="22"/>
      <c r="Z110" s="22"/>
      <c r="AA110" s="22"/>
    </row>
    <row r="111" spans="1:27" ht="12.5">
      <c r="A111" s="22"/>
      <c r="B111" s="53"/>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spans="1:27" ht="13">
      <c r="A112" s="22"/>
      <c r="B112" s="53"/>
      <c r="C112" s="56">
        <f>MEDIAN(C93:C110)</f>
        <v>5000000</v>
      </c>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ht="13">
      <c r="A113" s="22"/>
      <c r="B113" s="53"/>
      <c r="C113" s="56">
        <f>AVERAGE(C2:C110)</f>
        <v>8567861707.5128202</v>
      </c>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spans="1:27" ht="12.5">
      <c r="A114" s="22"/>
      <c r="B114" s="53"/>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ht="12.5">
      <c r="A115" s="22"/>
      <c r="B115" s="53"/>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spans="1:27" ht="12.5">
      <c r="A116" s="22"/>
      <c r="B116" s="53"/>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spans="1:27" ht="12.5">
      <c r="A117" s="22"/>
      <c r="B117" s="53"/>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spans="1:27" ht="12.5">
      <c r="A118" s="22"/>
      <c r="B118" s="53"/>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spans="1:27" ht="12.5">
      <c r="A119" s="22"/>
      <c r="B119" s="53"/>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spans="1:27" ht="12.5">
      <c r="A120" s="22"/>
      <c r="B120" s="53"/>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spans="1:27" ht="12.5">
      <c r="A121" s="22"/>
      <c r="B121" s="53"/>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spans="1:27" ht="12.5">
      <c r="A122" s="22"/>
      <c r="B122" s="53"/>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spans="1:27" ht="12.5">
      <c r="A123" s="22"/>
      <c r="B123" s="53"/>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spans="1:27" ht="12.5">
      <c r="A124" s="22"/>
      <c r="B124" s="53"/>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spans="1:27" ht="12.5">
      <c r="A125" s="22"/>
      <c r="B125" s="53"/>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spans="1:27" ht="12.5">
      <c r="A126" s="22"/>
      <c r="B126" s="53"/>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spans="1:27" ht="12.5">
      <c r="A127" s="22"/>
      <c r="B127" s="53"/>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spans="1:27" ht="12.5">
      <c r="A128" s="22"/>
      <c r="B128" s="53"/>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spans="1:27" ht="12.5">
      <c r="A129" s="22"/>
      <c r="B129" s="53"/>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ht="12.5">
      <c r="A130" s="22"/>
      <c r="B130" s="53"/>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spans="1:27" ht="12.5">
      <c r="A131" s="22"/>
      <c r="B131" s="53"/>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ht="12.5">
      <c r="A132" s="22"/>
      <c r="B132" s="53"/>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spans="1:27" ht="12.5">
      <c r="A133" s="22"/>
      <c r="B133" s="53"/>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spans="1:27" ht="12.5">
      <c r="A134" s="22"/>
      <c r="B134" s="53"/>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spans="1:27" ht="12.5">
      <c r="A135" s="22"/>
      <c r="B135" s="53"/>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spans="1:27" ht="12.5">
      <c r="A136" s="22"/>
      <c r="B136" s="53"/>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spans="1:27" ht="12.5">
      <c r="A137" s="22"/>
      <c r="B137" s="53"/>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spans="1:27" ht="12.5">
      <c r="A138" s="22"/>
      <c r="B138" s="53"/>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spans="1:27" ht="12.5">
      <c r="A139" s="22"/>
      <c r="B139" s="53"/>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spans="1:27" ht="12.5">
      <c r="A140" s="22"/>
      <c r="B140" s="53"/>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spans="1:27" ht="12.5">
      <c r="A141" s="22"/>
      <c r="B141" s="53"/>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spans="1:27" ht="12.5">
      <c r="A142" s="22"/>
      <c r="B142" s="53"/>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spans="1:27" ht="12.5">
      <c r="A143" s="22"/>
      <c r="B143" s="53"/>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spans="1:27" ht="12.5">
      <c r="A144" s="22"/>
      <c r="B144" s="53"/>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spans="1:27" ht="12.5">
      <c r="A145" s="22"/>
      <c r="B145" s="53"/>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spans="1:27" ht="12.5">
      <c r="A146" s="22"/>
      <c r="B146" s="53"/>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spans="1:27" ht="12.5">
      <c r="A147" s="22"/>
      <c r="B147" s="53"/>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spans="1:27" ht="12.5">
      <c r="A148" s="22"/>
      <c r="B148" s="53"/>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spans="1:27" ht="12.5">
      <c r="A149" s="22"/>
      <c r="B149" s="53"/>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ht="12.5">
      <c r="A150" s="22"/>
      <c r="B150" s="53"/>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spans="1:27" ht="12.5">
      <c r="A151" s="22"/>
      <c r="B151" s="53"/>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ht="12.5">
      <c r="A152" s="22"/>
      <c r="B152" s="53"/>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spans="1:27" ht="12.5">
      <c r="A153" s="22"/>
      <c r="B153" s="53"/>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ht="12.5">
      <c r="A154" s="22"/>
      <c r="B154" s="53"/>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spans="1:27" ht="12.5">
      <c r="A155" s="22"/>
      <c r="B155" s="53"/>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spans="1:27" ht="12.5">
      <c r="A156" s="22"/>
      <c r="B156" s="53"/>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spans="1:27" ht="12.5">
      <c r="A157" s="22"/>
      <c r="B157" s="53"/>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spans="1:27" ht="12.5">
      <c r="A158" s="22"/>
      <c r="B158" s="53"/>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spans="1:27" ht="12.5">
      <c r="A159" s="22"/>
      <c r="B159" s="53"/>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spans="1:27" ht="12.5">
      <c r="A160" s="22"/>
      <c r="B160" s="53"/>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spans="1:27" ht="12.5">
      <c r="A161" s="22"/>
      <c r="B161" s="53"/>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spans="1:27" ht="12.5">
      <c r="A162" s="22"/>
      <c r="B162" s="53"/>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spans="1:27" ht="12.5">
      <c r="A163" s="22"/>
      <c r="B163" s="53"/>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spans="1:27" ht="12.5">
      <c r="A164" s="22"/>
      <c r="B164" s="53"/>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spans="1:27" ht="12.5">
      <c r="A165" s="22"/>
      <c r="B165" s="53"/>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spans="1:27" ht="12.5">
      <c r="A166" s="22"/>
      <c r="B166" s="53"/>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ht="12.5">
      <c r="A167" s="22"/>
      <c r="B167" s="53"/>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spans="1:27" ht="12.5">
      <c r="A168" s="22"/>
      <c r="B168" s="53"/>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spans="1:27" ht="12.5">
      <c r="A169" s="22"/>
      <c r="B169" s="53"/>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spans="1:27" ht="12.5">
      <c r="A170" s="22"/>
      <c r="B170" s="53"/>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spans="1:27" ht="12.5">
      <c r="A171" s="22"/>
      <c r="B171" s="53"/>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ht="12.5">
      <c r="A172" s="22"/>
      <c r="B172" s="53"/>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spans="1:27" ht="12.5">
      <c r="A173" s="22"/>
      <c r="B173" s="53"/>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ht="12.5">
      <c r="A174" s="22"/>
      <c r="B174" s="53"/>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spans="1:27" ht="12.5">
      <c r="A175" s="22"/>
      <c r="B175" s="53"/>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ht="12.5">
      <c r="A176" s="22"/>
      <c r="B176" s="53"/>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spans="1:27" ht="12.5">
      <c r="A177" s="22"/>
      <c r="B177" s="53"/>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ht="12.5">
      <c r="A178" s="22"/>
      <c r="B178" s="53"/>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spans="1:27" ht="12.5">
      <c r="A179" s="22"/>
      <c r="B179" s="53"/>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ht="12.5">
      <c r="A180" s="22"/>
      <c r="B180" s="53"/>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spans="1:27" ht="12.5">
      <c r="A181" s="22"/>
      <c r="B181" s="53"/>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spans="1:27" ht="12.5">
      <c r="A182" s="22"/>
      <c r="B182" s="53"/>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ht="12.5">
      <c r="A183" s="22"/>
      <c r="B183" s="53"/>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spans="1:27" ht="12.5">
      <c r="A184" s="22"/>
      <c r="B184" s="53"/>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spans="1:27" ht="12.5">
      <c r="A185" s="22"/>
      <c r="B185" s="53"/>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spans="1:27" ht="12.5">
      <c r="A186" s="22"/>
      <c r="B186" s="53"/>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ht="12.5">
      <c r="A187" s="22"/>
      <c r="B187" s="53"/>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spans="1:27" ht="12.5">
      <c r="A188" s="22"/>
      <c r="B188" s="53"/>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spans="1:27" ht="12.5">
      <c r="A189" s="22"/>
      <c r="B189" s="53"/>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ht="12.5">
      <c r="A190" s="22"/>
      <c r="B190" s="53"/>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spans="1:27" ht="12.5">
      <c r="A191" s="22"/>
      <c r="B191" s="53"/>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7" ht="12.5">
      <c r="A192" s="22"/>
      <c r="B192" s="53"/>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spans="1:27" ht="12.5">
      <c r="A193" s="22"/>
      <c r="B193" s="53"/>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spans="1:27" ht="12.5">
      <c r="A194" s="22"/>
      <c r="B194" s="53"/>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spans="1:27" ht="12.5">
      <c r="A195" s="22"/>
      <c r="B195" s="53"/>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spans="1:27" ht="12.5">
      <c r="A196" s="22"/>
      <c r="B196" s="53"/>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spans="1:27" ht="12.5">
      <c r="A197" s="22"/>
      <c r="B197" s="53"/>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spans="1:27" ht="12.5">
      <c r="A198" s="22"/>
      <c r="B198" s="53"/>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spans="1:27" ht="12.5">
      <c r="A199" s="22"/>
      <c r="B199" s="53"/>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spans="1:27" ht="12.5">
      <c r="A200" s="22"/>
      <c r="B200" s="53"/>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spans="1:27" ht="12.5">
      <c r="A201" s="22"/>
      <c r="B201" s="53"/>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spans="1:27" ht="12.5">
      <c r="A202" s="22"/>
      <c r="B202" s="53"/>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spans="1:27" ht="12.5">
      <c r="A203" s="22"/>
      <c r="B203" s="53"/>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spans="1:27" ht="12.5">
      <c r="A204" s="22"/>
      <c r="B204" s="53"/>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spans="1:27" ht="12.5">
      <c r="A205" s="22"/>
      <c r="B205" s="53"/>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spans="1:27" ht="12.5">
      <c r="A206" s="22"/>
      <c r="B206" s="53"/>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spans="1:27" ht="12.5">
      <c r="A207" s="22"/>
      <c r="B207" s="53"/>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spans="1:27" ht="12.5">
      <c r="A208" s="22"/>
      <c r="B208" s="53"/>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spans="1:27" ht="12.5">
      <c r="A209" s="22"/>
      <c r="B209" s="53"/>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spans="1:27" ht="12.5">
      <c r="A210" s="22"/>
      <c r="B210" s="53"/>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spans="1:27" ht="12.5">
      <c r="A211" s="22"/>
      <c r="B211" s="53"/>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spans="1:27" ht="12.5">
      <c r="A212" s="22"/>
      <c r="B212" s="53"/>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spans="1:27" ht="12.5">
      <c r="A213" s="22"/>
      <c r="B213" s="53"/>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spans="1:27" ht="12.5">
      <c r="A214" s="22"/>
      <c r="B214" s="53"/>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spans="1:27" ht="12.5">
      <c r="A215" s="22"/>
      <c r="B215" s="53"/>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spans="1:27" ht="12.5">
      <c r="A216" s="22"/>
      <c r="B216" s="53"/>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spans="1:27" ht="12.5">
      <c r="A217" s="22"/>
      <c r="B217" s="53"/>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spans="1:27" ht="12.5">
      <c r="A218" s="22"/>
      <c r="B218" s="53"/>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spans="1:27" ht="12.5">
      <c r="A219" s="22"/>
      <c r="B219" s="53"/>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spans="1:27" ht="12.5">
      <c r="A220" s="22"/>
      <c r="B220" s="53"/>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spans="1:27" ht="12.5">
      <c r="A221" s="22"/>
      <c r="B221" s="53"/>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spans="1:27" ht="12.5">
      <c r="A222" s="22"/>
      <c r="B222" s="53"/>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spans="1:27" ht="12.5">
      <c r="A223" s="22"/>
      <c r="B223" s="53"/>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spans="1:27" ht="12.5">
      <c r="A224" s="22"/>
      <c r="B224" s="53"/>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spans="1:27" ht="12.5">
      <c r="A225" s="22"/>
      <c r="B225" s="53"/>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spans="1:27" ht="12.5">
      <c r="A226" s="22"/>
      <c r="B226" s="53"/>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spans="1:27" ht="12.5">
      <c r="A227" s="22"/>
      <c r="B227" s="53"/>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spans="1:27" ht="12.5">
      <c r="A228" s="22"/>
      <c r="B228" s="53"/>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spans="1:27" ht="12.5">
      <c r="A229" s="22"/>
      <c r="B229" s="53"/>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spans="1:27" ht="12.5">
      <c r="A230" s="22"/>
      <c r="B230" s="53"/>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spans="1:27" ht="12.5">
      <c r="A231" s="22"/>
      <c r="B231" s="53"/>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spans="1:27" ht="12.5">
      <c r="A232" s="22"/>
      <c r="B232" s="53"/>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spans="1:27" ht="12.5">
      <c r="A233" s="22"/>
      <c r="B233" s="53"/>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spans="1:27" ht="12.5">
      <c r="A234" s="22"/>
      <c r="B234" s="53"/>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spans="1:27" ht="12.5">
      <c r="A235" s="22"/>
      <c r="B235" s="53"/>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spans="1:27" ht="12.5">
      <c r="A236" s="22"/>
      <c r="B236" s="53"/>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spans="1:27" ht="12.5">
      <c r="A237" s="22"/>
      <c r="B237" s="53"/>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spans="1:27" ht="12.5">
      <c r="A238" s="22"/>
      <c r="B238" s="53"/>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spans="1:27" ht="12.5">
      <c r="A239" s="22"/>
      <c r="B239" s="53"/>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spans="1:27" ht="12.5">
      <c r="A240" s="22"/>
      <c r="B240" s="53"/>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spans="1:27" ht="12.5">
      <c r="A241" s="22"/>
      <c r="B241" s="53"/>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spans="1:27" ht="12.5">
      <c r="A242" s="22"/>
      <c r="B242" s="53"/>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spans="1:27" ht="12.5">
      <c r="A243" s="22"/>
      <c r="B243" s="53"/>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spans="1:27" ht="12.5">
      <c r="A244" s="22"/>
      <c r="B244" s="53"/>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spans="1:27" ht="12.5">
      <c r="A245" s="22"/>
      <c r="B245" s="53"/>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spans="1:27" ht="12.5">
      <c r="A246" s="22"/>
      <c r="B246" s="53"/>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spans="1:27" ht="12.5">
      <c r="A247" s="22"/>
      <c r="B247" s="53"/>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spans="1:27" ht="12.5">
      <c r="A248" s="22"/>
      <c r="B248" s="53"/>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spans="1:27" ht="12.5">
      <c r="A249" s="22"/>
      <c r="B249" s="53"/>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spans="1:27" ht="12.5">
      <c r="A250" s="22"/>
      <c r="B250" s="53"/>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spans="1:27" ht="12.5">
      <c r="A251" s="22"/>
      <c r="B251" s="53"/>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spans="1:27" ht="12.5">
      <c r="A252" s="22"/>
      <c r="B252" s="53"/>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spans="1:27" ht="12.5">
      <c r="A253" s="22"/>
      <c r="B253" s="53"/>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spans="1:27" ht="12.5">
      <c r="A254" s="22"/>
      <c r="B254" s="53"/>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spans="1:27" ht="12.5">
      <c r="A255" s="22"/>
      <c r="B255" s="53"/>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spans="1:27" ht="12.5">
      <c r="A256" s="22"/>
      <c r="B256" s="53"/>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spans="1:27" ht="12.5">
      <c r="A257" s="22"/>
      <c r="B257" s="53"/>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spans="1:27" ht="12.5">
      <c r="A258" s="22"/>
      <c r="B258" s="53"/>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spans="1:27" ht="12.5">
      <c r="A259" s="22"/>
      <c r="B259" s="53"/>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spans="1:27" ht="12.5">
      <c r="A260" s="22"/>
      <c r="B260" s="53"/>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spans="1:27" ht="12.5">
      <c r="A261" s="22"/>
      <c r="B261" s="53"/>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spans="1:27" ht="12.5">
      <c r="A262" s="22"/>
      <c r="B262" s="53"/>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spans="1:27" ht="12.5">
      <c r="A263" s="22"/>
      <c r="B263" s="53"/>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spans="1:27" ht="12.5">
      <c r="A264" s="22"/>
      <c r="B264" s="53"/>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spans="1:27" ht="12.5">
      <c r="A265" s="22"/>
      <c r="B265" s="53"/>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spans="1:27" ht="12.5">
      <c r="A266" s="22"/>
      <c r="B266" s="53"/>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spans="1:27" ht="12.5">
      <c r="A267" s="22"/>
      <c r="B267" s="53"/>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spans="1:27" ht="12.5">
      <c r="A268" s="22"/>
      <c r="B268" s="53"/>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spans="1:27" ht="12.5">
      <c r="A269" s="22"/>
      <c r="B269" s="53"/>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spans="1:27" ht="12.5">
      <c r="A270" s="22"/>
      <c r="B270" s="53"/>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spans="1:27" ht="12.5">
      <c r="A271" s="22"/>
      <c r="B271" s="53"/>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spans="1:27" ht="12.5">
      <c r="A272" s="22"/>
      <c r="B272" s="53"/>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spans="1:27" ht="12.5">
      <c r="A273" s="22"/>
      <c r="B273" s="53"/>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spans="1:27" ht="12.5">
      <c r="A274" s="22"/>
      <c r="B274" s="53"/>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spans="1:27" ht="12.5">
      <c r="A275" s="22"/>
      <c r="B275" s="53"/>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spans="1:27" ht="12.5">
      <c r="A276" s="22"/>
      <c r="B276" s="53"/>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spans="1:27" ht="12.5">
      <c r="A277" s="22"/>
      <c r="B277" s="53"/>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spans="1:27" ht="12.5">
      <c r="A278" s="22"/>
      <c r="B278" s="53"/>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spans="1:27" ht="12.5">
      <c r="A279" s="22"/>
      <c r="B279" s="53"/>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spans="1:27" ht="12.5">
      <c r="A280" s="22"/>
      <c r="B280" s="53"/>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spans="1:27" ht="12.5">
      <c r="A281" s="22"/>
      <c r="B281" s="53"/>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spans="1:27" ht="12.5">
      <c r="A282" s="22"/>
      <c r="B282" s="53"/>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spans="1:27" ht="12.5">
      <c r="A283" s="22"/>
      <c r="B283" s="53"/>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spans="1:27" ht="12.5">
      <c r="A284" s="22"/>
      <c r="B284" s="53"/>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spans="1:27" ht="12.5">
      <c r="A285" s="22"/>
      <c r="B285" s="53"/>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spans="1:27" ht="12.5">
      <c r="A286" s="22"/>
      <c r="B286" s="53"/>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spans="1:27" ht="12.5">
      <c r="A287" s="22"/>
      <c r="B287" s="53"/>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spans="1:27" ht="12.5">
      <c r="A288" s="22"/>
      <c r="B288" s="53"/>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spans="1:27" ht="12.5">
      <c r="A289" s="22"/>
      <c r="B289" s="53"/>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spans="1:27" ht="12.5">
      <c r="A290" s="22"/>
      <c r="B290" s="53"/>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spans="1:27" ht="12.5">
      <c r="A291" s="22"/>
      <c r="B291" s="53"/>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spans="1:27" ht="12.5">
      <c r="A292" s="22"/>
      <c r="B292" s="53"/>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spans="1:27" ht="12.5">
      <c r="A293" s="22"/>
      <c r="B293" s="53"/>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spans="1:27" ht="12.5">
      <c r="A294" s="22"/>
      <c r="B294" s="53"/>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spans="1:27" ht="12.5">
      <c r="A295" s="22"/>
      <c r="B295" s="53"/>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spans="1:27" ht="12.5">
      <c r="A296" s="22"/>
      <c r="B296" s="53"/>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spans="1:27" ht="12.5">
      <c r="A297" s="22"/>
      <c r="B297" s="53"/>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spans="1:27" ht="12.5">
      <c r="A298" s="22"/>
      <c r="B298" s="53"/>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spans="1:27" ht="12.5">
      <c r="A299" s="22"/>
      <c r="B299" s="53"/>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spans="1:27" ht="12.5">
      <c r="A300" s="22"/>
      <c r="B300" s="53"/>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spans="1:27" ht="12.5">
      <c r="A301" s="22"/>
      <c r="B301" s="53"/>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spans="1:27" ht="12.5">
      <c r="A302" s="22"/>
      <c r="B302" s="53"/>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spans="1:27" ht="12.5">
      <c r="A303" s="22"/>
      <c r="B303" s="53"/>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spans="1:27" ht="12.5">
      <c r="A304" s="22"/>
      <c r="B304" s="53"/>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spans="1:27" ht="12.5">
      <c r="A305" s="22"/>
      <c r="B305" s="53"/>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spans="1:27" ht="12.5">
      <c r="A306" s="22"/>
      <c r="B306" s="53"/>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spans="1:27" ht="12.5">
      <c r="A307" s="22"/>
      <c r="B307" s="53"/>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spans="1:27" ht="12.5">
      <c r="A308" s="22"/>
      <c r="B308" s="53"/>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spans="1:27" ht="12.5">
      <c r="A309" s="22"/>
      <c r="B309" s="53"/>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spans="1:27" ht="12.5">
      <c r="A310" s="22"/>
      <c r="B310" s="53"/>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spans="1:27" ht="12.5">
      <c r="A311" s="22"/>
      <c r="B311" s="53"/>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spans="1:27" ht="12.5">
      <c r="A312" s="22"/>
      <c r="B312" s="53"/>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spans="1:27" ht="12.5">
      <c r="A313" s="22"/>
      <c r="B313" s="53"/>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spans="1:27" ht="12.5">
      <c r="A314" s="22"/>
      <c r="B314" s="53"/>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spans="1:27" ht="12.5">
      <c r="A315" s="22"/>
      <c r="B315" s="53"/>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spans="1:27" ht="12.5">
      <c r="A316" s="22"/>
      <c r="B316" s="53"/>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spans="1:27" ht="12.5">
      <c r="A317" s="22"/>
      <c r="B317" s="53"/>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spans="1:27" ht="12.5">
      <c r="A318" s="22"/>
      <c r="B318" s="53"/>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spans="1:27" ht="12.5">
      <c r="A319" s="22"/>
      <c r="B319" s="53"/>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spans="1:27" ht="12.5">
      <c r="A320" s="22"/>
      <c r="B320" s="53"/>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spans="1:27" ht="12.5">
      <c r="A321" s="22"/>
      <c r="B321" s="53"/>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spans="1:27" ht="12.5">
      <c r="A322" s="22"/>
      <c r="B322" s="53"/>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spans="1:27" ht="12.5">
      <c r="A323" s="22"/>
      <c r="B323" s="53"/>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spans="1:27" ht="12.5">
      <c r="A324" s="22"/>
      <c r="B324" s="53"/>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spans="1:27" ht="12.5">
      <c r="A325" s="22"/>
      <c r="B325" s="53"/>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spans="1:27" ht="12.5">
      <c r="A326" s="22"/>
      <c r="B326" s="53"/>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spans="1:27" ht="12.5">
      <c r="A327" s="22"/>
      <c r="B327" s="53"/>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spans="1:27" ht="12.5">
      <c r="A328" s="22"/>
      <c r="B328" s="53"/>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spans="1:27" ht="12.5">
      <c r="A329" s="22"/>
      <c r="B329" s="53"/>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spans="1:27" ht="12.5">
      <c r="A330" s="22"/>
      <c r="B330" s="53"/>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spans="1:27" ht="12.5">
      <c r="A331" s="22"/>
      <c r="B331" s="53"/>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spans="1:27" ht="12.5">
      <c r="A332" s="22"/>
      <c r="B332" s="53"/>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spans="1:27" ht="12.5">
      <c r="A333" s="22"/>
      <c r="B333" s="53"/>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spans="1:27" ht="12.5">
      <c r="A334" s="22"/>
      <c r="B334" s="53"/>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spans="1:27" ht="12.5">
      <c r="A335" s="22"/>
      <c r="B335" s="53"/>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spans="1:27" ht="12.5">
      <c r="A336" s="22"/>
      <c r="B336" s="53"/>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spans="1:27" ht="12.5">
      <c r="A337" s="22"/>
      <c r="B337" s="53"/>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spans="1:27" ht="12.5">
      <c r="A338" s="22"/>
      <c r="B338" s="53"/>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spans="1:27" ht="12.5">
      <c r="A339" s="22"/>
      <c r="B339" s="53"/>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spans="1:27" ht="12.5">
      <c r="A340" s="22"/>
      <c r="B340" s="53"/>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spans="1:27" ht="12.5">
      <c r="A341" s="22"/>
      <c r="B341" s="53"/>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spans="1:27" ht="12.5">
      <c r="A342" s="22"/>
      <c r="B342" s="53"/>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spans="1:27" ht="12.5">
      <c r="A343" s="22"/>
      <c r="B343" s="53"/>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spans="1:27" ht="12.5">
      <c r="A344" s="22"/>
      <c r="B344" s="53"/>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spans="1:27" ht="12.5">
      <c r="A345" s="22"/>
      <c r="B345" s="53"/>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spans="1:27" ht="12.5">
      <c r="A346" s="22"/>
      <c r="B346" s="53"/>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spans="1:27" ht="12.5">
      <c r="A347" s="22"/>
      <c r="B347" s="53"/>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spans="1:27" ht="12.5">
      <c r="A348" s="22"/>
      <c r="B348" s="53"/>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spans="1:27" ht="12.5">
      <c r="A349" s="22"/>
      <c r="B349" s="53"/>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spans="1:27" ht="12.5">
      <c r="A350" s="22"/>
      <c r="B350" s="53"/>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spans="1:27" ht="12.5">
      <c r="A351" s="22"/>
      <c r="B351" s="53"/>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spans="1:27" ht="12.5">
      <c r="A352" s="22"/>
      <c r="B352" s="53"/>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spans="1:27" ht="12.5">
      <c r="A353" s="22"/>
      <c r="B353" s="53"/>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spans="1:27" ht="12.5">
      <c r="A354" s="22"/>
      <c r="B354" s="53"/>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spans="1:27" ht="12.5">
      <c r="A355" s="22"/>
      <c r="B355" s="53"/>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spans="1:27" ht="12.5">
      <c r="A356" s="22"/>
      <c r="B356" s="53"/>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spans="1:27" ht="12.5">
      <c r="A357" s="22"/>
      <c r="B357" s="53"/>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spans="1:27" ht="12.5">
      <c r="A358" s="22"/>
      <c r="B358" s="53"/>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spans="1:27" ht="12.5">
      <c r="A359" s="22"/>
      <c r="B359" s="53"/>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spans="1:27" ht="12.5">
      <c r="A360" s="22"/>
      <c r="B360" s="53"/>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spans="1:27" ht="12.5">
      <c r="A361" s="22"/>
      <c r="B361" s="53"/>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spans="1:27" ht="12.5">
      <c r="A362" s="22"/>
      <c r="B362" s="53"/>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spans="1:27" ht="12.5">
      <c r="A363" s="22"/>
      <c r="B363" s="53"/>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spans="1:27" ht="12.5">
      <c r="A364" s="22"/>
      <c r="B364" s="53"/>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spans="1:27" ht="12.5">
      <c r="A365" s="22"/>
      <c r="B365" s="53"/>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spans="1:27" ht="12.5">
      <c r="A366" s="22"/>
      <c r="B366" s="53"/>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spans="1:27" ht="12.5">
      <c r="A367" s="22"/>
      <c r="B367" s="53"/>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spans="1:27" ht="12.5">
      <c r="A368" s="22"/>
      <c r="B368" s="53"/>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spans="1:27" ht="12.5">
      <c r="A369" s="22"/>
      <c r="B369" s="53"/>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spans="1:27" ht="12.5">
      <c r="A370" s="22"/>
      <c r="B370" s="53"/>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spans="1:27" ht="12.5">
      <c r="A371" s="22"/>
      <c r="B371" s="53"/>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spans="1:27" ht="12.5">
      <c r="A372" s="22"/>
      <c r="B372" s="53"/>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spans="1:27" ht="12.5">
      <c r="A373" s="22"/>
      <c r="B373" s="53"/>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spans="1:27" ht="12.5">
      <c r="A374" s="22"/>
      <c r="B374" s="53"/>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spans="1:27" ht="12.5">
      <c r="A375" s="22"/>
      <c r="B375" s="53"/>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spans="1:27" ht="12.5">
      <c r="A376" s="22"/>
      <c r="B376" s="53"/>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spans="1:27" ht="12.5">
      <c r="A377" s="22"/>
      <c r="B377" s="53"/>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spans="1:27" ht="12.5">
      <c r="A378" s="22"/>
      <c r="B378" s="53"/>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spans="1:27" ht="12.5">
      <c r="A379" s="22"/>
      <c r="B379" s="53"/>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spans="1:27" ht="12.5">
      <c r="A380" s="22"/>
      <c r="B380" s="53"/>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spans="1:27" ht="12.5">
      <c r="A381" s="22"/>
      <c r="B381" s="53"/>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spans="1:27" ht="12.5">
      <c r="A382" s="22"/>
      <c r="B382" s="53"/>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spans="1:27" ht="12.5">
      <c r="A383" s="22"/>
      <c r="B383" s="53"/>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spans="1:27" ht="12.5">
      <c r="A384" s="22"/>
      <c r="B384" s="53"/>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spans="1:27" ht="12.5">
      <c r="A385" s="22"/>
      <c r="B385" s="53"/>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spans="1:27" ht="12.5">
      <c r="A386" s="22"/>
      <c r="B386" s="53"/>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spans="1:27" ht="12.5">
      <c r="A387" s="22"/>
      <c r="B387" s="53"/>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spans="1:27" ht="12.5">
      <c r="A388" s="22"/>
      <c r="B388" s="53"/>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spans="1:27" ht="12.5">
      <c r="A389" s="22"/>
      <c r="B389" s="53"/>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spans="1:27" ht="12.5">
      <c r="A390" s="22"/>
      <c r="B390" s="53"/>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spans="1:27" ht="12.5">
      <c r="A391" s="22"/>
      <c r="B391" s="53"/>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spans="1:27" ht="12.5">
      <c r="A392" s="22"/>
      <c r="B392" s="53"/>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spans="1:27" ht="12.5">
      <c r="A393" s="22"/>
      <c r="B393" s="53"/>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spans="1:27" ht="12.5">
      <c r="A394" s="22"/>
      <c r="B394" s="53"/>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spans="1:27" ht="12.5">
      <c r="A395" s="22"/>
      <c r="B395" s="53"/>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spans="1:27" ht="12.5">
      <c r="A396" s="22"/>
      <c r="B396" s="53"/>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spans="1:27" ht="12.5">
      <c r="A397" s="22"/>
      <c r="B397" s="53"/>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spans="1:27" ht="12.5">
      <c r="A398" s="22"/>
      <c r="B398" s="53"/>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spans="1:27" ht="12.5">
      <c r="A399" s="22"/>
      <c r="B399" s="53"/>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spans="1:27" ht="12.5">
      <c r="A400" s="22"/>
      <c r="B400" s="53"/>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spans="1:27" ht="12.5">
      <c r="A401" s="22"/>
      <c r="B401" s="53"/>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spans="1:27" ht="12.5">
      <c r="A402" s="22"/>
      <c r="B402" s="53"/>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spans="1:27" ht="12.5">
      <c r="A403" s="22"/>
      <c r="B403" s="53"/>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spans="1:27" ht="12.5">
      <c r="A404" s="22"/>
      <c r="B404" s="53"/>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spans="1:27" ht="12.5">
      <c r="A405" s="22"/>
      <c r="B405" s="53"/>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spans="1:27" ht="12.5">
      <c r="A406" s="22"/>
      <c r="B406" s="53"/>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spans="1:27" ht="12.5">
      <c r="A407" s="22"/>
      <c r="B407" s="53"/>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spans="1:27" ht="12.5">
      <c r="A408" s="22"/>
      <c r="B408" s="53"/>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spans="1:27" ht="12.5">
      <c r="A409" s="22"/>
      <c r="B409" s="53"/>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spans="1:27" ht="12.5">
      <c r="A410" s="22"/>
      <c r="B410" s="53"/>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spans="1:27" ht="12.5">
      <c r="A411" s="22"/>
      <c r="B411" s="53"/>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spans="1:27" ht="12.5">
      <c r="A412" s="22"/>
      <c r="B412" s="53"/>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spans="1:27" ht="12.5">
      <c r="A413" s="22"/>
      <c r="B413" s="53"/>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spans="1:27" ht="12.5">
      <c r="A414" s="22"/>
      <c r="B414" s="53"/>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spans="1:27" ht="12.5">
      <c r="A415" s="22"/>
      <c r="B415" s="53"/>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spans="1:27" ht="12.5">
      <c r="A416" s="22"/>
      <c r="B416" s="53"/>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spans="1:27" ht="12.5">
      <c r="A417" s="22"/>
      <c r="B417" s="53"/>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spans="1:27" ht="12.5">
      <c r="A418" s="22"/>
      <c r="B418" s="53"/>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spans="1:27" ht="12.5">
      <c r="A419" s="22"/>
      <c r="B419" s="53"/>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spans="1:27" ht="12.5">
      <c r="A420" s="22"/>
      <c r="B420" s="53"/>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spans="1:27" ht="12.5">
      <c r="A421" s="22"/>
      <c r="B421" s="53"/>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spans="1:27" ht="12.5">
      <c r="A422" s="22"/>
      <c r="B422" s="53"/>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spans="1:27" ht="12.5">
      <c r="A423" s="22"/>
      <c r="B423" s="53"/>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spans="1:27" ht="12.5">
      <c r="A424" s="22"/>
      <c r="B424" s="53"/>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spans="1:27" ht="12.5">
      <c r="A425" s="22"/>
      <c r="B425" s="53"/>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spans="1:27" ht="12.5">
      <c r="A426" s="22"/>
      <c r="B426" s="53"/>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spans="1:27" ht="12.5">
      <c r="A427" s="22"/>
      <c r="B427" s="53"/>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spans="1:27" ht="12.5">
      <c r="A428" s="22"/>
      <c r="B428" s="53"/>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spans="1:27" ht="12.5">
      <c r="A429" s="22"/>
      <c r="B429" s="53"/>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spans="1:27" ht="12.5">
      <c r="A430" s="22"/>
      <c r="B430" s="53"/>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spans="1:27" ht="12.5">
      <c r="A431" s="22"/>
      <c r="B431" s="53"/>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spans="1:27" ht="12.5">
      <c r="A432" s="22"/>
      <c r="B432" s="53"/>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spans="1:27" ht="12.5">
      <c r="A433" s="22"/>
      <c r="B433" s="53"/>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spans="1:27" ht="12.5">
      <c r="A434" s="22"/>
      <c r="B434" s="53"/>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spans="1:27" ht="12.5">
      <c r="A435" s="22"/>
      <c r="B435" s="53"/>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spans="1:27" ht="12.5">
      <c r="A436" s="22"/>
      <c r="B436" s="53"/>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spans="1:27" ht="12.5">
      <c r="A437" s="22"/>
      <c r="B437" s="53"/>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spans="1:27" ht="12.5">
      <c r="A438" s="22"/>
      <c r="B438" s="53"/>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spans="1:27" ht="12.5">
      <c r="A439" s="22"/>
      <c r="B439" s="53"/>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spans="1:27" ht="12.5">
      <c r="A440" s="22"/>
      <c r="B440" s="53"/>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spans="1:27" ht="12.5">
      <c r="A441" s="22"/>
      <c r="B441" s="53"/>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spans="1:27" ht="12.5">
      <c r="A442" s="22"/>
      <c r="B442" s="53"/>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spans="1:27" ht="12.5">
      <c r="A443" s="22"/>
      <c r="B443" s="53"/>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spans="1:27" ht="12.5">
      <c r="A444" s="22"/>
      <c r="B444" s="53"/>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spans="1:27" ht="12.5">
      <c r="A445" s="22"/>
      <c r="B445" s="53"/>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spans="1:27" ht="12.5">
      <c r="A446" s="22"/>
      <c r="B446" s="53"/>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spans="1:27" ht="12.5">
      <c r="A447" s="22"/>
      <c r="B447" s="53"/>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spans="1:27" ht="12.5">
      <c r="A448" s="22"/>
      <c r="B448" s="53"/>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spans="1:27" ht="12.5">
      <c r="A449" s="22"/>
      <c r="B449" s="53"/>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spans="1:27" ht="12.5">
      <c r="A450" s="22"/>
      <c r="B450" s="53"/>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spans="1:27" ht="12.5">
      <c r="A451" s="22"/>
      <c r="B451" s="53"/>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spans="1:27" ht="12.5">
      <c r="A452" s="22"/>
      <c r="B452" s="53"/>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spans="1:27" ht="12.5">
      <c r="A453" s="22"/>
      <c r="B453" s="53"/>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spans="1:27" ht="12.5">
      <c r="A454" s="22"/>
      <c r="B454" s="53"/>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spans="1:27" ht="12.5">
      <c r="A455" s="22"/>
      <c r="B455" s="53"/>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spans="1:27" ht="12.5">
      <c r="A456" s="22"/>
      <c r="B456" s="53"/>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spans="1:27" ht="12.5">
      <c r="A457" s="22"/>
      <c r="B457" s="53"/>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spans="1:27" ht="12.5">
      <c r="A458" s="22"/>
      <c r="B458" s="53"/>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spans="1:27" ht="12.5">
      <c r="A459" s="22"/>
      <c r="B459" s="53"/>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spans="1:27" ht="12.5">
      <c r="A460" s="22"/>
      <c r="B460" s="53"/>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spans="1:27" ht="12.5">
      <c r="A461" s="22"/>
      <c r="B461" s="53"/>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spans="1:27" ht="12.5">
      <c r="A462" s="22"/>
      <c r="B462" s="53"/>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spans="1:27" ht="12.5">
      <c r="A463" s="22"/>
      <c r="B463" s="53"/>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spans="1:27" ht="12.5">
      <c r="A464" s="22"/>
      <c r="B464" s="53"/>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spans="1:27" ht="12.5">
      <c r="A465" s="22"/>
      <c r="B465" s="53"/>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spans="1:27" ht="12.5">
      <c r="A466" s="22"/>
      <c r="B466" s="53"/>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spans="1:27" ht="12.5">
      <c r="A467" s="22"/>
      <c r="B467" s="53"/>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spans="1:27" ht="12.5">
      <c r="A468" s="22"/>
      <c r="B468" s="53"/>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spans="1:27" ht="12.5">
      <c r="A469" s="22"/>
      <c r="B469" s="53"/>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spans="1:27" ht="12.5">
      <c r="A470" s="22"/>
      <c r="B470" s="53"/>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spans="1:27" ht="12.5">
      <c r="A471" s="22"/>
      <c r="B471" s="53"/>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spans="1:27" ht="12.5">
      <c r="A472" s="22"/>
      <c r="B472" s="53"/>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spans="1:27" ht="12.5">
      <c r="A473" s="22"/>
      <c r="B473" s="53"/>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spans="1:27" ht="12.5">
      <c r="A474" s="22"/>
      <c r="B474" s="53"/>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spans="1:27" ht="12.5">
      <c r="A475" s="22"/>
      <c r="B475" s="53"/>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spans="1:27" ht="12.5">
      <c r="A476" s="22"/>
      <c r="B476" s="53"/>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spans="1:27" ht="12.5">
      <c r="A477" s="22"/>
      <c r="B477" s="53"/>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spans="1:27" ht="12.5">
      <c r="A478" s="22"/>
      <c r="B478" s="53"/>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spans="1:27" ht="12.5">
      <c r="A479" s="22"/>
      <c r="B479" s="53"/>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spans="1:27" ht="12.5">
      <c r="A480" s="22"/>
      <c r="B480" s="53"/>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spans="1:27" ht="12.5">
      <c r="A481" s="22"/>
      <c r="B481" s="53"/>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spans="1:27" ht="12.5">
      <c r="A482" s="22"/>
      <c r="B482" s="53"/>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spans="1:27" ht="12.5">
      <c r="A483" s="22"/>
      <c r="B483" s="53"/>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spans="1:27" ht="12.5">
      <c r="A484" s="22"/>
      <c r="B484" s="53"/>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spans="1:27" ht="12.5">
      <c r="A485" s="22"/>
      <c r="B485" s="53"/>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spans="1:27" ht="12.5">
      <c r="A486" s="22"/>
      <c r="B486" s="53"/>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spans="1:27" ht="12.5">
      <c r="A487" s="22"/>
      <c r="B487" s="53"/>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spans="1:27" ht="12.5">
      <c r="A488" s="22"/>
      <c r="B488" s="53"/>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spans="1:27" ht="12.5">
      <c r="A489" s="22"/>
      <c r="B489" s="53"/>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spans="1:27" ht="12.5">
      <c r="A490" s="22"/>
      <c r="B490" s="53"/>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spans="1:27" ht="12.5">
      <c r="A491" s="22"/>
      <c r="B491" s="53"/>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spans="1:27" ht="12.5">
      <c r="A492" s="22"/>
      <c r="B492" s="53"/>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spans="1:27" ht="12.5">
      <c r="A493" s="22"/>
      <c r="B493" s="53"/>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spans="1:27" ht="12.5">
      <c r="A494" s="22"/>
      <c r="B494" s="53"/>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spans="1:27" ht="12.5">
      <c r="A495" s="22"/>
      <c r="B495" s="53"/>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spans="1:27" ht="12.5">
      <c r="A496" s="22"/>
      <c r="B496" s="53"/>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spans="1:27" ht="12.5">
      <c r="A497" s="22"/>
      <c r="B497" s="53"/>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spans="1:27" ht="12.5">
      <c r="A498" s="22"/>
      <c r="B498" s="53"/>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spans="1:27" ht="12.5">
      <c r="A499" s="22"/>
      <c r="B499" s="53"/>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spans="1:27" ht="12.5">
      <c r="A500" s="22"/>
      <c r="B500" s="53"/>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spans="1:27" ht="12.5">
      <c r="A501" s="22"/>
      <c r="B501" s="53"/>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spans="1:27" ht="12.5">
      <c r="A502" s="22"/>
      <c r="B502" s="53"/>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spans="1:27" ht="12.5">
      <c r="A503" s="22"/>
      <c r="B503" s="53"/>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spans="1:27" ht="12.5">
      <c r="A504" s="22"/>
      <c r="B504" s="53"/>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spans="1:27" ht="12.5">
      <c r="A505" s="22"/>
      <c r="B505" s="53"/>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spans="1:27" ht="12.5">
      <c r="A506" s="22"/>
      <c r="B506" s="53"/>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spans="1:27" ht="12.5">
      <c r="A507" s="22"/>
      <c r="B507" s="53"/>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spans="1:27" ht="12.5">
      <c r="A508" s="22"/>
      <c r="B508" s="53"/>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spans="1:27" ht="12.5">
      <c r="A509" s="22"/>
      <c r="B509" s="53"/>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spans="1:27" ht="12.5">
      <c r="A510" s="22"/>
      <c r="B510" s="53"/>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spans="1:27" ht="12.5">
      <c r="A511" s="22"/>
      <c r="B511" s="53"/>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spans="1:27" ht="12.5">
      <c r="A512" s="22"/>
      <c r="B512" s="53"/>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spans="1:27" ht="12.5">
      <c r="A513" s="22"/>
      <c r="B513" s="53"/>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spans="1:27" ht="12.5">
      <c r="A514" s="22"/>
      <c r="B514" s="53"/>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spans="1:27" ht="12.5">
      <c r="A515" s="22"/>
      <c r="B515" s="53"/>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spans="1:27" ht="12.5">
      <c r="A516" s="22"/>
      <c r="B516" s="53"/>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spans="1:27" ht="12.5">
      <c r="A517" s="22"/>
      <c r="B517" s="53"/>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spans="1:27" ht="12.5">
      <c r="A518" s="22"/>
      <c r="B518" s="53"/>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spans="1:27" ht="12.5">
      <c r="A519" s="22"/>
      <c r="B519" s="53"/>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spans="1:27" ht="12.5">
      <c r="A520" s="22"/>
      <c r="B520" s="53"/>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spans="1:27" ht="12.5">
      <c r="A521" s="22"/>
      <c r="B521" s="53"/>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spans="1:27" ht="12.5">
      <c r="A522" s="22"/>
      <c r="B522" s="53"/>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spans="1:27" ht="12.5">
      <c r="A523" s="22"/>
      <c r="B523" s="53"/>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spans="1:27" ht="12.5">
      <c r="A524" s="22"/>
      <c r="B524" s="53"/>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spans="1:27" ht="12.5">
      <c r="A525" s="22"/>
      <c r="B525" s="53"/>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spans="1:27" ht="12.5">
      <c r="A526" s="22"/>
      <c r="B526" s="53"/>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spans="1:27" ht="12.5">
      <c r="A527" s="22"/>
      <c r="B527" s="53"/>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spans="1:27" ht="12.5">
      <c r="A528" s="22"/>
      <c r="B528" s="53"/>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spans="1:27" ht="12.5">
      <c r="A529" s="22"/>
      <c r="B529" s="53"/>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spans="1:27" ht="12.5">
      <c r="A530" s="22"/>
      <c r="B530" s="53"/>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spans="1:27" ht="12.5">
      <c r="A531" s="22"/>
      <c r="B531" s="53"/>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spans="1:27" ht="12.5">
      <c r="A532" s="22"/>
      <c r="B532" s="53"/>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spans="1:27" ht="12.5">
      <c r="A533" s="22"/>
      <c r="B533" s="53"/>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spans="1:27" ht="12.5">
      <c r="A534" s="22"/>
      <c r="B534" s="53"/>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spans="1:27" ht="12.5">
      <c r="A535" s="22"/>
      <c r="B535" s="53"/>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spans="1:27" ht="12.5">
      <c r="A536" s="22"/>
      <c r="B536" s="53"/>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spans="1:27" ht="12.5">
      <c r="A537" s="22"/>
      <c r="B537" s="53"/>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spans="1:27" ht="12.5">
      <c r="A538" s="22"/>
      <c r="B538" s="53"/>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spans="1:27" ht="12.5">
      <c r="A539" s="22"/>
      <c r="B539" s="53"/>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spans="1:27" ht="12.5">
      <c r="A540" s="22"/>
      <c r="B540" s="53"/>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spans="1:27" ht="12.5">
      <c r="A541" s="22"/>
      <c r="B541" s="53"/>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spans="1:27" ht="12.5">
      <c r="A542" s="22"/>
      <c r="B542" s="53"/>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spans="1:27" ht="12.5">
      <c r="A543" s="22"/>
      <c r="B543" s="53"/>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spans="1:27" ht="12.5">
      <c r="A544" s="22"/>
      <c r="B544" s="53"/>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spans="1:27" ht="12.5">
      <c r="A545" s="22"/>
      <c r="B545" s="53"/>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spans="1:27" ht="12.5">
      <c r="A546" s="22"/>
      <c r="B546" s="53"/>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spans="1:27" ht="12.5">
      <c r="A547" s="22"/>
      <c r="B547" s="53"/>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spans="1:27" ht="12.5">
      <c r="A548" s="22"/>
      <c r="B548" s="53"/>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spans="1:27" ht="12.5">
      <c r="A549" s="22"/>
      <c r="B549" s="53"/>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spans="1:27" ht="12.5">
      <c r="A550" s="22"/>
      <c r="B550" s="53"/>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spans="1:27" ht="12.5">
      <c r="A551" s="22"/>
      <c r="B551" s="53"/>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spans="1:27" ht="12.5">
      <c r="A552" s="22"/>
      <c r="B552" s="53"/>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spans="1:27" ht="12.5">
      <c r="A553" s="22"/>
      <c r="B553" s="53"/>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spans="1:27" ht="12.5">
      <c r="A554" s="22"/>
      <c r="B554" s="53"/>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spans="1:27" ht="12.5">
      <c r="A555" s="22"/>
      <c r="B555" s="53"/>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spans="1:27" ht="12.5">
      <c r="A556" s="22"/>
      <c r="B556" s="53"/>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spans="1:27" ht="12.5">
      <c r="A557" s="22"/>
      <c r="B557" s="53"/>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spans="1:27" ht="12.5">
      <c r="A558" s="22"/>
      <c r="B558" s="53"/>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spans="1:27" ht="12.5">
      <c r="A559" s="22"/>
      <c r="B559" s="53"/>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spans="1:27" ht="12.5">
      <c r="A560" s="22"/>
      <c r="B560" s="53"/>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spans="1:27" ht="12.5">
      <c r="A561" s="22"/>
      <c r="B561" s="53"/>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spans="1:27" ht="12.5">
      <c r="A562" s="22"/>
      <c r="B562" s="53"/>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spans="1:27" ht="12.5">
      <c r="A563" s="22"/>
      <c r="B563" s="53"/>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spans="1:27" ht="12.5">
      <c r="A564" s="22"/>
      <c r="B564" s="53"/>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spans="1:27" ht="12.5">
      <c r="A565" s="22"/>
      <c r="B565" s="53"/>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spans="1:27" ht="12.5">
      <c r="A566" s="22"/>
      <c r="B566" s="53"/>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spans="1:27" ht="12.5">
      <c r="A567" s="22"/>
      <c r="B567" s="53"/>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spans="1:27" ht="12.5">
      <c r="A568" s="22"/>
      <c r="B568" s="53"/>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spans="1:27" ht="12.5">
      <c r="A569" s="22"/>
      <c r="B569" s="53"/>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spans="1:27" ht="12.5">
      <c r="A570" s="22"/>
      <c r="B570" s="53"/>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spans="1:27" ht="12.5">
      <c r="A571" s="22"/>
      <c r="B571" s="53"/>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spans="1:27" ht="12.5">
      <c r="A572" s="22"/>
      <c r="B572" s="53"/>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spans="1:27" ht="12.5">
      <c r="A573" s="22"/>
      <c r="B573" s="53"/>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spans="1:27" ht="12.5">
      <c r="A574" s="22"/>
      <c r="B574" s="53"/>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spans="1:27" ht="12.5">
      <c r="A575" s="22"/>
      <c r="B575" s="53"/>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spans="1:27" ht="12.5">
      <c r="A576" s="22"/>
      <c r="B576" s="53"/>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spans="1:27" ht="12.5">
      <c r="A577" s="22"/>
      <c r="B577" s="53"/>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spans="1:27" ht="12.5">
      <c r="A578" s="22"/>
      <c r="B578" s="53"/>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spans="1:27" ht="12.5">
      <c r="A579" s="22"/>
      <c r="B579" s="53"/>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spans="1:27" ht="12.5">
      <c r="A580" s="22"/>
      <c r="B580" s="53"/>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spans="1:27" ht="12.5">
      <c r="A581" s="22"/>
      <c r="B581" s="53"/>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spans="1:27" ht="12.5">
      <c r="A582" s="22"/>
      <c r="B582" s="53"/>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spans="1:27" ht="12.5">
      <c r="A583" s="22"/>
      <c r="B583" s="53"/>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spans="1:27" ht="12.5">
      <c r="A584" s="22"/>
      <c r="B584" s="53"/>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spans="1:27" ht="12.5">
      <c r="A585" s="22"/>
      <c r="B585" s="53"/>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spans="1:27" ht="12.5">
      <c r="A586" s="22"/>
      <c r="B586" s="53"/>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spans="1:27" ht="12.5">
      <c r="A587" s="22"/>
      <c r="B587" s="53"/>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spans="1:27" ht="12.5">
      <c r="A588" s="22"/>
      <c r="B588" s="53"/>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spans="1:27" ht="12.5">
      <c r="A589" s="22"/>
      <c r="B589" s="53"/>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spans="1:27" ht="12.5">
      <c r="A590" s="22"/>
      <c r="B590" s="53"/>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spans="1:27" ht="12.5">
      <c r="A591" s="22"/>
      <c r="B591" s="53"/>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spans="1:27" ht="12.5">
      <c r="A592" s="22"/>
      <c r="B592" s="53"/>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spans="1:27" ht="12.5">
      <c r="A593" s="22"/>
      <c r="B593" s="53"/>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spans="1:27" ht="12.5">
      <c r="A594" s="22"/>
      <c r="B594" s="53"/>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spans="1:27" ht="12.5">
      <c r="A595" s="22"/>
      <c r="B595" s="53"/>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spans="1:27" ht="12.5">
      <c r="A596" s="22"/>
      <c r="B596" s="53"/>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spans="1:27" ht="12.5">
      <c r="A597" s="22"/>
      <c r="B597" s="53"/>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spans="1:27" ht="12.5">
      <c r="A598" s="22"/>
      <c r="B598" s="53"/>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7" ht="12.5">
      <c r="A599" s="22"/>
      <c r="B599" s="53"/>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spans="1:27" ht="12.5">
      <c r="A600" s="22"/>
      <c r="B600" s="53"/>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spans="1:27" ht="12.5">
      <c r="A601" s="22"/>
      <c r="B601" s="53"/>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spans="1:27" ht="12.5">
      <c r="A602" s="22"/>
      <c r="B602" s="53"/>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spans="1:27" ht="12.5">
      <c r="A603" s="22"/>
      <c r="B603" s="53"/>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spans="1:27" ht="12.5">
      <c r="A604" s="22"/>
      <c r="B604" s="53"/>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spans="1:27" ht="12.5">
      <c r="A605" s="22"/>
      <c r="B605" s="53"/>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spans="1:27" ht="12.5">
      <c r="A606" s="22"/>
      <c r="B606" s="53"/>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spans="1:27" ht="12.5">
      <c r="A607" s="22"/>
      <c r="B607" s="53"/>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spans="1:27" ht="12.5">
      <c r="A608" s="22"/>
      <c r="B608" s="53"/>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spans="1:27" ht="12.5">
      <c r="A609" s="22"/>
      <c r="B609" s="53"/>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spans="1:27" ht="12.5">
      <c r="A610" s="22"/>
      <c r="B610" s="53"/>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spans="1:27" ht="12.5">
      <c r="A611" s="22"/>
      <c r="B611" s="53"/>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spans="1:27" ht="12.5">
      <c r="A612" s="22"/>
      <c r="B612" s="53"/>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spans="1:27" ht="12.5">
      <c r="A613" s="22"/>
      <c r="B613" s="53"/>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spans="1:27" ht="12.5">
      <c r="A614" s="22"/>
      <c r="B614" s="53"/>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spans="1:27" ht="12.5">
      <c r="A615" s="22"/>
      <c r="B615" s="53"/>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spans="1:27" ht="12.5">
      <c r="A616" s="22"/>
      <c r="B616" s="53"/>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spans="1:27" ht="12.5">
      <c r="A617" s="22"/>
      <c r="B617" s="53"/>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spans="1:27" ht="12.5">
      <c r="A618" s="22"/>
      <c r="B618" s="53"/>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spans="1:27" ht="12.5">
      <c r="A619" s="22"/>
      <c r="B619" s="53"/>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spans="1:27" ht="12.5">
      <c r="A620" s="22"/>
      <c r="B620" s="53"/>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spans="1:27" ht="12.5">
      <c r="A621" s="22"/>
      <c r="B621" s="53"/>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spans="1:27" ht="12.5">
      <c r="A622" s="22"/>
      <c r="B622" s="53"/>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spans="1:27" ht="12.5">
      <c r="A623" s="22"/>
      <c r="B623" s="53"/>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spans="1:27" ht="12.5">
      <c r="A624" s="22"/>
      <c r="B624" s="53"/>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spans="1:27" ht="12.5">
      <c r="A625" s="22"/>
      <c r="B625" s="53"/>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spans="1:27" ht="12.5">
      <c r="A626" s="22"/>
      <c r="B626" s="53"/>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spans="1:27" ht="12.5">
      <c r="A627" s="22"/>
      <c r="B627" s="53"/>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spans="1:27" ht="12.5">
      <c r="A628" s="22"/>
      <c r="B628" s="53"/>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spans="1:27" ht="12.5">
      <c r="A629" s="22"/>
      <c r="B629" s="53"/>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spans="1:27" ht="12.5">
      <c r="A630" s="22"/>
      <c r="B630" s="53"/>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spans="1:27" ht="12.5">
      <c r="A631" s="22"/>
      <c r="B631" s="53"/>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spans="1:27" ht="12.5">
      <c r="A632" s="22"/>
      <c r="B632" s="53"/>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spans="1:27" ht="12.5">
      <c r="A633" s="22"/>
      <c r="B633" s="53"/>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spans="1:27" ht="12.5">
      <c r="A634" s="22"/>
      <c r="B634" s="53"/>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spans="1:27" ht="12.5">
      <c r="A635" s="22"/>
      <c r="B635" s="53"/>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spans="1:27" ht="12.5">
      <c r="A636" s="22"/>
      <c r="B636" s="53"/>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spans="1:27" ht="12.5">
      <c r="A637" s="22"/>
      <c r="B637" s="53"/>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spans="1:27" ht="12.5">
      <c r="A638" s="22"/>
      <c r="B638" s="53"/>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spans="1:27" ht="12.5">
      <c r="A639" s="22"/>
      <c r="B639" s="53"/>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spans="1:27" ht="12.5">
      <c r="A640" s="22"/>
      <c r="B640" s="53"/>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spans="1:27" ht="12.5">
      <c r="A641" s="22"/>
      <c r="B641" s="53"/>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spans="1:27" ht="12.5">
      <c r="A642" s="22"/>
      <c r="B642" s="53"/>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spans="1:27" ht="12.5">
      <c r="A643" s="22"/>
      <c r="B643" s="53"/>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spans="1:27" ht="12.5">
      <c r="A644" s="22"/>
      <c r="B644" s="53"/>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spans="1:27" ht="12.5">
      <c r="A645" s="22"/>
      <c r="B645" s="53"/>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spans="1:27" ht="12.5">
      <c r="A646" s="22"/>
      <c r="B646" s="53"/>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spans="1:27" ht="12.5">
      <c r="A647" s="22"/>
      <c r="B647" s="53"/>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spans="1:27" ht="12.5">
      <c r="A648" s="22"/>
      <c r="B648" s="53"/>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spans="1:27" ht="12.5">
      <c r="A649" s="22"/>
      <c r="B649" s="53"/>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spans="1:27" ht="12.5">
      <c r="A650" s="22"/>
      <c r="B650" s="53"/>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spans="1:27" ht="12.5">
      <c r="A651" s="22"/>
      <c r="B651" s="53"/>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spans="1:27" ht="12.5">
      <c r="A652" s="22"/>
      <c r="B652" s="53"/>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spans="1:27" ht="12.5">
      <c r="A653" s="22"/>
      <c r="B653" s="53"/>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spans="1:27" ht="12.5">
      <c r="A654" s="22"/>
      <c r="B654" s="53"/>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spans="1:27" ht="12.5">
      <c r="A655" s="22"/>
      <c r="B655" s="53"/>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spans="1:27" ht="12.5">
      <c r="A656" s="22"/>
      <c r="B656" s="53"/>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spans="1:27" ht="12.5">
      <c r="A657" s="22"/>
      <c r="B657" s="53"/>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spans="1:27" ht="12.5">
      <c r="A658" s="22"/>
      <c r="B658" s="53"/>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spans="1:27" ht="12.5">
      <c r="A659" s="22"/>
      <c r="B659" s="53"/>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spans="1:27" ht="12.5">
      <c r="A660" s="22"/>
      <c r="B660" s="53"/>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spans="1:27" ht="12.5">
      <c r="A661" s="22"/>
      <c r="B661" s="53"/>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spans="1:27" ht="12.5">
      <c r="A662" s="22"/>
      <c r="B662" s="53"/>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spans="1:27" ht="12.5">
      <c r="A663" s="22"/>
      <c r="B663" s="53"/>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spans="1:27" ht="12.5">
      <c r="A664" s="22"/>
      <c r="B664" s="53"/>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spans="1:27" ht="12.5">
      <c r="A665" s="22"/>
      <c r="B665" s="53"/>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spans="1:27" ht="12.5">
      <c r="A666" s="22"/>
      <c r="B666" s="53"/>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spans="1:27" ht="12.5">
      <c r="A667" s="22"/>
      <c r="B667" s="53"/>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spans="1:27" ht="12.5">
      <c r="A668" s="22"/>
      <c r="B668" s="53"/>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spans="1:27" ht="12.5">
      <c r="A669" s="22"/>
      <c r="B669" s="53"/>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spans="1:27" ht="12.5">
      <c r="A670" s="22"/>
      <c r="B670" s="53"/>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spans="1:27" ht="12.5">
      <c r="A671" s="22"/>
      <c r="B671" s="53"/>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spans="1:27" ht="12.5">
      <c r="A672" s="22"/>
      <c r="B672" s="53"/>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spans="1:27" ht="12.5">
      <c r="A673" s="22"/>
      <c r="B673" s="53"/>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spans="1:27" ht="12.5">
      <c r="A674" s="22"/>
      <c r="B674" s="53"/>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spans="1:27" ht="12.5">
      <c r="A675" s="22"/>
      <c r="B675" s="53"/>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spans="1:27" ht="12.5">
      <c r="A676" s="22"/>
      <c r="B676" s="53"/>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spans="1:27" ht="12.5">
      <c r="A677" s="22"/>
      <c r="B677" s="53"/>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spans="1:27" ht="12.5">
      <c r="A678" s="22"/>
      <c r="B678" s="53"/>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spans="1:27" ht="12.5">
      <c r="A679" s="22"/>
      <c r="B679" s="53"/>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spans="1:27" ht="12.5">
      <c r="A680" s="22"/>
      <c r="B680" s="53"/>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spans="1:27" ht="12.5">
      <c r="A681" s="22"/>
      <c r="B681" s="53"/>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spans="1:27" ht="12.5">
      <c r="A682" s="22"/>
      <c r="B682" s="53"/>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spans="1:27" ht="12.5">
      <c r="A683" s="22"/>
      <c r="B683" s="53"/>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spans="1:27" ht="12.5">
      <c r="A684" s="22"/>
      <c r="B684" s="53"/>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spans="1:27" ht="12.5">
      <c r="A685" s="22"/>
      <c r="B685" s="53"/>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spans="1:27" ht="12.5">
      <c r="A686" s="22"/>
      <c r="B686" s="53"/>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spans="1:27" ht="12.5">
      <c r="A687" s="22"/>
      <c r="B687" s="53"/>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spans="1:27" ht="12.5">
      <c r="A688" s="22"/>
      <c r="B688" s="53"/>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spans="1:27" ht="12.5">
      <c r="A689" s="22"/>
      <c r="B689" s="53"/>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spans="1:27" ht="12.5">
      <c r="A690" s="22"/>
      <c r="B690" s="53"/>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spans="1:27" ht="12.5">
      <c r="A691" s="22"/>
      <c r="B691" s="53"/>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spans="1:27" ht="12.5">
      <c r="A692" s="22"/>
      <c r="B692" s="53"/>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spans="1:27" ht="12.5">
      <c r="A693" s="22"/>
      <c r="B693" s="53"/>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spans="1:27" ht="12.5">
      <c r="A694" s="22"/>
      <c r="B694" s="53"/>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spans="1:27" ht="12.5">
      <c r="A695" s="22"/>
      <c r="B695" s="53"/>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spans="1:27" ht="12.5">
      <c r="A696" s="22"/>
      <c r="B696" s="53"/>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spans="1:27" ht="12.5">
      <c r="A697" s="22"/>
      <c r="B697" s="53"/>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spans="1:27" ht="12.5">
      <c r="A698" s="22"/>
      <c r="B698" s="53"/>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spans="1:27" ht="12.5">
      <c r="A699" s="22"/>
      <c r="B699" s="53"/>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spans="1:27" ht="12.5">
      <c r="A700" s="22"/>
      <c r="B700" s="53"/>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spans="1:27" ht="12.5">
      <c r="A701" s="22"/>
      <c r="B701" s="53"/>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spans="1:27" ht="12.5">
      <c r="A702" s="22"/>
      <c r="B702" s="53"/>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spans="1:27" ht="12.5">
      <c r="A703" s="22"/>
      <c r="B703" s="53"/>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spans="1:27" ht="12.5">
      <c r="A704" s="22"/>
      <c r="B704" s="53"/>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spans="1:27" ht="12.5">
      <c r="A705" s="22"/>
      <c r="B705" s="53"/>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spans="1:27" ht="12.5">
      <c r="A706" s="22"/>
      <c r="B706" s="53"/>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spans="1:27" ht="12.5">
      <c r="A707" s="22"/>
      <c r="B707" s="53"/>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spans="1:27" ht="12.5">
      <c r="A708" s="22"/>
      <c r="B708" s="53"/>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spans="1:27" ht="12.5">
      <c r="A709" s="22"/>
      <c r="B709" s="53"/>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spans="1:27" ht="12.5">
      <c r="A710" s="22"/>
      <c r="B710" s="53"/>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spans="1:27" ht="12.5">
      <c r="A711" s="22"/>
      <c r="B711" s="53"/>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spans="1:27" ht="12.5">
      <c r="A712" s="22"/>
      <c r="B712" s="53"/>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spans="1:27" ht="12.5">
      <c r="A713" s="22"/>
      <c r="B713" s="53"/>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spans="1:27" ht="12.5">
      <c r="A714" s="22"/>
      <c r="B714" s="53"/>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spans="1:27" ht="12.5">
      <c r="A715" s="22"/>
      <c r="B715" s="53"/>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spans="1:27" ht="12.5">
      <c r="A716" s="22"/>
      <c r="B716" s="53"/>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spans="1:27" ht="12.5">
      <c r="A717" s="22"/>
      <c r="B717" s="53"/>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spans="1:27" ht="12.5">
      <c r="A718" s="22"/>
      <c r="B718" s="53"/>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spans="1:27" ht="12.5">
      <c r="A719" s="22"/>
      <c r="B719" s="53"/>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spans="1:27" ht="12.5">
      <c r="A720" s="22"/>
      <c r="B720" s="53"/>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spans="1:27" ht="12.5">
      <c r="A721" s="22"/>
      <c r="B721" s="53"/>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spans="1:27" ht="12.5">
      <c r="A722" s="22"/>
      <c r="B722" s="53"/>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spans="1:27" ht="12.5">
      <c r="A723" s="22"/>
      <c r="B723" s="53"/>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spans="1:27" ht="12.5">
      <c r="A724" s="22"/>
      <c r="B724" s="53"/>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spans="1:27" ht="12.5">
      <c r="A725" s="22"/>
      <c r="B725" s="53"/>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spans="1:27" ht="12.5">
      <c r="A726" s="22"/>
      <c r="B726" s="53"/>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spans="1:27" ht="12.5">
      <c r="A727" s="22"/>
      <c r="B727" s="53"/>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spans="1:27" ht="12.5">
      <c r="A728" s="22"/>
      <c r="B728" s="53"/>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spans="1:27" ht="12.5">
      <c r="A729" s="22"/>
      <c r="B729" s="53"/>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spans="1:27" ht="12.5">
      <c r="A730" s="22"/>
      <c r="B730" s="53"/>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spans="1:27" ht="12.5">
      <c r="A731" s="22"/>
      <c r="B731" s="53"/>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spans="1:27" ht="12.5">
      <c r="A732" s="22"/>
      <c r="B732" s="53"/>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spans="1:27" ht="12.5">
      <c r="A733" s="22"/>
      <c r="B733" s="53"/>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spans="1:27" ht="12.5">
      <c r="A734" s="22"/>
      <c r="B734" s="53"/>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spans="1:27" ht="12.5">
      <c r="A735" s="22"/>
      <c r="B735" s="53"/>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spans="1:27" ht="12.5">
      <c r="A736" s="22"/>
      <c r="B736" s="53"/>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spans="1:27" ht="12.5">
      <c r="A737" s="22"/>
      <c r="B737" s="53"/>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spans="1:27" ht="12.5">
      <c r="A738" s="22"/>
      <c r="B738" s="53"/>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spans="1:27" ht="12.5">
      <c r="A739" s="22"/>
      <c r="B739" s="53"/>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spans="1:27" ht="12.5">
      <c r="A740" s="22"/>
      <c r="B740" s="53"/>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spans="1:27" ht="12.5">
      <c r="A741" s="22"/>
      <c r="B741" s="53"/>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spans="1:27" ht="12.5">
      <c r="A742" s="22"/>
      <c r="B742" s="53"/>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spans="1:27" ht="12.5">
      <c r="A743" s="22"/>
      <c r="B743" s="53"/>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spans="1:27" ht="12.5">
      <c r="A744" s="22"/>
      <c r="B744" s="53"/>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spans="1:27" ht="12.5">
      <c r="A745" s="22"/>
      <c r="B745" s="53"/>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spans="1:27" ht="12.5">
      <c r="A746" s="22"/>
      <c r="B746" s="53"/>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spans="1:27" ht="12.5">
      <c r="A747" s="22"/>
      <c r="B747" s="53"/>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spans="1:27" ht="12.5">
      <c r="A748" s="22"/>
      <c r="B748" s="53"/>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spans="1:27" ht="12.5">
      <c r="A749" s="22"/>
      <c r="B749" s="53"/>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spans="1:27" ht="12.5">
      <c r="A750" s="22"/>
      <c r="B750" s="53"/>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spans="1:27" ht="12.5">
      <c r="A751" s="22"/>
      <c r="B751" s="53"/>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spans="1:27" ht="12.5">
      <c r="A752" s="22"/>
      <c r="B752" s="53"/>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spans="1:27" ht="12.5">
      <c r="A753" s="22"/>
      <c r="B753" s="53"/>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spans="1:27" ht="12.5">
      <c r="A754" s="22"/>
      <c r="B754" s="53"/>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spans="1:27" ht="12.5">
      <c r="A755" s="22"/>
      <c r="B755" s="53"/>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spans="1:27" ht="12.5">
      <c r="A756" s="22"/>
      <c r="B756" s="53"/>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spans="1:27" ht="12.5">
      <c r="A757" s="22"/>
      <c r="B757" s="53"/>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spans="1:27" ht="12.5">
      <c r="A758" s="22"/>
      <c r="B758" s="53"/>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spans="1:27" ht="12.5">
      <c r="A759" s="22"/>
      <c r="B759" s="53"/>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spans="1:27" ht="12.5">
      <c r="A760" s="22"/>
      <c r="B760" s="53"/>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spans="1:27" ht="12.5">
      <c r="A761" s="22"/>
      <c r="B761" s="53"/>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spans="1:27" ht="12.5">
      <c r="A762" s="22"/>
      <c r="B762" s="53"/>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spans="1:27" ht="12.5">
      <c r="A763" s="22"/>
      <c r="B763" s="53"/>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spans="1:27" ht="12.5">
      <c r="A764" s="22"/>
      <c r="B764" s="53"/>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spans="1:27" ht="12.5">
      <c r="A765" s="22"/>
      <c r="B765" s="53"/>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spans="1:27" ht="12.5">
      <c r="A766" s="22"/>
      <c r="B766" s="53"/>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spans="1:27" ht="12.5">
      <c r="A767" s="22"/>
      <c r="B767" s="53"/>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spans="1:27" ht="12.5">
      <c r="A768" s="22"/>
      <c r="B768" s="53"/>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spans="1:27" ht="12.5">
      <c r="A769" s="22"/>
      <c r="B769" s="53"/>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spans="1:27" ht="12.5">
      <c r="A770" s="22"/>
      <c r="B770" s="53"/>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spans="1:27" ht="12.5">
      <c r="A771" s="22"/>
      <c r="B771" s="53"/>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spans="1:27" ht="12.5">
      <c r="A772" s="22"/>
      <c r="B772" s="53"/>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spans="1:27" ht="12.5">
      <c r="A773" s="22"/>
      <c r="B773" s="53"/>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spans="1:27" ht="12.5">
      <c r="A774" s="22"/>
      <c r="B774" s="53"/>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spans="1:27" ht="12.5">
      <c r="A775" s="22"/>
      <c r="B775" s="53"/>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spans="1:27" ht="12.5">
      <c r="A776" s="22"/>
      <c r="B776" s="53"/>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spans="1:27" ht="12.5">
      <c r="A777" s="22"/>
      <c r="B777" s="53"/>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spans="1:27" ht="12.5">
      <c r="A778" s="22"/>
      <c r="B778" s="53"/>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spans="1:27" ht="12.5">
      <c r="A779" s="22"/>
      <c r="B779" s="53"/>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spans="1:27" ht="12.5">
      <c r="A780" s="22"/>
      <c r="B780" s="53"/>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spans="1:27" ht="12.5">
      <c r="A781" s="22"/>
      <c r="B781" s="53"/>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spans="1:27" ht="12.5">
      <c r="A782" s="22"/>
      <c r="B782" s="53"/>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spans="1:27" ht="12.5">
      <c r="A783" s="22"/>
      <c r="B783" s="53"/>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spans="1:27" ht="12.5">
      <c r="A784" s="22"/>
      <c r="B784" s="53"/>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spans="1:27" ht="12.5">
      <c r="A785" s="22"/>
      <c r="B785" s="53"/>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spans="1:27" ht="12.5">
      <c r="A786" s="22"/>
      <c r="B786" s="53"/>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spans="1:27" ht="12.5">
      <c r="A787" s="22"/>
      <c r="B787" s="53"/>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spans="1:27" ht="12.5">
      <c r="A788" s="22"/>
      <c r="B788" s="53"/>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spans="1:27" ht="12.5">
      <c r="A789" s="22"/>
      <c r="B789" s="53"/>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spans="1:27" ht="12.5">
      <c r="A790" s="22"/>
      <c r="B790" s="53"/>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spans="1:27" ht="12.5">
      <c r="A791" s="22"/>
      <c r="B791" s="53"/>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spans="1:27" ht="12.5">
      <c r="A792" s="22"/>
      <c r="B792" s="53"/>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spans="1:27" ht="12.5">
      <c r="A793" s="22"/>
      <c r="B793" s="53"/>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spans="1:27" ht="12.5">
      <c r="A794" s="22"/>
      <c r="B794" s="53"/>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spans="1:27" ht="12.5">
      <c r="A795" s="22"/>
      <c r="B795" s="53"/>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spans="1:27" ht="12.5">
      <c r="A796" s="22"/>
      <c r="B796" s="53"/>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spans="1:27" ht="12.5">
      <c r="A797" s="22"/>
      <c r="B797" s="53"/>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spans="1:27" ht="12.5">
      <c r="A798" s="22"/>
      <c r="B798" s="53"/>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spans="1:27" ht="12.5">
      <c r="A799" s="22"/>
      <c r="B799" s="53"/>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spans="1:27" ht="12.5">
      <c r="A800" s="22"/>
      <c r="B800" s="53"/>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spans="1:27" ht="12.5">
      <c r="A801" s="22"/>
      <c r="B801" s="53"/>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spans="1:27" ht="12.5">
      <c r="A802" s="22"/>
      <c r="B802" s="53"/>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spans="1:27" ht="12.5">
      <c r="A803" s="22"/>
      <c r="B803" s="53"/>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spans="1:27" ht="12.5">
      <c r="A804" s="22"/>
      <c r="B804" s="53"/>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spans="1:27" ht="12.5">
      <c r="A805" s="22"/>
      <c r="B805" s="53"/>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spans="1:27" ht="12.5">
      <c r="A806" s="22"/>
      <c r="B806" s="53"/>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spans="1:27" ht="12.5">
      <c r="A807" s="22"/>
      <c r="B807" s="53"/>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spans="1:27" ht="12.5">
      <c r="A808" s="22"/>
      <c r="B808" s="53"/>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spans="1:27" ht="12.5">
      <c r="A809" s="22"/>
      <c r="B809" s="53"/>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spans="1:27" ht="12.5">
      <c r="A810" s="22"/>
      <c r="B810" s="53"/>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spans="1:27" ht="12.5">
      <c r="A811" s="22"/>
      <c r="B811" s="53"/>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spans="1:27" ht="12.5">
      <c r="A812" s="22"/>
      <c r="B812" s="53"/>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spans="1:27" ht="12.5">
      <c r="A813" s="22"/>
      <c r="B813" s="53"/>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spans="1:27" ht="12.5">
      <c r="A814" s="22"/>
      <c r="B814" s="53"/>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spans="1:27" ht="12.5">
      <c r="A815" s="22"/>
      <c r="B815" s="53"/>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spans="1:27" ht="12.5">
      <c r="A816" s="22"/>
      <c r="B816" s="53"/>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spans="1:27" ht="12.5">
      <c r="A817" s="22"/>
      <c r="B817" s="53"/>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spans="1:27" ht="12.5">
      <c r="A818" s="22"/>
      <c r="B818" s="53"/>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spans="1:27" ht="12.5">
      <c r="A819" s="22"/>
      <c r="B819" s="53"/>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spans="1:27" ht="12.5">
      <c r="A820" s="22"/>
      <c r="B820" s="53"/>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spans="1:27" ht="12.5">
      <c r="A821" s="22"/>
      <c r="B821" s="53"/>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spans="1:27" ht="12.5">
      <c r="A822" s="22"/>
      <c r="B822" s="53"/>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spans="1:27" ht="12.5">
      <c r="A823" s="22"/>
      <c r="B823" s="53"/>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spans="1:27" ht="12.5">
      <c r="A824" s="22"/>
      <c r="B824" s="53"/>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spans="1:27" ht="12.5">
      <c r="A825" s="22"/>
      <c r="B825" s="53"/>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spans="1:27" ht="12.5">
      <c r="A826" s="22"/>
      <c r="B826" s="53"/>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spans="1:27" ht="12.5">
      <c r="A827" s="22"/>
      <c r="B827" s="53"/>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spans="1:27" ht="12.5">
      <c r="A828" s="22"/>
      <c r="B828" s="53"/>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spans="1:27" ht="12.5">
      <c r="A829" s="22"/>
      <c r="B829" s="53"/>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spans="1:27" ht="12.5">
      <c r="A830" s="22"/>
      <c r="B830" s="53"/>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spans="1:27" ht="12.5">
      <c r="A831" s="22"/>
      <c r="B831" s="53"/>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spans="1:27" ht="12.5">
      <c r="A832" s="22"/>
      <c r="B832" s="53"/>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spans="1:27" ht="12.5">
      <c r="A833" s="22"/>
      <c r="B833" s="53"/>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spans="1:27" ht="12.5">
      <c r="A834" s="22"/>
      <c r="B834" s="53"/>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spans="1:27" ht="12.5">
      <c r="A835" s="22"/>
      <c r="B835" s="53"/>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spans="1:27" ht="12.5">
      <c r="A836" s="22"/>
      <c r="B836" s="53"/>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spans="1:27" ht="12.5">
      <c r="A837" s="22"/>
      <c r="B837" s="53"/>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spans="1:27" ht="12.5">
      <c r="A838" s="22"/>
      <c r="B838" s="53"/>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spans="1:27" ht="12.5">
      <c r="A839" s="22"/>
      <c r="B839" s="53"/>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spans="1:27" ht="12.5">
      <c r="A840" s="22"/>
      <c r="B840" s="53"/>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spans="1:27" ht="12.5">
      <c r="A841" s="22"/>
      <c r="B841" s="53"/>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spans="1:27" ht="12.5">
      <c r="A842" s="22"/>
      <c r="B842" s="53"/>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spans="1:27" ht="12.5">
      <c r="A843" s="22"/>
      <c r="B843" s="53"/>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spans="1:27" ht="12.5">
      <c r="A844" s="22"/>
      <c r="B844" s="53"/>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spans="1:27" ht="12.5">
      <c r="A845" s="22"/>
      <c r="B845" s="53"/>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spans="1:27" ht="12.5">
      <c r="A846" s="22"/>
      <c r="B846" s="53"/>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spans="1:27" ht="12.5">
      <c r="A847" s="22"/>
      <c r="B847" s="53"/>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spans="1:27" ht="12.5">
      <c r="A848" s="22"/>
      <c r="B848" s="53"/>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spans="1:27" ht="12.5">
      <c r="A849" s="22"/>
      <c r="B849" s="53"/>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spans="1:27" ht="12.5">
      <c r="A850" s="22"/>
      <c r="B850" s="53"/>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spans="1:27" ht="12.5">
      <c r="A851" s="22"/>
      <c r="B851" s="53"/>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spans="1:27" ht="12.5">
      <c r="A852" s="22"/>
      <c r="B852" s="53"/>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spans="1:27" ht="12.5">
      <c r="A853" s="22"/>
      <c r="B853" s="53"/>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spans="1:27" ht="12.5">
      <c r="A854" s="22"/>
      <c r="B854" s="53"/>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spans="1:27" ht="12.5">
      <c r="A855" s="22"/>
      <c r="B855" s="53"/>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spans="1:27" ht="12.5">
      <c r="A856" s="22"/>
      <c r="B856" s="53"/>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spans="1:27" ht="12.5">
      <c r="A857" s="22"/>
      <c r="B857" s="53"/>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spans="1:27" ht="12.5">
      <c r="A858" s="22"/>
      <c r="B858" s="53"/>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spans="1:27" ht="12.5">
      <c r="A859" s="22"/>
      <c r="B859" s="53"/>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spans="1:27" ht="12.5">
      <c r="A860" s="22"/>
      <c r="B860" s="53"/>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spans="1:27" ht="12.5">
      <c r="A861" s="22"/>
      <c r="B861" s="53"/>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spans="1:27" ht="12.5">
      <c r="A862" s="22"/>
      <c r="B862" s="53"/>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spans="1:27" ht="12.5">
      <c r="A863" s="22"/>
      <c r="B863" s="53"/>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spans="1:27" ht="12.5">
      <c r="A864" s="22"/>
      <c r="B864" s="53"/>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spans="1:27" ht="12.5">
      <c r="A865" s="22"/>
      <c r="B865" s="53"/>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spans="1:27" ht="12.5">
      <c r="A866" s="22"/>
      <c r="B866" s="53"/>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spans="1:27" ht="12.5">
      <c r="A867" s="22"/>
      <c r="B867" s="53"/>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spans="1:27" ht="12.5">
      <c r="A868" s="22"/>
      <c r="B868" s="53"/>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spans="1:27" ht="12.5">
      <c r="A869" s="22"/>
      <c r="B869" s="53"/>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spans="1:27" ht="12.5">
      <c r="A870" s="22"/>
      <c r="B870" s="53"/>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spans="1:27" ht="12.5">
      <c r="A871" s="22"/>
      <c r="B871" s="53"/>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spans="1:27" ht="12.5">
      <c r="A872" s="22"/>
      <c r="B872" s="53"/>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spans="1:27" ht="12.5">
      <c r="A873" s="22"/>
      <c r="B873" s="53"/>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spans="1:27" ht="12.5">
      <c r="A874" s="22"/>
      <c r="B874" s="53"/>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spans="1:27" ht="12.5">
      <c r="A875" s="22"/>
      <c r="B875" s="53"/>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spans="1:27" ht="12.5">
      <c r="A876" s="22"/>
      <c r="B876" s="53"/>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spans="1:27" ht="12.5">
      <c r="A877" s="22"/>
      <c r="B877" s="53"/>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spans="1:27" ht="12.5">
      <c r="A878" s="22"/>
      <c r="B878" s="53"/>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spans="1:27" ht="12.5">
      <c r="A879" s="22"/>
      <c r="B879" s="53"/>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spans="1:27" ht="12.5">
      <c r="A880" s="22"/>
      <c r="B880" s="53"/>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spans="1:27" ht="12.5">
      <c r="A881" s="22"/>
      <c r="B881" s="53"/>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spans="1:27" ht="12.5">
      <c r="A882" s="22"/>
      <c r="B882" s="53"/>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spans="1:27" ht="12.5">
      <c r="A883" s="22"/>
      <c r="B883" s="53"/>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spans="1:27" ht="12.5">
      <c r="A884" s="22"/>
      <c r="B884" s="53"/>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spans="1:27" ht="12.5">
      <c r="A885" s="22"/>
      <c r="B885" s="53"/>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spans="1:27" ht="12.5">
      <c r="A886" s="22"/>
      <c r="B886" s="53"/>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spans="1:27" ht="12.5">
      <c r="A887" s="22"/>
      <c r="B887" s="53"/>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spans="1:27" ht="12.5">
      <c r="A888" s="22"/>
      <c r="B888" s="53"/>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spans="1:27" ht="12.5">
      <c r="A889" s="22"/>
      <c r="B889" s="53"/>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spans="1:27" ht="12.5">
      <c r="A890" s="22"/>
      <c r="B890" s="53"/>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spans="1:27" ht="12.5">
      <c r="A891" s="22"/>
      <c r="B891" s="53"/>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spans="1:27" ht="12.5">
      <c r="A892" s="22"/>
      <c r="B892" s="53"/>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spans="1:27" ht="12.5">
      <c r="A893" s="22"/>
      <c r="B893" s="53"/>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spans="1:27" ht="12.5">
      <c r="A894" s="22"/>
      <c r="B894" s="53"/>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spans="1:27" ht="12.5">
      <c r="A895" s="22"/>
      <c r="B895" s="53"/>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spans="1:27" ht="12.5">
      <c r="A896" s="22"/>
      <c r="B896" s="53"/>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spans="1:27" ht="12.5">
      <c r="A897" s="22"/>
      <c r="B897" s="53"/>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spans="1:27" ht="12.5">
      <c r="A898" s="22"/>
      <c r="B898" s="53"/>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spans="1:27" ht="12.5">
      <c r="A899" s="22"/>
      <c r="B899" s="53"/>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spans="1:27" ht="12.5">
      <c r="A900" s="22"/>
      <c r="B900" s="53"/>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spans="1:27" ht="12.5">
      <c r="A901" s="22"/>
      <c r="B901" s="53"/>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spans="1:27" ht="12.5">
      <c r="A902" s="22"/>
      <c r="B902" s="53"/>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spans="1:27" ht="12.5">
      <c r="A903" s="22"/>
      <c r="B903" s="53"/>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spans="1:27" ht="12.5">
      <c r="A904" s="22"/>
      <c r="B904" s="53"/>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spans="1:27" ht="12.5">
      <c r="A905" s="22"/>
      <c r="B905" s="53"/>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spans="1:27" ht="12.5">
      <c r="A906" s="22"/>
      <c r="B906" s="53"/>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spans="1:27" ht="12.5">
      <c r="A907" s="22"/>
      <c r="B907" s="53"/>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spans="1:27" ht="12.5">
      <c r="A908" s="22"/>
      <c r="B908" s="53"/>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spans="1:27" ht="12.5">
      <c r="A909" s="22"/>
      <c r="B909" s="53"/>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spans="1:27" ht="12.5">
      <c r="A910" s="22"/>
      <c r="B910" s="53"/>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spans="1:27" ht="12.5">
      <c r="A911" s="22"/>
      <c r="B911" s="53"/>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spans="1:27" ht="12.5">
      <c r="A912" s="22"/>
      <c r="B912" s="53"/>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spans="1:27" ht="12.5">
      <c r="A913" s="22"/>
      <c r="B913" s="53"/>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spans="1:27" ht="12.5">
      <c r="A914" s="22"/>
      <c r="B914" s="53"/>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spans="1:27" ht="12.5">
      <c r="A915" s="22"/>
      <c r="B915" s="53"/>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spans="1:27" ht="12.5">
      <c r="A916" s="22"/>
      <c r="B916" s="53"/>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spans="1:27" ht="12.5">
      <c r="A917" s="22"/>
      <c r="B917" s="53"/>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spans="1:27" ht="12.5">
      <c r="A918" s="22"/>
      <c r="B918" s="53"/>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spans="1:27" ht="12.5">
      <c r="A919" s="22"/>
      <c r="B919" s="53"/>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spans="1:27" ht="12.5">
      <c r="A920" s="22"/>
      <c r="B920" s="53"/>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spans="1:27" ht="12.5">
      <c r="A921" s="22"/>
      <c r="B921" s="53"/>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spans="1:27" ht="12.5">
      <c r="A922" s="22"/>
      <c r="B922" s="53"/>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spans="1:27" ht="12.5">
      <c r="A923" s="22"/>
      <c r="B923" s="53"/>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spans="1:27" ht="12.5">
      <c r="A924" s="22"/>
      <c r="B924" s="53"/>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spans="1:27" ht="12.5">
      <c r="A925" s="22"/>
      <c r="B925" s="53"/>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spans="1:27" ht="12.5">
      <c r="A926" s="22"/>
      <c r="B926" s="53"/>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spans="1:27" ht="12.5">
      <c r="A927" s="22"/>
      <c r="B927" s="53"/>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spans="1:27" ht="12.5">
      <c r="A928" s="22"/>
      <c r="B928" s="53"/>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spans="1:27" ht="12.5">
      <c r="A929" s="22"/>
      <c r="B929" s="53"/>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spans="1:27" ht="12.5">
      <c r="A930" s="22"/>
      <c r="B930" s="53"/>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spans="1:27" ht="12.5">
      <c r="A931" s="22"/>
      <c r="B931" s="53"/>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spans="1:27" ht="12.5">
      <c r="A932" s="22"/>
      <c r="B932" s="53"/>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spans="1:27" ht="12.5">
      <c r="A933" s="22"/>
      <c r="B933" s="53"/>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spans="1:27" ht="12.5">
      <c r="A934" s="22"/>
      <c r="B934" s="53"/>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spans="1:27" ht="12.5">
      <c r="A935" s="22"/>
      <c r="B935" s="53"/>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spans="1:27" ht="12.5">
      <c r="A936" s="22"/>
      <c r="B936" s="53"/>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spans="1:27" ht="12.5">
      <c r="A937" s="22"/>
      <c r="B937" s="53"/>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spans="1:27" ht="12.5">
      <c r="A938" s="22"/>
      <c r="B938" s="53"/>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spans="1:27" ht="12.5">
      <c r="A939" s="22"/>
      <c r="B939" s="53"/>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spans="1:27" ht="12.5">
      <c r="A940" s="22"/>
      <c r="B940" s="53"/>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spans="1:27" ht="12.5">
      <c r="A941" s="22"/>
      <c r="B941" s="53"/>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spans="1:27" ht="12.5">
      <c r="A942" s="22"/>
      <c r="B942" s="53"/>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spans="1:27" ht="12.5">
      <c r="A943" s="22"/>
      <c r="B943" s="53"/>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spans="1:27" ht="12.5">
      <c r="A944" s="22"/>
      <c r="B944" s="53"/>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spans="1:27" ht="12.5">
      <c r="A945" s="22"/>
      <c r="B945" s="53"/>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spans="1:27" ht="12.5">
      <c r="A946" s="22"/>
      <c r="B946" s="53"/>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spans="1:27" ht="12.5">
      <c r="A947" s="22"/>
      <c r="B947" s="53"/>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spans="1:27" ht="12.5">
      <c r="A948" s="22"/>
      <c r="B948" s="53"/>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spans="1:27" ht="12.5">
      <c r="A949" s="22"/>
      <c r="B949" s="53"/>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spans="1:27" ht="12.5">
      <c r="A950" s="22"/>
      <c r="B950" s="53"/>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spans="1:27" ht="12.5">
      <c r="A951" s="22"/>
      <c r="B951" s="53"/>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spans="1:27" ht="12.5">
      <c r="A952" s="22"/>
      <c r="B952" s="53"/>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spans="1:27" ht="12.5">
      <c r="A953" s="22"/>
      <c r="B953" s="53"/>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spans="1:27" ht="12.5">
      <c r="A954" s="22"/>
      <c r="B954" s="53"/>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spans="1:27" ht="12.5">
      <c r="A955" s="22"/>
      <c r="B955" s="53"/>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spans="1:27" ht="12.5">
      <c r="A956" s="22"/>
      <c r="B956" s="53"/>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spans="1:27" ht="12.5">
      <c r="A957" s="22"/>
      <c r="B957" s="53"/>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spans="1:27" ht="12.5">
      <c r="A958" s="22"/>
      <c r="B958" s="53"/>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spans="1:27" ht="12.5">
      <c r="A959" s="22"/>
      <c r="B959" s="53"/>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spans="1:27" ht="12.5">
      <c r="A960" s="22"/>
      <c r="B960" s="53"/>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spans="1:27" ht="12.5">
      <c r="A961" s="22"/>
      <c r="B961" s="53"/>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spans="1:27" ht="12.5">
      <c r="A962" s="22"/>
      <c r="B962" s="53"/>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spans="1:27" ht="12.5">
      <c r="A963" s="22"/>
      <c r="B963" s="53"/>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spans="1:27" ht="12.5">
      <c r="A964" s="22"/>
      <c r="B964" s="53"/>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spans="1:27" ht="12.5">
      <c r="A965" s="22"/>
      <c r="B965" s="53"/>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spans="1:27" ht="12.5">
      <c r="A966" s="22"/>
      <c r="B966" s="53"/>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spans="1:27" ht="12.5">
      <c r="A967" s="22"/>
      <c r="B967" s="53"/>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spans="1:27" ht="12.5">
      <c r="A968" s="22"/>
      <c r="B968" s="53"/>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spans="1:27" ht="12.5">
      <c r="A969" s="22"/>
      <c r="B969" s="53"/>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spans="1:27" ht="12.5">
      <c r="A970" s="22"/>
      <c r="B970" s="53"/>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spans="1:27" ht="12.5">
      <c r="A971" s="22"/>
      <c r="B971" s="53"/>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spans="1:27" ht="12.5">
      <c r="A972" s="22"/>
      <c r="B972" s="53"/>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spans="1:27" ht="12.5">
      <c r="A973" s="22"/>
      <c r="B973" s="53"/>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spans="1:27" ht="12.5">
      <c r="A974" s="22"/>
      <c r="B974" s="53"/>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spans="1:27" ht="12.5">
      <c r="A975" s="22"/>
      <c r="B975" s="53"/>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spans="1:27" ht="12.5">
      <c r="A976" s="22"/>
      <c r="B976" s="53"/>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spans="1:27" ht="12.5">
      <c r="A977" s="22"/>
      <c r="B977" s="53"/>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spans="1:27" ht="12.5">
      <c r="A978" s="22"/>
      <c r="B978" s="53"/>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spans="1:27" ht="12.5">
      <c r="A979" s="22"/>
      <c r="B979" s="53"/>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spans="1:27" ht="12.5">
      <c r="A980" s="22"/>
      <c r="B980" s="53"/>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sheetData>
  <mergeCells count="4">
    <mergeCell ref="G5:H5"/>
    <mergeCell ref="G8:H8"/>
    <mergeCell ref="G9:H9"/>
    <mergeCell ref="G10:H10"/>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All</vt:lpstr>
      <vt:lpstr>capital.type</vt:lpstr>
      <vt:lpstr>capital.industry</vt:lpstr>
      <vt:lpstr>Industry</vt:lpstr>
      <vt:lpstr>ENT</vt:lpstr>
      <vt:lpstr>Capital</vt:lpstr>
      <vt:lpstr>PRO</vt:lpstr>
      <vt:lpstr>Lost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2020-01-15T02:41:50Z</dcterms:modified>
</cp:coreProperties>
</file>