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5.xml" ContentType="application/vnd.openxmlformats-officedocument.spreadsheetml.pivotTable+xml"/>
  <Override PartName="/xl/drawings/drawing3.xml" ContentType="application/vnd.openxmlformats-officedocument.drawing+xml"/>
  <Override PartName="/xl/charts/chartEx1.xml" ContentType="application/vnd.ms-office.chartex+xml"/>
  <Override PartName="/xl/charts/style4.xml" ContentType="application/vnd.ms-office.chartstyle+xml"/>
  <Override PartName="/xl/charts/colors4.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Ex3.xml" ContentType="application/vnd.ms-office.chartex+xml"/>
  <Override PartName="/xl/charts/style8.xml" ContentType="application/vnd.ms-office.chartstyle+xml"/>
  <Override PartName="/xl/charts/colors8.xml" ContentType="application/vnd.ms-office.chartcolorstyle+xml"/>
  <Override PartName="/xl/charts/chart6.xml" ContentType="application/vnd.openxmlformats-officedocument.drawingml.chart+xml"/>
  <Override PartName="/xl/charts/style9.xml" ContentType="application/vnd.ms-office.chartstyle+xml"/>
  <Override PartName="/xl/charts/colors9.xml" ContentType="application/vnd.ms-office.chartcolorstyle+xml"/>
  <Override PartName="/xl/charts/chart7.xml" ContentType="application/vnd.openxmlformats-officedocument.drawingml.chart+xml"/>
  <Override PartName="/xl/charts/style10.xml" ContentType="application/vnd.ms-office.chartstyle+xml"/>
  <Override PartName="/xl/charts/colors10.xml" ContentType="application/vnd.ms-office.chartcolorstyle+xml"/>
  <Override PartName="/xl/charts/chartEx4.xml" ContentType="application/vnd.ms-office.chartex+xml"/>
  <Override PartName="/xl/charts/style11.xml" ContentType="application/vnd.ms-office.chartstyle+xml"/>
  <Override PartName="/xl/charts/colors11.xml" ContentType="application/vnd.ms-office.chartcolorstyle+xml"/>
  <Override PartName="/xl/charts/chart8.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SHWETA\Documents\"/>
    </mc:Choice>
  </mc:AlternateContent>
  <xr:revisionPtr revIDLastSave="0" documentId="8_{AD3DF954-9F7A-46F6-95C1-CD959328C0C2}" xr6:coauthVersionLast="47" xr6:coauthVersionMax="47" xr10:uidLastSave="{00000000-0000-0000-0000-000000000000}"/>
  <bookViews>
    <workbookView xWindow="-108" yWindow="-108" windowWidth="23256" windowHeight="12456" firstSheet="2" activeTab="6" xr2:uid="{039806AC-1E90-4C41-A4F4-78E21A9548D0}"/>
  </bookViews>
  <sheets>
    <sheet name="Raw" sheetId="1" r:id="rId1"/>
    <sheet name="KPI" sheetId="3" r:id="rId2"/>
    <sheet name="GenderQualification" sheetId="4" r:id="rId3"/>
    <sheet name="Department" sheetId="6" r:id="rId4"/>
    <sheet name="Job Role" sheetId="7" r:id="rId5"/>
    <sheet name="Age Marriage" sheetId="8" r:id="rId6"/>
    <sheet name="HR DASHBOARD" sheetId="9" r:id="rId7"/>
  </sheets>
  <definedNames>
    <definedName name="_xlchart.v1.0" hidden="1">'Job Role'!$F$5:$F$13</definedName>
    <definedName name="_xlchart.v1.1" hidden="1">'Job Role'!$G$5:$G$13</definedName>
    <definedName name="_xlchart.v1.6" hidden="1">'Job Role'!$F$5:$F$13</definedName>
    <definedName name="_xlchart.v1.7" hidden="1">'Job Role'!$G$5:$G$13</definedName>
    <definedName name="_xlchart.v2.2" hidden="1">'Age Marriage'!$E$17:$E$19</definedName>
    <definedName name="_xlchart.v2.3" hidden="1">'Age Marriage'!$F$17:$F$19</definedName>
    <definedName name="_xlchart.v2.4" hidden="1">'Age Marriage'!$E$17:$E$19</definedName>
    <definedName name="_xlchart.v2.5" hidden="1">'Age Marriage'!$F$17:$F$19</definedName>
    <definedName name="Slicer_Department">#N/A</definedName>
    <definedName name="Slicer_Education_Field">#N/A</definedName>
    <definedName name="Slicer_Gender">#N/A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8" i="3" l="1"/>
  <c r="F19" i="8"/>
  <c r="F18" i="8"/>
  <c r="G8" i="7"/>
  <c r="G6" i="9"/>
  <c r="G9" i="7"/>
  <c r="B8" i="3"/>
  <c r="G11" i="7"/>
  <c r="C8" i="3"/>
  <c r="G12" i="7"/>
  <c r="G7" i="7"/>
  <c r="G13" i="7"/>
  <c r="G5" i="7"/>
  <c r="F6" i="9"/>
  <c r="G6" i="7"/>
  <c r="F17" i="8"/>
  <c r="G10" i="7"/>
  <c r="E6" i="9"/>
  <c r="H6" i="9" l="1"/>
  <c r="I6" i="9"/>
  <c r="E8" i="3"/>
  <c r="D8" i="3"/>
</calcChain>
</file>

<file path=xl/sharedStrings.xml><?xml version="1.0" encoding="utf-8"?>
<sst xmlns="http://schemas.openxmlformats.org/spreadsheetml/2006/main" count="19229" uniqueCount="1569">
  <si>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</si>
  <si>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</si>
  <si>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</si>
  <si>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</si>
  <si>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</si>
  <si>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</si>
  <si>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</si>
  <si>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</si>
  <si>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</si>
  <si>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</si>
  <si>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</si>
  <si>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</si>
  <si>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</si>
  <si>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</si>
  <si>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</si>
  <si>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</si>
  <si>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</si>
  <si>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</si>
  <si>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</si>
  <si>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</si>
  <si>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</si>
  <si>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</si>
  <si>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</si>
  <si>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</si>
  <si>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</si>
  <si>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</si>
  <si>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</si>
  <si>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</si>
  <si>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</si>
  <si>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</si>
  <si>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</si>
  <si>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</si>
  <si>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</si>
  <si>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</si>
  <si>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</si>
  <si>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</si>
  <si>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</si>
  <si>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</si>
  <si>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</si>
  <si>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</si>
  <si>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</si>
  <si>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</si>
  <si>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</si>
  <si>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</si>
  <si>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</si>
  <si>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</si>
  <si>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</si>
  <si>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</si>
  <si>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</si>
  <si>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</si>
  <si>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</si>
  <si>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</si>
  <si>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</si>
  <si>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</si>
  <si>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</si>
  <si>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</si>
  <si>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</si>
  <si>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</si>
  <si>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</si>
  <si>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</si>
  <si>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</si>
  <si>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</si>
  <si>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</si>
  <si>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</si>
  <si>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</si>
  <si>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</si>
  <si>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</si>
  <si>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</si>
  <si>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</si>
  <si>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</si>
  <si>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</si>
  <si>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</si>
  <si>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</si>
  <si>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</si>
  <si>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</si>
  <si>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</si>
  <si>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</si>
  <si>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</si>
  <si>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</si>
  <si>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</si>
  <si>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</si>
  <si>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</si>
  <si>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</si>
  <si>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</si>
  <si>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</si>
  <si>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</si>
  <si>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</si>
  <si>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</si>
  <si>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</si>
  <si>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</si>
  <si>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</si>
  <si>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</si>
  <si>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</si>
  <si>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</si>
  <si>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</si>
  <si>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</si>
  <si>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</si>
  <si>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</si>
  <si>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</si>
  <si>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</si>
  <si>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</si>
  <si>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</si>
  <si>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</si>
  <si>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</si>
  <si>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</si>
  <si>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</si>
  <si>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</si>
  <si>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</si>
  <si>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</si>
  <si>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</si>
  <si>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</si>
  <si>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</si>
  <si>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</si>
  <si>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</si>
  <si>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</si>
  <si>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</si>
  <si>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</si>
  <si>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</si>
  <si>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</si>
  <si>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</si>
  <si>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</si>
  <si>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</si>
  <si>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</si>
  <si>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</si>
  <si>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</si>
  <si>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</si>
  <si>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</si>
  <si>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</si>
  <si>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</si>
  <si>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</si>
  <si>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</si>
  <si>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</si>
  <si>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</si>
  <si>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</si>
  <si>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</si>
  <si>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</si>
  <si>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</si>
  <si>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</si>
  <si>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</si>
  <si>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</si>
  <si>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</si>
  <si>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</si>
  <si>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</si>
  <si>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</si>
  <si>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</si>
  <si>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</si>
  <si>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</si>
  <si>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</si>
  <si>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</si>
  <si>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</si>
  <si>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</si>
  <si>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</si>
  <si>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</si>
  <si>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</si>
  <si>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</si>
  <si>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</si>
  <si>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</si>
  <si>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</si>
  <si>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</si>
  <si>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</si>
  <si>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</si>
  <si>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</si>
  <si>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</si>
  <si>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</si>
  <si>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</si>
  <si>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</si>
  <si>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</si>
  <si>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</si>
  <si>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</si>
  <si>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</si>
  <si>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</si>
  <si>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</si>
  <si>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</si>
  <si>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</si>
  <si>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</si>
  <si>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</si>
  <si>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</si>
  <si>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</si>
  <si>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</si>
  <si>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</si>
  <si>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</si>
  <si>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</si>
  <si>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</si>
  <si>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</si>
  <si>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</si>
  <si>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</si>
  <si>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</si>
  <si>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</si>
  <si>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</si>
  <si>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</si>
  <si>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</si>
  <si>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</si>
  <si>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</si>
  <si>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</si>
  <si>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</si>
  <si>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</si>
  <si>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</si>
  <si>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</si>
  <si>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</si>
  <si>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</si>
  <si>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</si>
  <si>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</si>
  <si>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</si>
  <si>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</si>
  <si>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</si>
  <si>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</si>
  <si>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</si>
  <si>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</si>
  <si>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</si>
  <si>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</si>
  <si>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</si>
  <si>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</si>
  <si>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</si>
  <si>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</si>
  <si>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</si>
  <si>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</si>
  <si>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</si>
  <si>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</si>
  <si>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</si>
  <si>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</si>
  <si>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</si>
  <si>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</si>
  <si>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</si>
  <si>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</si>
  <si>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</si>
  <si>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</si>
  <si>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</si>
  <si>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</si>
  <si>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</si>
  <si>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</si>
  <si>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</si>
  <si>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</si>
  <si>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</si>
  <si>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</si>
  <si>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</si>
  <si>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</si>
  <si>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</si>
  <si>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</si>
  <si>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</si>
  <si>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</si>
  <si>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</si>
  <si>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</si>
  <si>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</si>
  <si>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</si>
  <si>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</si>
  <si>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</si>
  <si>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</si>
  <si>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</si>
  <si>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</si>
  <si>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</si>
  <si>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</si>
  <si>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</si>
  <si>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</si>
  <si>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</si>
  <si>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</si>
  <si>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</si>
  <si>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</si>
  <si>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</si>
  <si>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</si>
  <si>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</si>
  <si>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</si>
  <si>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</si>
  <si>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</si>
  <si>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</si>
  <si>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</si>
  <si>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</si>
  <si>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</si>
  <si>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</si>
  <si>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</si>
  <si>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</si>
  <si>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</si>
  <si>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</si>
  <si>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</si>
  <si>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</si>
  <si>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</si>
  <si>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</si>
  <si>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</si>
  <si>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</si>
  <si>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</si>
  <si>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</si>
  <si>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</si>
  <si>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</si>
  <si>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</si>
  <si>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</si>
  <si>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</si>
  <si>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</si>
  <si>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</si>
  <si>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</si>
  <si>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</si>
  <si>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</si>
  <si>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</si>
  <si>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</si>
  <si>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</si>
  <si>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</si>
  <si>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</si>
  <si>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</si>
  <si>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</si>
  <si>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</si>
  <si>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</si>
  <si>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</si>
  <si>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</si>
  <si>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</si>
  <si>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</si>
  <si>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</si>
  <si>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</si>
  <si>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</si>
  <si>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</si>
  <si>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</si>
  <si>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</si>
  <si>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</si>
  <si>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</si>
  <si>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</si>
  <si>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</si>
  <si>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</si>
  <si>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</si>
  <si>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</si>
  <si>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</si>
  <si>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</si>
  <si>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</si>
  <si>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</si>
  <si>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</si>
  <si>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</si>
  <si>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</si>
  <si>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</si>
  <si>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</si>
  <si>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</si>
  <si>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</si>
  <si>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</si>
  <si>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</si>
  <si>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</si>
  <si>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</si>
  <si>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</si>
  <si>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</si>
  <si>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</si>
  <si>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</si>
  <si>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</si>
  <si>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</si>
  <si>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</si>
  <si>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</si>
  <si>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</si>
  <si>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</si>
  <si>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</si>
  <si>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</si>
  <si>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</si>
  <si>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</si>
  <si>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</si>
  <si>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</si>
  <si>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</si>
  <si>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</si>
  <si>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</si>
  <si>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</si>
  <si>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</si>
  <si>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</si>
  <si>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</si>
  <si>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</si>
  <si>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</si>
  <si>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</si>
  <si>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</si>
  <si>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</si>
  <si>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</si>
  <si>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</si>
  <si>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</si>
  <si>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</si>
  <si>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</si>
  <si>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</si>
  <si>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</si>
  <si>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</si>
  <si>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</si>
  <si>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</si>
  <si>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</si>
  <si>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</si>
  <si>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</si>
  <si>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</si>
  <si>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</si>
  <si>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</si>
  <si>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</si>
  <si>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</si>
  <si>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</si>
  <si>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</si>
  <si>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</si>
  <si>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</si>
  <si>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</si>
  <si>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</si>
  <si>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</si>
  <si>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</si>
  <si>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</si>
  <si>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</si>
  <si>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</si>
  <si>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</si>
  <si>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</si>
  <si>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</si>
  <si>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</si>
  <si>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</si>
  <si>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</si>
  <si>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</si>
  <si>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</si>
  <si>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</si>
  <si>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</si>
  <si>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</si>
  <si>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</si>
  <si>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</si>
  <si>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</si>
  <si>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</si>
  <si>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</si>
  <si>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</si>
  <si>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</si>
  <si>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</si>
  <si>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</si>
  <si>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</si>
  <si>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</si>
  <si>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</si>
  <si>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</si>
  <si>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</si>
  <si>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</si>
  <si>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</si>
  <si>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</si>
  <si>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</si>
  <si>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</si>
  <si>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</si>
  <si>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</si>
  <si>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</si>
  <si>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</si>
  <si>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</si>
  <si>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</si>
  <si>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</si>
  <si>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</si>
  <si>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</si>
  <si>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</si>
  <si>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</si>
  <si>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</si>
  <si>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</si>
  <si>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</si>
  <si>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</si>
  <si>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</si>
  <si>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</si>
  <si>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</si>
  <si>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</si>
  <si>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</si>
  <si>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</si>
  <si>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</si>
  <si>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</si>
  <si>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</si>
  <si>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</si>
  <si>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</si>
  <si>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</si>
  <si>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</si>
  <si>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</si>
  <si>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</si>
  <si>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</si>
  <si>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</si>
  <si>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</si>
  <si>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</si>
  <si>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</si>
  <si>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</si>
  <si>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</si>
  <si>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</si>
  <si>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</si>
  <si>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</si>
  <si>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</si>
  <si>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</si>
  <si>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</si>
  <si>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</si>
  <si>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</si>
  <si>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</si>
  <si>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</si>
  <si>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</si>
  <si>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</si>
  <si>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</si>
  <si>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</si>
  <si>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</si>
  <si>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</si>
  <si>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</si>
  <si>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</si>
  <si>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</si>
  <si>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</si>
  <si>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</si>
  <si>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</si>
  <si>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</si>
  <si>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</si>
  <si>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</si>
  <si>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</si>
  <si>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</si>
  <si>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</si>
  <si>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</si>
  <si>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</si>
  <si>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</si>
  <si>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</si>
  <si>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</si>
  <si>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</si>
  <si>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</si>
  <si>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</si>
  <si>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</si>
  <si>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</si>
  <si>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</si>
  <si>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</si>
  <si>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</si>
  <si>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</si>
  <si>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</si>
  <si>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</si>
  <si>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</si>
  <si>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</si>
  <si>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</si>
  <si>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</si>
  <si>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</si>
  <si>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</si>
  <si>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</si>
  <si>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</si>
  <si>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</si>
  <si>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</si>
  <si>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</si>
  <si>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</si>
  <si>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</si>
  <si>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</si>
  <si>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</si>
  <si>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</si>
  <si>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</si>
  <si>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</si>
  <si>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</si>
  <si>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</si>
  <si>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</si>
  <si>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</si>
  <si>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</si>
  <si>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</si>
  <si>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</si>
  <si>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</si>
  <si>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</si>
  <si>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</si>
  <si>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</si>
  <si>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</si>
  <si>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</si>
  <si>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</si>
  <si>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</si>
  <si>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</si>
  <si>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</si>
  <si>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</si>
  <si>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</si>
  <si>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</si>
  <si>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</si>
  <si>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</si>
  <si>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</si>
  <si>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</si>
  <si>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</si>
  <si>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</si>
  <si>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</si>
  <si>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</si>
  <si>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</si>
  <si>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</si>
  <si>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</si>
  <si>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</si>
  <si>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</si>
  <si>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</si>
  <si>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</si>
  <si>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</si>
  <si>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</si>
  <si>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</si>
  <si>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</si>
  <si>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</si>
  <si>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</si>
  <si>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</si>
  <si>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</si>
  <si>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</si>
  <si>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</si>
  <si>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</si>
  <si>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</si>
  <si>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</si>
  <si>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</si>
  <si>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</si>
  <si>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</si>
  <si>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</si>
  <si>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</si>
  <si>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</si>
  <si>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</si>
  <si>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</si>
  <si>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</si>
  <si>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</si>
  <si>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</si>
  <si>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</si>
  <si>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</si>
  <si>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</si>
  <si>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</si>
  <si>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</si>
  <si>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</si>
  <si>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</si>
  <si>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</si>
  <si>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</si>
  <si>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</si>
  <si>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</si>
  <si>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</si>
  <si>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</si>
  <si>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</si>
  <si>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</si>
  <si>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</si>
  <si>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</si>
  <si>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</si>
  <si>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</si>
  <si>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</si>
  <si>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</si>
  <si>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</si>
  <si>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</si>
  <si>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</si>
  <si>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</si>
  <si>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</si>
  <si>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</si>
  <si>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</si>
  <si>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</si>
  <si>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</si>
  <si>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</si>
  <si>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</si>
  <si>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</si>
  <si>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</si>
  <si>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</si>
  <si>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</si>
  <si>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</si>
  <si>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</si>
  <si>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</si>
  <si>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</si>
  <si>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</si>
  <si>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</si>
  <si>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</si>
  <si>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</si>
  <si>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</si>
  <si>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</si>
  <si>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</si>
  <si>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</si>
  <si>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</si>
  <si>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</si>
  <si>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</si>
  <si>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</si>
  <si>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</si>
  <si>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</si>
  <si>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</si>
  <si>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</si>
  <si>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</si>
  <si>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</si>
  <si>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</si>
  <si>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</si>
  <si>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</si>
  <si>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</si>
  <si>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</si>
  <si>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</si>
  <si>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</si>
  <si>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</si>
  <si>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</si>
  <si>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</si>
  <si>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</si>
  <si>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</si>
  <si>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</si>
  <si>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</si>
  <si>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</si>
  <si>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</si>
  <si>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</si>
  <si>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</si>
  <si>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</si>
  <si>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</si>
  <si>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</si>
  <si>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</si>
  <si>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</si>
  <si>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</si>
  <si>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</si>
  <si>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</si>
  <si>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</si>
  <si>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</si>
  <si>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</si>
  <si>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</si>
  <si>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</si>
  <si>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</si>
  <si>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</si>
  <si>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</si>
  <si>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</si>
  <si>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</si>
  <si>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</si>
  <si>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</si>
  <si>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</si>
  <si>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</si>
  <si>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</si>
  <si>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</si>
  <si>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</si>
  <si>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</si>
  <si>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</si>
  <si>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</si>
  <si>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</si>
  <si>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</si>
  <si>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</si>
  <si>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</si>
  <si>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</si>
  <si>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</si>
  <si>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</si>
  <si>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</si>
  <si>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</si>
  <si>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</si>
  <si>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</si>
  <si>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</si>
  <si>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</si>
  <si>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</si>
  <si>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</si>
  <si>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</si>
  <si>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</si>
  <si>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</si>
  <si>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</si>
  <si>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</si>
  <si>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</si>
  <si>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</si>
  <si>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</si>
  <si>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</si>
  <si>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</si>
  <si>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</si>
  <si>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</si>
  <si>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</si>
  <si>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</si>
  <si>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</si>
  <si>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</si>
  <si>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</si>
  <si>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</si>
  <si>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</si>
  <si>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</si>
  <si>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</si>
  <si>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</si>
  <si>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</si>
  <si>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</si>
  <si>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</si>
  <si>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</si>
  <si>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</si>
  <si>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</si>
  <si>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</si>
  <si>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</si>
  <si>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</si>
  <si>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</si>
  <si>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</si>
  <si>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</si>
  <si>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</si>
  <si>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</si>
  <si>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</si>
  <si>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</si>
  <si>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</si>
  <si>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</si>
  <si>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</si>
  <si>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</si>
  <si>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</si>
  <si>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</si>
  <si>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</si>
  <si>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</si>
  <si>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</si>
  <si>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</si>
  <si>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</si>
  <si>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</si>
  <si>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</si>
  <si>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</si>
  <si>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</si>
  <si>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</si>
  <si>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</si>
  <si>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</si>
  <si>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</si>
  <si>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</si>
  <si>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</si>
  <si>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</si>
  <si>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</si>
  <si>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</si>
  <si>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</si>
  <si>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</si>
  <si>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</si>
  <si>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</si>
  <si>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</si>
  <si>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</si>
  <si>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</si>
  <si>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</si>
  <si>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</si>
  <si>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</si>
  <si>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</si>
  <si>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</si>
  <si>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</si>
  <si>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</si>
  <si>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</si>
  <si>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</si>
  <si>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</si>
  <si>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</si>
  <si>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</si>
  <si>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</si>
  <si>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</si>
  <si>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</si>
  <si>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</si>
  <si>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</si>
  <si>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</si>
  <si>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</si>
  <si>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</si>
  <si>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</si>
  <si>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</si>
  <si>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</si>
  <si>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</si>
  <si>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</si>
  <si>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</si>
  <si>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</si>
  <si>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</si>
  <si>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</si>
  <si>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</si>
  <si>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</si>
  <si>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</si>
  <si>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</si>
  <si>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</si>
  <si>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</si>
  <si>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</si>
  <si>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</si>
  <si>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</si>
  <si>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</si>
  <si>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</si>
  <si>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</si>
  <si>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</si>
  <si>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</si>
  <si>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</si>
  <si>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</si>
  <si>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</si>
  <si>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</si>
  <si>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</si>
  <si>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</si>
  <si>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</si>
  <si>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</si>
  <si>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</si>
  <si>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</si>
  <si>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</si>
  <si>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</si>
  <si>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</si>
  <si>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</si>
  <si>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</si>
  <si>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</si>
  <si>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</si>
  <si>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</si>
  <si>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</si>
  <si>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</si>
  <si>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</si>
  <si>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</si>
  <si>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</si>
  <si>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</si>
  <si>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</si>
  <si>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</si>
  <si>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</si>
  <si>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</si>
  <si>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</si>
  <si>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</si>
  <si>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</si>
  <si>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</si>
  <si>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</si>
  <si>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</si>
  <si>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</si>
  <si>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</si>
  <si>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</si>
  <si>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</si>
  <si>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</si>
  <si>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</si>
  <si>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</si>
  <si>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</si>
  <si>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</si>
  <si>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</si>
  <si>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</si>
  <si>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</si>
  <si>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</si>
  <si>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</si>
  <si>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</si>
  <si>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</si>
  <si>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</si>
  <si>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</si>
  <si>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</si>
  <si>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</si>
  <si>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</si>
  <si>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</si>
  <si>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</si>
  <si>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</si>
  <si>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</si>
  <si>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</si>
  <si>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</si>
  <si>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</si>
  <si>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</si>
  <si>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</si>
  <si>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</si>
  <si>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</si>
  <si>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</si>
  <si>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</si>
  <si>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</si>
  <si>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</si>
  <si>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</si>
  <si>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</si>
  <si>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</si>
  <si>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</si>
  <si>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</si>
  <si>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</si>
  <si>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</si>
  <si>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</si>
  <si>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</si>
  <si>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</si>
  <si>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</si>
  <si>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</si>
  <si>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</si>
  <si>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</si>
  <si>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</si>
  <si>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</si>
  <si>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</si>
  <si>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</si>
  <si>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</si>
  <si>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</si>
  <si>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</si>
  <si>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</si>
  <si>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</si>
  <si>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</si>
  <si>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</si>
  <si>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</si>
  <si>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</si>
  <si>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</si>
  <si>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</si>
  <si>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</si>
  <si>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</si>
  <si>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</si>
  <si>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</si>
  <si>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</si>
  <si>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</si>
  <si>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</si>
  <si>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</si>
  <si>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</si>
  <si>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</si>
  <si>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</si>
  <si>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</si>
  <si>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</si>
  <si>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</si>
  <si>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</si>
  <si>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</si>
  <si>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</si>
  <si>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</si>
  <si>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</si>
  <si>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</si>
  <si>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</si>
  <si>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</si>
  <si>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</si>
  <si>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</si>
  <si>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</si>
  <si>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</si>
  <si>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</si>
  <si>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</si>
  <si>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</si>
  <si>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</si>
  <si>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</si>
  <si>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</si>
  <si>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</si>
  <si>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</si>
  <si>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</si>
  <si>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</si>
  <si>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</si>
  <si>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</si>
  <si>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</si>
  <si>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</si>
  <si>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</si>
  <si>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</si>
  <si>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</si>
  <si>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</si>
  <si>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</si>
  <si>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</si>
  <si>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</si>
  <si>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</si>
  <si>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</si>
  <si>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</si>
  <si>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</si>
  <si>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</si>
  <si>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</si>
  <si>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</si>
  <si>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</si>
  <si>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</si>
  <si>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</si>
  <si>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</si>
  <si>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</si>
  <si>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</si>
  <si>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</si>
  <si>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</si>
  <si>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</si>
  <si>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</si>
  <si>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</si>
  <si>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</si>
  <si>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</si>
  <si>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</si>
  <si>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</si>
  <si>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</si>
  <si>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</si>
  <si>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</si>
  <si>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</si>
  <si>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</si>
  <si>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</si>
  <si>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</si>
  <si>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</si>
  <si>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</si>
  <si>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</si>
  <si>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</si>
  <si>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</si>
  <si>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</si>
  <si>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</si>
  <si>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</si>
  <si>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</si>
  <si>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</si>
  <si>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</si>
  <si>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</si>
  <si>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</si>
  <si>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</si>
  <si>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</si>
  <si>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</si>
  <si>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</si>
  <si>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</si>
  <si>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</si>
  <si>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</si>
  <si>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</si>
  <si>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</si>
  <si>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</si>
  <si>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</si>
  <si>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</si>
  <si>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</si>
  <si>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</si>
  <si>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</si>
  <si>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</si>
  <si>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</si>
  <si>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</si>
  <si>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</si>
  <si>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</si>
  <si>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</si>
  <si>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</si>
  <si>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</si>
  <si>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</si>
  <si>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</si>
  <si>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</si>
  <si>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</si>
  <si>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</si>
  <si>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</si>
  <si>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</si>
  <si>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</si>
  <si>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</si>
  <si>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</si>
  <si>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</si>
  <si>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</si>
  <si>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</si>
  <si>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</si>
  <si>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</si>
  <si>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</si>
  <si>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</si>
  <si>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</si>
  <si>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</si>
  <si>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</si>
  <si>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</si>
  <si>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</si>
  <si>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</si>
  <si>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</si>
  <si>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</si>
  <si>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</si>
  <si>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</si>
  <si>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</si>
  <si>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</si>
  <si>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</si>
  <si>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</si>
  <si>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</si>
  <si>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</si>
  <si>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</si>
  <si>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</si>
  <si>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</si>
  <si>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</si>
  <si>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</si>
  <si>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</si>
  <si>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</si>
  <si>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</si>
  <si>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</si>
  <si>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</si>
  <si>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</si>
  <si>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</si>
  <si>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</si>
  <si>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</si>
  <si>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</si>
  <si>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</si>
  <si>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</si>
  <si>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</si>
  <si>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</si>
  <si>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</si>
  <si>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</si>
  <si>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</si>
  <si>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</si>
  <si>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</si>
  <si>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</si>
  <si>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</si>
  <si>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</si>
  <si>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</si>
  <si>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</si>
  <si>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</si>
  <si>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</si>
  <si>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</si>
  <si>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</si>
  <si>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</si>
  <si>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</si>
  <si>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</si>
  <si>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</si>
  <si>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</si>
  <si>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</si>
  <si>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</si>
  <si>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</si>
  <si>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</si>
  <si>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</si>
  <si>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</si>
  <si>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</si>
  <si>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</si>
  <si>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</si>
  <si>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</si>
  <si>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</si>
  <si>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</si>
  <si>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</si>
  <si>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</si>
  <si>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</si>
  <si>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</si>
  <si>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</si>
  <si>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</si>
  <si>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</si>
  <si>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</si>
  <si>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</si>
  <si>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</si>
  <si>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</si>
  <si>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</si>
  <si>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</si>
  <si>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</si>
  <si>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</si>
  <si>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</si>
  <si>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</si>
  <si>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</si>
  <si>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</si>
  <si>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</si>
  <si>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</si>
  <si>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</si>
  <si>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</si>
  <si>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</si>
  <si>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</si>
  <si>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</si>
  <si>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</si>
  <si>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</si>
  <si>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</si>
  <si>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</si>
  <si>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</si>
  <si>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</si>
  <si>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</si>
  <si>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</si>
  <si>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</si>
  <si>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</si>
  <si>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</si>
  <si>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</si>
  <si>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</si>
  <si>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</si>
  <si>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</si>
  <si>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</si>
  <si>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</si>
  <si>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</si>
  <si>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</si>
  <si>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</si>
  <si>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</si>
  <si>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</si>
  <si>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</si>
  <si>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</si>
  <si>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</si>
  <si>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</si>
  <si>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</si>
  <si>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</si>
  <si>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</si>
  <si>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</si>
  <si>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</si>
  <si>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</si>
  <si>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</si>
  <si>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</si>
  <si>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</si>
  <si>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</si>
  <si>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</si>
  <si>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</si>
  <si>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</si>
  <si>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</si>
  <si>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</si>
  <si>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</si>
  <si>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</si>
  <si>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</si>
  <si>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</si>
  <si>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</si>
  <si>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</si>
  <si>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</si>
  <si>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</si>
  <si>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</si>
  <si>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</si>
  <si>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</si>
  <si>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</si>
  <si>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</si>
  <si>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</si>
  <si>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</si>
  <si>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</si>
  <si>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</si>
  <si>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</si>
  <si>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</si>
  <si>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</si>
  <si>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</si>
  <si>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</si>
  <si>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</si>
  <si>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</si>
  <si>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</si>
  <si>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</si>
  <si>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</si>
  <si>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</si>
  <si>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</si>
  <si>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</si>
  <si>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</si>
  <si>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</si>
  <si>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</si>
  <si>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</si>
  <si>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</si>
  <si>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</si>
  <si>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</si>
  <si>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</si>
  <si>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</si>
  <si>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</si>
  <si>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</si>
  <si>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</si>
  <si>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</si>
  <si>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</si>
  <si>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</si>
  <si>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</si>
  <si>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</si>
  <si>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</si>
  <si>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</si>
  <si>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</si>
  <si>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</si>
  <si>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</si>
  <si>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</si>
  <si>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</si>
  <si>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</si>
  <si>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</si>
  <si>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</si>
  <si>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</si>
  <si>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</si>
  <si>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</si>
  <si>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</si>
  <si>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</si>
  <si>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</si>
  <si>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</si>
  <si>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</si>
  <si>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</si>
  <si>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</si>
  <si>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</si>
  <si>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</si>
  <si>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</si>
  <si>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</si>
  <si>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</si>
  <si>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</si>
  <si>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</si>
  <si>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</si>
  <si>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</si>
  <si>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</si>
  <si>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</si>
  <si>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</si>
  <si>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</si>
  <si>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</si>
  <si>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</si>
  <si>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</si>
  <si>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</si>
  <si>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</si>
  <si>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</si>
  <si>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</si>
  <si>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</si>
  <si>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</si>
  <si>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</si>
  <si>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</si>
  <si>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</si>
  <si>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</si>
  <si>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</si>
  <si>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</si>
  <si>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</si>
  <si>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</si>
  <si>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</si>
  <si>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</si>
  <si>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</si>
  <si>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</si>
  <si>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</si>
  <si>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</si>
  <si>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</si>
  <si>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</si>
  <si>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</si>
  <si>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</si>
  <si>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</si>
  <si>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</si>
  <si>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</si>
  <si>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</si>
  <si>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</si>
  <si>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</si>
  <si>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</si>
  <si>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</si>
  <si>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</si>
  <si>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</si>
  <si>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</si>
  <si>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</si>
  <si>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</si>
  <si>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</si>
  <si>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</si>
  <si>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</si>
  <si>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</si>
  <si>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</si>
  <si>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</si>
  <si>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</si>
  <si>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</si>
  <si>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</si>
  <si>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</si>
  <si>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</si>
  <si>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</si>
  <si>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</si>
  <si>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</si>
  <si>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</si>
  <si>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</si>
  <si>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</si>
  <si>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</si>
  <si>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</si>
  <si>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</si>
  <si>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</si>
  <si>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</si>
  <si>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</si>
  <si>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</si>
  <si>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</si>
  <si>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</si>
  <si>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</si>
  <si>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</si>
  <si>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</si>
  <si>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</si>
  <si>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</si>
  <si>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</si>
  <si>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</si>
  <si>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</si>
  <si>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</si>
  <si>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</si>
  <si>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</si>
  <si>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</si>
  <si>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</si>
  <si>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</si>
  <si>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</si>
  <si>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</si>
  <si>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</si>
  <si>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</si>
  <si>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</si>
  <si>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</si>
  <si>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</si>
  <si>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</si>
  <si>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</si>
  <si>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</si>
  <si>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</si>
  <si>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</si>
  <si>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</si>
  <si>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</si>
  <si>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</si>
  <si>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</si>
  <si>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</si>
  <si>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</si>
  <si>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</si>
  <si>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</si>
  <si>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</si>
  <si>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</si>
  <si>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</si>
  <si>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</si>
  <si>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</si>
  <si>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</si>
  <si>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</si>
  <si>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</si>
  <si>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</si>
  <si>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</si>
  <si>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</si>
  <si>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</si>
  <si>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</si>
  <si>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</si>
  <si>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</si>
  <si>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</si>
  <si>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</si>
  <si>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</si>
  <si>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</si>
  <si>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</si>
  <si>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</si>
  <si>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</si>
  <si>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</si>
  <si>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</si>
  <si>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</si>
  <si>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</si>
  <si>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</si>
  <si>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</si>
  <si>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</si>
  <si>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</si>
  <si>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</si>
  <si>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</si>
  <si>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</si>
  <si>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</si>
  <si>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</si>
  <si>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</si>
  <si>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</si>
  <si>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</si>
  <si>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</si>
  <si>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</si>
  <si>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</si>
  <si>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</si>
  <si>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</si>
  <si>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</si>
  <si>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</si>
  <si>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</si>
  <si>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</si>
  <si>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</si>
  <si>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</si>
  <si>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</si>
  <si>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</si>
  <si>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</si>
  <si>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</si>
  <si>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</si>
  <si>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</si>
  <si>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</si>
  <si>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</si>
  <si>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</si>
  <si>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</si>
  <si>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</si>
  <si>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</si>
  <si>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</si>
  <si>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</si>
  <si>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</si>
  <si>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</si>
  <si>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</si>
  <si>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</si>
  <si>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</si>
  <si>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</si>
  <si>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</si>
  <si>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</si>
  <si>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</si>
  <si>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</si>
  <si>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</si>
  <si>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</si>
  <si>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</si>
  <si>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</si>
  <si>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</si>
  <si>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</si>
  <si>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</si>
  <si>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</si>
  <si>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</si>
  <si>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</si>
  <si>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</si>
  <si>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</si>
  <si>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</si>
  <si>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</si>
  <si>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</si>
  <si>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</si>
  <si>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</si>
  <si>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</si>
  <si>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</si>
  <si>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</si>
  <si>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</si>
  <si>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</si>
  <si>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</si>
  <si>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</si>
  <si>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</si>
  <si>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</si>
  <si>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</si>
  <si>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</si>
  <si>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</si>
  <si>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</si>
  <si>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</si>
  <si>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</si>
  <si>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</si>
  <si>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</si>
  <si>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</si>
  <si>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</si>
  <si>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</si>
  <si>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</si>
  <si>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</si>
  <si>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</si>
  <si>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</si>
  <si>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</si>
  <si>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</si>
  <si>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</si>
  <si>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</si>
  <si>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</si>
  <si>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</si>
  <si>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</si>
  <si>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</si>
  <si>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</si>
  <si>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</si>
  <si>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</si>
  <si>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</si>
  <si>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</si>
  <si>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</si>
  <si>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</si>
  <si>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</si>
  <si>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</si>
  <si>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</si>
  <si>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</si>
  <si>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</si>
  <si>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</si>
  <si>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</si>
  <si>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</si>
  <si>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</si>
  <si>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</si>
  <si>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</si>
  <si>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</si>
  <si>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</si>
  <si>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</si>
  <si>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</si>
  <si>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</si>
  <si>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</si>
  <si>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</si>
  <si>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</si>
  <si>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</si>
  <si>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</si>
  <si>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</si>
  <si>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</si>
  <si>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</si>
  <si>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</si>
  <si>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</si>
  <si>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</si>
  <si>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</si>
  <si>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</si>
  <si>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</si>
  <si>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</si>
  <si>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</si>
  <si>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</si>
  <si>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</si>
  <si>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</si>
  <si>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</si>
  <si>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</si>
  <si>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</si>
  <si>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</si>
  <si>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</si>
  <si>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</si>
  <si>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</si>
  <si>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</si>
  <si>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</si>
  <si>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</si>
  <si>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</si>
  <si>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</si>
  <si>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</si>
  <si>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</si>
  <si>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</si>
  <si>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</si>
  <si>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</si>
  <si>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</si>
  <si>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</si>
  <si>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</si>
  <si>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</si>
  <si>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</si>
  <si>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</si>
  <si>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</si>
  <si>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</si>
  <si>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</si>
  <si>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</si>
  <si>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</si>
  <si>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</si>
  <si>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</si>
  <si>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</si>
  <si>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</si>
  <si>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</si>
  <si>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</si>
  <si>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</si>
  <si>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</si>
  <si>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</si>
  <si>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</si>
  <si>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</si>
  <si>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</si>
  <si>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</si>
  <si>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</si>
  <si>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</si>
  <si>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</si>
  <si>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Sum of CF_attrition count</t>
  </si>
  <si>
    <t>Average of Age</t>
  </si>
  <si>
    <t>Count of Employee Number</t>
  </si>
  <si>
    <t>Total Employees</t>
  </si>
  <si>
    <t>Attrition Count</t>
  </si>
  <si>
    <t>Average Age</t>
  </si>
  <si>
    <t>Active Employees</t>
  </si>
  <si>
    <t>Attrition Rate</t>
  </si>
  <si>
    <t>Count of Gender</t>
  </si>
  <si>
    <t xml:space="preserve">Job Roles </t>
  </si>
  <si>
    <t xml:space="preserve">Attrition Count </t>
  </si>
  <si>
    <t xml:space="preserve">Marriage Status </t>
  </si>
  <si>
    <r>
      <rPr>
        <b/>
        <sz val="48"/>
        <color theme="0"/>
        <rFont val="Calibri"/>
        <family val="2"/>
        <scheme val="minor"/>
      </rPr>
      <t>HR ANALYTICS DASHBOARD</t>
    </r>
    <r>
      <rPr>
        <sz val="48"/>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</si>
</sst>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sz val="18"/>
      <color theme="1"/>
      <name val="Calibri"/>
      <family val="2"/>
      <scheme val="minor"/>
    </font>
    <font>
      <sz val="48"/>
      <color theme="1"/>
      <name val="Calibri"/>
      <family val="2"/>
      <scheme val="minor"/>
    </font>
    <font>
      <b/>
      <sz val="48"/>
      <color theme="0"/>
      <name val="Calibri"/>
      <family val="2"/>
      <scheme val="minor"/>
    </font>
  </fonts>
  <fills count="5">
    <fill>
      <patternFill patternType="none"/>
    </fill>
    <fill>
      <patternFill patternType="gray125"/>
    </fill>
    <fill>
      <patternFill patternType="solid">
        <fgColor theme="8"/>
        <bgColor indexed="64"/>
      </patternFill>
    </fill>
    <fill>
      <patternFill patternType="solid">
        <fgColor theme="0" tint="-4.9989318521683403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0" fontId="0" fillId="0" borderId="0" xfId="0" pivotButton="1"/>
    <xf numFmtId="0" fontId="0" fillId="0" borderId="0" xfId="0" applyAlignment="1">
      <alignment horizontal="left"/>
    </xf>
    <xf numFmtId="1" fontId="0" fillId="0" borderId="0" xfId="0" applyNumberFormat="1"/>
    <xf numFmtId="10" fontId="0" fillId="0" borderId="0" xfId="1" applyNumberFormat="1" applyFont="1"/>
    <xf numFmtId="0" fontId="0" fillId="3" borderId="0" xfId="0" applyFill="1"/>
    <xf numFmtId="0" fontId="2" fillId="4" borderId="1" xfId="0" applyFont="1" applyFill="1" applyBorder="1" applyAlignment="1">
      <alignment horizontal="center"/>
    </xf>
    <xf numFmtId="1" fontId="2" fillId="4" borderId="1" xfId="0" applyNumberFormat="1" applyFont="1" applyFill="1" applyBorder="1" applyAlignment="1">
      <alignment horizontal="center"/>
    </xf>
    <xf numFmtId="10" fontId="2" fillId="4" borderId="1" xfId="1" applyNumberFormat="1" applyFont="1" applyFill="1" applyBorder="1" applyAlignment="1">
      <alignment horizontal="center"/>
    </xf>
    <xf numFmtId="0" fontId="3" fillId="2" borderId="0" xfId="0" applyFont="1" applyFill="1" applyAlignment="1">
      <alignment horizontal="center"/>
    </xf>
    <xf numFmtId="0" fontId="0" fillId="2" borderId="0" xfId="0" applyFill="1" applyAlignment="1">
      <alignment horizontal="center"/>
    </xf>
    <xf numFmtId="0"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7.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8.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4.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DASHBOARD.csv.xlsx]GenderQualification!PivotTable3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Split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0003538851949842"/>
              <c:y val="5.9360910365656272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134199068139738"/>
                  <c:h val="0.11513177291194765"/>
                </c:manualLayout>
              </c15:layout>
            </c:ext>
          </c:extLst>
        </c:dLbl>
      </c:pivotFmt>
      <c:pivotFmt>
        <c:idx val="2"/>
        <c:spPr>
          <a:solidFill>
            <a:schemeClr val="accent1"/>
          </a:solidFill>
          <a:ln w="19050">
            <a:solidFill>
              <a:schemeClr val="lt1"/>
            </a:solidFill>
          </a:ln>
          <a:effectLst/>
        </c:spPr>
        <c:dLbl>
          <c:idx val="0"/>
          <c:layout>
            <c:manualLayout>
              <c:x val="0.1908693024238049"/>
              <c:y val="-0.15525114155251141"/>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028057539319212E-2"/>
                  <c:h val="0.13339661309459602"/>
                </c:manualLayout>
              </c15:layout>
            </c:ext>
          </c:extLst>
        </c:dLbl>
      </c:pivotFmt>
    </c:pivotFmts>
    <c:plotArea>
      <c:layout/>
      <c:pieChart>
        <c:varyColors val="1"/>
        <c:ser>
          <c:idx val="0"/>
          <c:order val="0"/>
          <c:tx>
            <c:strRef>
              <c:f>GenderQualification!$B$3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D056-41A8-99E7-4E3585E784F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056-41A8-99E7-4E3585E784F7}"/>
              </c:ext>
            </c:extLst>
          </c:dPt>
          <c:dLbls>
            <c:dLbl>
              <c:idx val="0"/>
              <c:layout>
                <c:manualLayout>
                  <c:x val="-0.20003538851949842"/>
                  <c:y val="5.9360910365656272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134199068139738"/>
                      <c:h val="0.11513177291194765"/>
                    </c:manualLayout>
                  </c15:layout>
                </c:ext>
                <c:ext xmlns:c16="http://schemas.microsoft.com/office/drawing/2014/chart" uri="{C3380CC4-5D6E-409C-BE32-E72D297353CC}">
                  <c16:uniqueId val="{00000002-D056-41A8-99E7-4E3585E784F7}"/>
                </c:ext>
              </c:extLst>
            </c:dLbl>
            <c:dLbl>
              <c:idx val="1"/>
              <c:layout>
                <c:manualLayout>
                  <c:x val="0.1908693024238049"/>
                  <c:y val="-0.15525114155251141"/>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028057539319212E-2"/>
                      <c:h val="0.13339661309459602"/>
                    </c:manualLayout>
                  </c15:layout>
                </c:ext>
                <c:ext xmlns:c16="http://schemas.microsoft.com/office/drawing/2014/chart" uri="{C3380CC4-5D6E-409C-BE32-E72D297353CC}">
                  <c16:uniqueId val="{00000003-D056-41A8-99E7-4E3585E784F7}"/>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GenderQualification!$A$4:$A$6</c:f>
              <c:strCache>
                <c:ptCount val="2"/>
                <c:pt idx="0">
                  <c:v>Female</c:v>
                </c:pt>
                <c:pt idx="1">
                  <c:v>Male</c:v>
                </c:pt>
              </c:strCache>
            </c:strRef>
          </c:cat>
          <c:val>
            <c:numRef>
              <c:f>GenderQualification!$B$4:$B$6</c:f>
              <c:numCache>
                <c:formatCode>General</c:formatCode>
                <c:ptCount val="2"/>
                <c:pt idx="0">
                  <c:v>588</c:v>
                </c:pt>
                <c:pt idx="1">
                  <c:v>882</c:v>
                </c:pt>
              </c:numCache>
            </c:numRef>
          </c:val>
          <c:extLst>
            <c:ext xmlns:c16="http://schemas.microsoft.com/office/drawing/2014/chart" uri="{C3380CC4-5D6E-409C-BE32-E72D297353CC}">
              <c16:uniqueId val="{00000000-D056-41A8-99E7-4E3585E784F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DASHBOARD.csv.xlsx]GenderQualification!PivotTable2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Qualification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GenderQualification!$B$21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GenderQualification!$A$22:$A$27</c:f>
              <c:strCache>
                <c:ptCount val="5"/>
                <c:pt idx="0">
                  <c:v>Doctoral Degree</c:v>
                </c:pt>
                <c:pt idx="1">
                  <c:v>High School</c:v>
                </c:pt>
                <c:pt idx="2">
                  <c:v>Associates Degree</c:v>
                </c:pt>
                <c:pt idx="3">
                  <c:v>Master's Degree</c:v>
                </c:pt>
                <c:pt idx="4">
                  <c:v>Bachelor's Degree</c:v>
                </c:pt>
              </c:strCache>
            </c:strRef>
          </c:cat>
          <c:val>
            <c:numRef>
              <c:f>GenderQualification!$B$22:$B$27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7A4E-4764-9761-915E63AF34F7}"/>
            </c:ext>
          </c:extLst>
        </c:ser>
        <c:dLbls>
          <c:dLblPos val="outEnd"/>
          <c:showLegendKey val="0"/>
          <c:showVal val="1"/>
          <c:showCatName val="0"/>
          <c:showSerName val="0"/>
          <c:showPercent val="0"/>
          <c:showBubbleSize val="0"/>
        </c:dLbls>
        <c:gapWidth val="182"/>
        <c:axId val="485097856"/>
        <c:axId val="485099776"/>
      </c:barChart>
      <c:catAx>
        <c:axId val="48509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99776"/>
        <c:crosses val="autoZero"/>
        <c:auto val="1"/>
        <c:lblAlgn val="ctr"/>
        <c:lblOffset val="100"/>
        <c:noMultiLvlLbl val="0"/>
      </c:catAx>
      <c:valAx>
        <c:axId val="485099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9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DASHBOARD.csv.xlsx]Department!PivotTable3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solidFill>
                <a:srgbClr val="4472C4"/>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4-DF7D-4C27-AFBE-A59F22E211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DF7D-4C27-AFBE-A59F22E211C0}"/>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3-DF7D-4C27-AFBE-A59F22E211C0}"/>
              </c:ext>
            </c:extLst>
          </c:dPt>
          <c:dLbls>
            <c:spPr>
              <a:noFill/>
              <a:ln>
                <a:solidFill>
                  <a:srgbClr val="4472C4"/>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0-DF7D-4C27-AFBE-A59F22E211C0}"/>
            </c:ext>
          </c:extLst>
        </c:ser>
        <c:dLbls>
          <c:dLblPos val="ctr"/>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rgbClr val="4472C4"/>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DASHBOARD.csv.xlsx]Age Marriage!PivotTable5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Marriage'!$B$3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Marriage'!$A$4:$A$9</c:f>
              <c:strCache>
                <c:ptCount val="5"/>
                <c:pt idx="0">
                  <c:v>25 - 34</c:v>
                </c:pt>
                <c:pt idx="1">
                  <c:v>35 - 44</c:v>
                </c:pt>
                <c:pt idx="2">
                  <c:v>Under 25</c:v>
                </c:pt>
                <c:pt idx="3">
                  <c:v>45 - 54</c:v>
                </c:pt>
                <c:pt idx="4">
                  <c:v>Over 55</c:v>
                </c:pt>
              </c:strCache>
            </c:strRef>
          </c:cat>
          <c:val>
            <c:numRef>
              <c:f>'Age Marriage'!$B$4:$B$9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16A6-4CA0-94DE-9FC1EF238630}"/>
            </c:ext>
          </c:extLst>
        </c:ser>
        <c:dLbls>
          <c:dLblPos val="outEnd"/>
          <c:showLegendKey val="0"/>
          <c:showVal val="1"/>
          <c:showCatName val="0"/>
          <c:showSerName val="0"/>
          <c:showPercent val="0"/>
          <c:showBubbleSize val="0"/>
        </c:dLbls>
        <c:gapWidth val="219"/>
        <c:overlap val="-27"/>
        <c:axId val="993246176"/>
        <c:axId val="993244256"/>
      </c:barChart>
      <c:catAx>
        <c:axId val="99324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4256"/>
        <c:crosses val="autoZero"/>
        <c:auto val="1"/>
        <c:lblAlgn val="ctr"/>
        <c:lblOffset val="100"/>
        <c:noMultiLvlLbl val="0"/>
      </c:catAx>
      <c:valAx>
        <c:axId val="99324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DASHBOARD.csv.xlsx]GenderQualification!PivotTable2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Qualification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GenderQualification!$B$21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GenderQualification!$A$22:$A$27</c:f>
              <c:strCache>
                <c:ptCount val="5"/>
                <c:pt idx="0">
                  <c:v>Doctoral Degree</c:v>
                </c:pt>
                <c:pt idx="1">
                  <c:v>High School</c:v>
                </c:pt>
                <c:pt idx="2">
                  <c:v>Associates Degree</c:v>
                </c:pt>
                <c:pt idx="3">
                  <c:v>Master's Degree</c:v>
                </c:pt>
                <c:pt idx="4">
                  <c:v>Bachelor's Degree</c:v>
                </c:pt>
              </c:strCache>
            </c:strRef>
          </c:cat>
          <c:val>
            <c:numRef>
              <c:f>GenderQualification!$B$22:$B$27</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C10-4CB5-9B96-23CDACD67519}"/>
            </c:ext>
          </c:extLst>
        </c:ser>
        <c:dLbls>
          <c:dLblPos val="outEnd"/>
          <c:showLegendKey val="0"/>
          <c:showVal val="1"/>
          <c:showCatName val="0"/>
          <c:showSerName val="0"/>
          <c:showPercent val="0"/>
          <c:showBubbleSize val="0"/>
        </c:dLbls>
        <c:gapWidth val="182"/>
        <c:axId val="485097856"/>
        <c:axId val="485099776"/>
      </c:barChart>
      <c:catAx>
        <c:axId val="4850978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99776"/>
        <c:crosses val="autoZero"/>
        <c:auto val="1"/>
        <c:lblAlgn val="ctr"/>
        <c:lblOffset val="100"/>
        <c:noMultiLvlLbl val="0"/>
      </c:catAx>
      <c:valAx>
        <c:axId val="485099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0978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DASHBOARD.csv.xlsx]Department!PivotTable3</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Department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2"/>
          </a:solidFill>
          <a:ln w="19050">
            <a:solidFill>
              <a:schemeClr val="lt1"/>
            </a:solidFill>
          </a:ln>
          <a:effectLst/>
        </c:spPr>
        <c:dLbl>
          <c:idx val="0"/>
          <c:layout>
            <c:manualLayout>
              <c:x val="-0.12222222222222233"/>
              <c:y val="-0.10648148148148148"/>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solidFill>
            <a:schemeClr val="accent3"/>
          </a:solidFill>
          <a:ln w="19050">
            <a:solidFill>
              <a:schemeClr val="lt1"/>
            </a:solidFill>
          </a:ln>
          <a:effectLst/>
        </c:spPr>
        <c:dLbl>
          <c:idx val="0"/>
          <c:layout>
            <c:manualLayout>
              <c:x val="0.1111111111111111"/>
              <c:y val="6.9444444444444448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3"/>
        <c:spPr>
          <a:solidFill>
            <a:schemeClr val="accent1"/>
          </a:solidFill>
          <a:ln w="19050">
            <a:solidFill>
              <a:schemeClr val="lt1"/>
            </a:solidFill>
          </a:ln>
          <a:effectLst/>
        </c:spPr>
        <c:dLbl>
          <c:idx val="0"/>
          <c:layout>
            <c:manualLayout>
              <c:x val="-2.2222222222222223E-2"/>
              <c:y val="0.14351851851851849"/>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w="19050">
            <a:solidFill>
              <a:schemeClr val="lt1"/>
            </a:solidFill>
          </a:ln>
          <a:effectLst/>
        </c:spPr>
        <c:dLbl>
          <c:idx val="0"/>
          <c:layout>
            <c:manualLayout>
              <c:x val="-2.2222222222222223E-2"/>
              <c:y val="0.14351851851851849"/>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w="19050">
            <a:solidFill>
              <a:schemeClr val="lt1"/>
            </a:solidFill>
          </a:ln>
          <a:effectLst/>
        </c:spPr>
        <c:dLbl>
          <c:idx val="0"/>
          <c:layout>
            <c:manualLayout>
              <c:x val="-0.12222222222222233"/>
              <c:y val="-0.10648148148148148"/>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111111111111111"/>
              <c:y val="6.9444444444444448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solidFill>
          <a:ln w="19050">
            <a:solidFill>
              <a:schemeClr val="lt1"/>
            </a:solidFill>
          </a:ln>
          <a:effectLst/>
        </c:spPr>
        <c:dLbl>
          <c:idx val="0"/>
          <c:layout>
            <c:manualLayout>
              <c:x val="-2.2222222222222223E-2"/>
              <c:y val="0.14351851851851849"/>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0"/>
        <c:spPr>
          <a:solidFill>
            <a:schemeClr val="accent1"/>
          </a:solidFill>
          <a:ln w="19050">
            <a:solidFill>
              <a:schemeClr val="lt1"/>
            </a:solidFill>
          </a:ln>
          <a:effectLst/>
        </c:spPr>
        <c:dLbl>
          <c:idx val="0"/>
          <c:layout>
            <c:manualLayout>
              <c:x val="-0.14534621823217808"/>
              <c:y val="-0.12675861444997644"/>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w="19050">
            <a:solidFill>
              <a:schemeClr val="lt1"/>
            </a:solidFill>
          </a:ln>
          <a:effectLst/>
        </c:spPr>
        <c:dLbl>
          <c:idx val="0"/>
          <c:layout>
            <c:manualLayout>
              <c:x val="0.16198389181287931"/>
              <c:y val="7.6203654671587809E-2"/>
            </c:manualLayout>
          </c:layout>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plotArea>
      <c:layout/>
      <c:pieChart>
        <c:varyColors val="1"/>
        <c:ser>
          <c:idx val="0"/>
          <c:order val="0"/>
          <c:tx>
            <c:strRef>
              <c:f>Department!$B$3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657-4261-B068-0078B7A571F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657-4261-B068-0078B7A571FB}"/>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A657-4261-B068-0078B7A571FB}"/>
              </c:ext>
            </c:extLst>
          </c:dPt>
          <c:dLbls>
            <c:dLbl>
              <c:idx val="0"/>
              <c:layout>
                <c:manualLayout>
                  <c:x val="-2.2222222222222223E-2"/>
                  <c:y val="0.14351851851851849"/>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1-A657-4261-B068-0078B7A571FB}"/>
                </c:ext>
              </c:extLst>
            </c:dLbl>
            <c:dLbl>
              <c:idx val="1"/>
              <c:layout>
                <c:manualLayout>
                  <c:x val="-0.14534621823217808"/>
                  <c:y val="-0.12675861444997644"/>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A657-4261-B068-0078B7A571FB}"/>
                </c:ext>
              </c:extLst>
            </c:dLbl>
            <c:dLbl>
              <c:idx val="2"/>
              <c:layout>
                <c:manualLayout>
                  <c:x val="0.16198389181287931"/>
                  <c:y val="7.6203654671587809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A657-4261-B068-0078B7A571FB}"/>
                </c:ext>
              </c:extLst>
            </c:dLbl>
            <c:spPr>
              <a:noFill/>
              <a:ln>
                <a:no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Department!$A$4:$A$7</c:f>
              <c:strCache>
                <c:ptCount val="3"/>
                <c:pt idx="0">
                  <c:v>HR</c:v>
                </c:pt>
                <c:pt idx="1">
                  <c:v>R&amp;D</c:v>
                </c:pt>
                <c:pt idx="2">
                  <c:v>Sales</c:v>
                </c:pt>
              </c:strCache>
            </c:strRef>
          </c:cat>
          <c:val>
            <c:numRef>
              <c:f>Department!$B$4:$B$7</c:f>
              <c:numCache>
                <c:formatCode>General</c:formatCode>
                <c:ptCount val="3"/>
                <c:pt idx="0">
                  <c:v>12</c:v>
                </c:pt>
                <c:pt idx="1">
                  <c:v>133</c:v>
                </c:pt>
                <c:pt idx="2">
                  <c:v>92</c:v>
                </c:pt>
              </c:numCache>
            </c:numRef>
          </c:val>
          <c:extLst>
            <c:ext xmlns:c16="http://schemas.microsoft.com/office/drawing/2014/chart" uri="{C3380CC4-5D6E-409C-BE32-E72D297353CC}">
              <c16:uniqueId val="{00000006-A657-4261-B068-0078B7A571FB}"/>
            </c:ext>
          </c:extLst>
        </c:ser>
        <c:dLbls>
          <c:showLegendKey val="0"/>
          <c:showVal val="0"/>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DASHBOARD.csv.xlsx]Age Marriage!PivotTable5</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Attrition</a:t>
            </a:r>
            <a:r>
              <a:rPr lang="en-US" baseline="0"/>
              <a:t> By Age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'Age Marriage'!$B$3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Marriage'!$A$4:$A$9</c:f>
              <c:strCache>
                <c:ptCount val="5"/>
                <c:pt idx="0">
                  <c:v>25 - 34</c:v>
                </c:pt>
                <c:pt idx="1">
                  <c:v>35 - 44</c:v>
                </c:pt>
                <c:pt idx="2">
                  <c:v>Under 25</c:v>
                </c:pt>
                <c:pt idx="3">
                  <c:v>45 - 54</c:v>
                </c:pt>
                <c:pt idx="4">
                  <c:v>Over 55</c:v>
                </c:pt>
              </c:strCache>
            </c:strRef>
          </c:cat>
          <c:val>
            <c:numRef>
              <c:f>'Age Marriage'!$B$4:$B$9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16D-4E3E-86EF-01CF50AC66F4}"/>
            </c:ext>
          </c:extLst>
        </c:ser>
        <c:dLbls>
          <c:dLblPos val="outEnd"/>
          <c:showLegendKey val="0"/>
          <c:showVal val="1"/>
          <c:showCatName val="0"/>
          <c:showSerName val="0"/>
          <c:showPercent val="0"/>
          <c:showBubbleSize val="0"/>
        </c:dLbls>
        <c:gapWidth val="219"/>
        <c:overlap val="-27"/>
        <c:axId val="993246176"/>
        <c:axId val="993244256"/>
      </c:barChart>
      <c:catAx>
        <c:axId val="9932461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4256"/>
        <c:crosses val="autoZero"/>
        <c:auto val="1"/>
        <c:lblAlgn val="ctr"/>
        <c:lblOffset val="100"/>
        <c:noMultiLvlLbl val="0"/>
      </c:catAx>
      <c:valAx>
        <c:axId val="9932442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2461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DASHBOARD.csv.xlsx]GenderQualification!PivotTable3</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Gender</a:t>
            </a:r>
            <a:r>
              <a:rPr lang="en-US" baseline="0"/>
              <a:t> Split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solidFill>
            <a:schemeClr val="accent1"/>
          </a:solidFill>
          <a:ln w="19050">
            <a:solidFill>
              <a:schemeClr val="lt1"/>
            </a:solidFill>
          </a:ln>
          <a:effectLst/>
        </c:spPr>
        <c:dLbl>
          <c:idx val="0"/>
          <c:layout>
            <c:manualLayout>
              <c:x val="-0.20003538851949842"/>
              <c:y val="5.9360910365656272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134199068139738"/>
                  <c:h val="0.11513177291194765"/>
                </c:manualLayout>
              </c15:layout>
            </c:ext>
          </c:extLst>
        </c:dLbl>
      </c:pivotFmt>
      <c:pivotFmt>
        <c:idx val="2"/>
        <c:spPr>
          <a:solidFill>
            <a:schemeClr val="accent1"/>
          </a:solidFill>
          <a:ln w="19050">
            <a:solidFill>
              <a:schemeClr val="lt1"/>
            </a:solidFill>
          </a:ln>
          <a:effectLst/>
        </c:spPr>
        <c:dLbl>
          <c:idx val="0"/>
          <c:layout>
            <c:manualLayout>
              <c:x val="0.1908693024238049"/>
              <c:y val="-0.15525114155251141"/>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028057539319212E-2"/>
                  <c:h val="0.13339661309459602"/>
                </c:manualLayout>
              </c15:layout>
            </c:ext>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4"/>
        <c:spPr>
          <a:solidFill>
            <a:schemeClr val="accent1"/>
          </a:solidFill>
          <a:ln w="19050">
            <a:solidFill>
              <a:schemeClr val="lt1"/>
            </a:solidFill>
          </a:ln>
          <a:effectLst/>
        </c:spPr>
        <c:dLbl>
          <c:idx val="0"/>
          <c:layout>
            <c:manualLayout>
              <c:x val="-0.20003538851949842"/>
              <c:y val="5.9360910365656272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134199068139738"/>
                  <c:h val="0.11513177291194765"/>
                </c:manualLayout>
              </c15:layout>
            </c:ext>
          </c:extLst>
        </c:dLbl>
      </c:pivotFmt>
      <c:pivotFmt>
        <c:idx val="5"/>
        <c:spPr>
          <a:solidFill>
            <a:schemeClr val="accent1"/>
          </a:solidFill>
          <a:ln w="19050">
            <a:solidFill>
              <a:schemeClr val="lt1"/>
            </a:solidFill>
          </a:ln>
          <a:effectLst/>
        </c:spPr>
        <c:dLbl>
          <c:idx val="0"/>
          <c:layout>
            <c:manualLayout>
              <c:x val="0.1908693024238049"/>
              <c:y val="-0.15525114155251141"/>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9.028057539319212E-2"/>
                  <c:h val="0.13339661309459602"/>
                </c:manualLayout>
              </c15:layout>
            </c:ext>
          </c:extLst>
        </c:dLbl>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19050">
            <a:solidFill>
              <a:schemeClr val="lt1"/>
            </a:solidFill>
          </a:ln>
          <a:effectLst/>
        </c:spPr>
        <c:dLbl>
          <c:idx val="0"/>
          <c:layout>
            <c:manualLayout>
              <c:x val="-0.17020946292443906"/>
              <c:y val="0.11567144858085247"/>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09938418715161"/>
                  <c:h val="0.22775284934234005"/>
                </c:manualLayout>
              </c15:layout>
            </c:ext>
          </c:extLst>
        </c:dLbl>
      </c:pivotFmt>
      <c:pivotFmt>
        <c:idx val="8"/>
        <c:spPr>
          <a:solidFill>
            <a:schemeClr val="accent1"/>
          </a:solidFill>
          <a:ln w="19050">
            <a:solidFill>
              <a:schemeClr val="lt1"/>
            </a:solidFill>
          </a:ln>
          <a:effectLst/>
        </c:spPr>
        <c:dLbl>
          <c:idx val="0"/>
          <c:layout>
            <c:manualLayout>
              <c:x val="0.16333768915369673"/>
              <c:y val="-9.5421184865249434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698954086462377"/>
                  <c:h val="0.21082362121981335"/>
                </c:manualLayout>
              </c15:layout>
            </c:ext>
          </c:extLst>
        </c:dLbl>
      </c:pivotFmt>
    </c:pivotFmts>
    <c:plotArea>
      <c:layout/>
      <c:pieChart>
        <c:varyColors val="1"/>
        <c:ser>
          <c:idx val="0"/>
          <c:order val="0"/>
          <c:tx>
            <c:strRef>
              <c:f>GenderQualification!$B$3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976-44C2-8749-34511DC93AF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976-44C2-8749-34511DC93AFE}"/>
              </c:ext>
            </c:extLst>
          </c:dPt>
          <c:dLbls>
            <c:dLbl>
              <c:idx val="0"/>
              <c:layout>
                <c:manualLayout>
                  <c:x val="-0.17020946292443906"/>
                  <c:y val="0.11567144858085247"/>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809938418715161"/>
                      <c:h val="0.22775284934234005"/>
                    </c:manualLayout>
                  </c15:layout>
                </c:ext>
                <c:ext xmlns:c16="http://schemas.microsoft.com/office/drawing/2014/chart" uri="{C3380CC4-5D6E-409C-BE32-E72D297353CC}">
                  <c16:uniqueId val="{00000001-9976-44C2-8749-34511DC93AFE}"/>
                </c:ext>
              </c:extLst>
            </c:dLbl>
            <c:dLbl>
              <c:idx val="1"/>
              <c:layout>
                <c:manualLayout>
                  <c:x val="0.16333768915369673"/>
                  <c:y val="-9.5421184865249434E-2"/>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698954086462377"/>
                      <c:h val="0.21082362121981335"/>
                    </c:manualLayout>
                  </c15:layout>
                </c:ext>
                <c:ext xmlns:c16="http://schemas.microsoft.com/office/drawing/2014/chart" uri="{C3380CC4-5D6E-409C-BE32-E72D297353CC}">
                  <c16:uniqueId val="{00000003-9976-44C2-8749-34511DC93AFE}"/>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GenderQualification!$A$4:$A$6</c:f>
              <c:strCache>
                <c:ptCount val="2"/>
                <c:pt idx="0">
                  <c:v>Female</c:v>
                </c:pt>
                <c:pt idx="1">
                  <c:v>Male</c:v>
                </c:pt>
              </c:strCache>
            </c:strRef>
          </c:cat>
          <c:val>
            <c:numRef>
              <c:f>GenderQualification!$B$4:$B$6</c:f>
              <c:numCache>
                <c:formatCode>General</c:formatCode>
                <c:ptCount val="2"/>
                <c:pt idx="0">
                  <c:v>588</c:v>
                </c:pt>
                <c:pt idx="1">
                  <c:v>882</c:v>
                </c:pt>
              </c:numCache>
            </c:numRef>
          </c:val>
          <c:extLst>
            <c:ext xmlns:c16="http://schemas.microsoft.com/office/drawing/2014/chart" uri="{C3380CC4-5D6E-409C-BE32-E72D297353CC}">
              <c16:uniqueId val="{00000004-9976-44C2-8749-34511DC93AFE}"/>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ysClr val="window" lastClr="FFFFFF"/>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7E87FC04-5793-46F0-8CEC-EF6965D415C2}">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38489882-38D4-450E-93BE-5D098AE7610B}">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title pos="t" align="ctr" overlay="0">
      <cx:tx>
        <cx:txData>
          <cx:v>Attrition By Job Role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Job Role</a:t>
          </a:r>
        </a:p>
      </cx:txPr>
    </cx:title>
    <cx:plotArea>
      <cx:plotAreaRegion>
        <cx:series layoutId="treemap" uniqueId="{7E87FC04-5793-46F0-8CEC-EF6965D415C2}">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title pos="t" align="ctr" overlay="0">
      <cx:tx>
        <cx:txData>
          <cx:v>Attrition By Marriage Status</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Attrition By Marriage Status</a:t>
          </a:r>
        </a:p>
      </cx:txPr>
    </cx:title>
    <cx:plotArea>
      <cx:plotAreaRegion>
        <cx:series layoutId="funnel" uniqueId="{38489882-38D4-450E-93BE-5D098AE7610B}">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microsoft.com/office/2014/relationships/chartEx" Target="../charts/chartEx1.xml"/></Relationships>
</file>

<file path=xl/drawings/_rels/drawing4.xml.rels><?xml version="1.0" encoding="UTF-8" standalone="yes"?>
<Relationships xmlns="http://schemas.openxmlformats.org/package/2006/relationships"><Relationship Id="rId2" Type="http://schemas.microsoft.com/office/2014/relationships/chartEx" Target="../charts/chartEx2.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microsoft.com/office/2014/relationships/chartEx" Target="../charts/chartEx3.xml"/><Relationship Id="rId1" Type="http://schemas.openxmlformats.org/officeDocument/2006/relationships/chart" Target="../charts/chart5.xml"/><Relationship Id="rId6" Type="http://schemas.openxmlformats.org/officeDocument/2006/relationships/chart" Target="../charts/chart8.xml"/><Relationship Id="rId5" Type="http://schemas.microsoft.com/office/2014/relationships/chartEx" Target="../charts/chartEx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2</xdr:col>
      <xdr:colOff>594360</xdr:colOff>
      <xdr:row>1</xdr:row>
      <xdr:rowOff>0</xdr:rowOff>
    </xdr:from>
    <xdr:to>
      <xdr:col>9</xdr:col>
      <xdr:colOff>259080</xdr:colOff>
      <xdr:row>16</xdr:row>
      <xdr:rowOff>38100</xdr:rowOff>
    </xdr:to>
    <xdr:graphicFrame macro="">
      <xdr:nvGraphicFramePr>
        <xdr:cNvPr id="2" name="Chart 1">
          <a:extLst>
            <a:ext uri="{FF2B5EF4-FFF2-40B4-BE49-F238E27FC236}">
              <a16:creationId xmlns:a16="http://schemas.microsoft.com/office/drawing/2014/main" id="{B8C03E7E-E811-E816-C09F-12047246B9D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15240</xdr:colOff>
      <xdr:row>19</xdr:row>
      <xdr:rowOff>175260</xdr:rowOff>
    </xdr:from>
    <xdr:to>
      <xdr:col>10</xdr:col>
      <xdr:colOff>320040</xdr:colOff>
      <xdr:row>34</xdr:row>
      <xdr:rowOff>175260</xdr:rowOff>
    </xdr:to>
    <xdr:graphicFrame macro="">
      <xdr:nvGraphicFramePr>
        <xdr:cNvPr id="3" name="Chart 2">
          <a:extLst>
            <a:ext uri="{FF2B5EF4-FFF2-40B4-BE49-F238E27FC236}">
              <a16:creationId xmlns:a16="http://schemas.microsoft.com/office/drawing/2014/main" id="{AE4FCCB7-FD43-2DD0-851F-A544CC4CE2A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0</xdr:row>
      <xdr:rowOff>167640</xdr:rowOff>
    </xdr:from>
    <xdr:to>
      <xdr:col>10</xdr:col>
      <xdr:colOff>304800</xdr:colOff>
      <xdr:row>15</xdr:row>
      <xdr:rowOff>167640</xdr:rowOff>
    </xdr:to>
    <xdr:graphicFrame macro="">
      <xdr:nvGraphicFramePr>
        <xdr:cNvPr id="2" name="Chart 1">
          <a:extLst>
            <a:ext uri="{FF2B5EF4-FFF2-40B4-BE49-F238E27FC236}">
              <a16:creationId xmlns:a16="http://schemas.microsoft.com/office/drawing/2014/main" id="{D5C65642-73D7-98EE-C327-6C127776B9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342900</xdr:colOff>
      <xdr:row>1</xdr:row>
      <xdr:rowOff>114300</xdr:rowOff>
    </xdr:from>
    <xdr:to>
      <xdr:col>19</xdr:col>
      <xdr:colOff>236220</xdr:colOff>
      <xdr:row>22</xdr:row>
      <xdr:rowOff>15240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B7884E21-C504-CDD2-9929-51E62A25D57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818120" y="297180"/>
              <a:ext cx="7208520" cy="37414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91440</xdr:colOff>
      <xdr:row>1</xdr:row>
      <xdr:rowOff>30480</xdr:rowOff>
    </xdr:from>
    <xdr:to>
      <xdr:col>9</xdr:col>
      <xdr:colOff>480060</xdr:colOff>
      <xdr:row>11</xdr:row>
      <xdr:rowOff>53340</xdr:rowOff>
    </xdr:to>
    <xdr:graphicFrame macro="">
      <xdr:nvGraphicFramePr>
        <xdr:cNvPr id="2" name="Chart 1">
          <a:extLst>
            <a:ext uri="{FF2B5EF4-FFF2-40B4-BE49-F238E27FC236}">
              <a16:creationId xmlns:a16="http://schemas.microsoft.com/office/drawing/2014/main" id="{4B243A19-4A83-0C14-77D2-B507DF52FA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601980</xdr:colOff>
      <xdr:row>13</xdr:row>
      <xdr:rowOff>179070</xdr:rowOff>
    </xdr:from>
    <xdr:to>
      <xdr:col>15</xdr:col>
      <xdr:colOff>297180</xdr:colOff>
      <xdr:row>28</xdr:row>
      <xdr:rowOff>179070</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CD557B21-9376-D0EE-9FB2-928A4B4E871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6454140" y="255651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5</xdr:col>
      <xdr:colOff>430925</xdr:colOff>
      <xdr:row>6</xdr:row>
      <xdr:rowOff>69273</xdr:rowOff>
    </xdr:from>
    <xdr:to>
      <xdr:col>7</xdr:col>
      <xdr:colOff>446165</xdr:colOff>
      <xdr:row>15</xdr:row>
      <xdr:rowOff>175171</xdr:rowOff>
    </xdr:to>
    <xdr:graphicFrame macro="">
      <xdr:nvGraphicFramePr>
        <xdr:cNvPr id="3" name="Chart 2">
          <a:extLst>
            <a:ext uri="{FF2B5EF4-FFF2-40B4-BE49-F238E27FC236}">
              <a16:creationId xmlns:a16="http://schemas.microsoft.com/office/drawing/2014/main" id="{FB9A5887-EDB9-4A98-8AA9-60270A3053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461403</xdr:colOff>
      <xdr:row>6</xdr:row>
      <xdr:rowOff>77932</xdr:rowOff>
    </xdr:from>
    <xdr:to>
      <xdr:col>8</xdr:col>
      <xdr:colOff>1813034</xdr:colOff>
      <xdr:row>16</xdr:row>
      <xdr:rowOff>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7D77A78A-5D1A-4E6A-B677-97399461CE7A}"/>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094863" y="1403812"/>
              <a:ext cx="3188051" cy="175086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14101</xdr:colOff>
      <xdr:row>16</xdr:row>
      <xdr:rowOff>25575</xdr:rowOff>
    </xdr:from>
    <xdr:to>
      <xdr:col>5</xdr:col>
      <xdr:colOff>396875</xdr:colOff>
      <xdr:row>27</xdr:row>
      <xdr:rowOff>0</xdr:rowOff>
    </xdr:to>
    <xdr:graphicFrame macro="">
      <xdr:nvGraphicFramePr>
        <xdr:cNvPr id="5" name="Chart 4">
          <a:extLst>
            <a:ext uri="{FF2B5EF4-FFF2-40B4-BE49-F238E27FC236}">
              <a16:creationId xmlns:a16="http://schemas.microsoft.com/office/drawing/2014/main" id="{429D70C5-7FC0-4EC4-B640-4A41551107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427070</xdr:colOff>
      <xdr:row>16</xdr:row>
      <xdr:rowOff>17956</xdr:rowOff>
    </xdr:from>
    <xdr:to>
      <xdr:col>7</xdr:col>
      <xdr:colOff>455448</xdr:colOff>
      <xdr:row>26</xdr:row>
      <xdr:rowOff>166414</xdr:rowOff>
    </xdr:to>
    <xdr:graphicFrame macro="">
      <xdr:nvGraphicFramePr>
        <xdr:cNvPr id="6" name="Chart 5">
          <a:extLst>
            <a:ext uri="{FF2B5EF4-FFF2-40B4-BE49-F238E27FC236}">
              <a16:creationId xmlns:a16="http://schemas.microsoft.com/office/drawing/2014/main" id="{AB62400F-87E0-49C3-A4BF-751AADC569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468921</xdr:colOff>
      <xdr:row>16</xdr:row>
      <xdr:rowOff>25122</xdr:rowOff>
    </xdr:from>
    <xdr:to>
      <xdr:col>8</xdr:col>
      <xdr:colOff>1808704</xdr:colOff>
      <xdr:row>27</xdr:row>
      <xdr:rowOff>1</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593ED578-04F8-4244-9E61-45B46AA9A2A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9102381" y="3179802"/>
              <a:ext cx="3176203" cy="1986559"/>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4</xdr:col>
      <xdr:colOff>0</xdr:colOff>
      <xdr:row>6</xdr:row>
      <xdr:rowOff>60613</xdr:rowOff>
    </xdr:from>
    <xdr:to>
      <xdr:col>5</xdr:col>
      <xdr:colOff>411655</xdr:colOff>
      <xdr:row>15</xdr:row>
      <xdr:rowOff>166413</xdr:rowOff>
    </xdr:to>
    <xdr:graphicFrame macro="">
      <xdr:nvGraphicFramePr>
        <xdr:cNvPr id="9" name="Chart 8">
          <a:extLst>
            <a:ext uri="{FF2B5EF4-FFF2-40B4-BE49-F238E27FC236}">
              <a16:creationId xmlns:a16="http://schemas.microsoft.com/office/drawing/2014/main" id="{F1BD8C77-696B-4403-BA8B-F1C62E890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353686</xdr:colOff>
      <xdr:row>19</xdr:row>
      <xdr:rowOff>154626</xdr:rowOff>
    </xdr:from>
    <xdr:to>
      <xdr:col>3</xdr:col>
      <xdr:colOff>364077</xdr:colOff>
      <xdr:row>26</xdr:row>
      <xdr:rowOff>163286</xdr:rowOff>
    </xdr:to>
    <mc:AlternateContent xmlns:mc="http://schemas.openxmlformats.org/markup-compatibility/2006" xmlns:a14="http://schemas.microsoft.com/office/drawing/2010/main">
      <mc:Choice Requires="a14">
        <xdr:graphicFrame macro="">
          <xdr:nvGraphicFramePr>
            <xdr:cNvPr id="2" name="Department">
              <a:extLst>
                <a:ext uri="{FF2B5EF4-FFF2-40B4-BE49-F238E27FC236}">
                  <a16:creationId xmlns:a16="http://schemas.microsoft.com/office/drawing/2014/main" id="{CF8C6E81-3437-0521-5077-1262FEE4971E}"/>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353686" y="3834740"/>
              <a:ext cx="1828800" cy="128154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337704</xdr:colOff>
      <xdr:row>9</xdr:row>
      <xdr:rowOff>0</xdr:rowOff>
    </xdr:from>
    <xdr:to>
      <xdr:col>3</xdr:col>
      <xdr:colOff>348095</xdr:colOff>
      <xdr:row>19</xdr:row>
      <xdr:rowOff>103909</xdr:rowOff>
    </xdr:to>
    <mc:AlternateContent xmlns:mc="http://schemas.openxmlformats.org/markup-compatibility/2006" xmlns:a14="http://schemas.microsoft.com/office/drawing/2010/main">
      <mc:Choice Requires="a14">
        <xdr:graphicFrame macro="">
          <xdr:nvGraphicFramePr>
            <xdr:cNvPr id="8" name="Education Field">
              <a:extLst>
                <a:ext uri="{FF2B5EF4-FFF2-40B4-BE49-F238E27FC236}">
                  <a16:creationId xmlns:a16="http://schemas.microsoft.com/office/drawing/2014/main" id="{796C91EF-1A24-54B6-6B4B-F0CC33BACC60}"/>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337704" y="1861705"/>
              <a:ext cx="1828800" cy="192231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342752</xdr:colOff>
      <xdr:row>4</xdr:row>
      <xdr:rowOff>33598</xdr:rowOff>
    </xdr:from>
    <xdr:to>
      <xdr:col>3</xdr:col>
      <xdr:colOff>353143</xdr:colOff>
      <xdr:row>8</xdr:row>
      <xdr:rowOff>129886</xdr:rowOff>
    </xdr:to>
    <mc:AlternateContent xmlns:mc="http://schemas.openxmlformats.org/markup-compatibility/2006" xmlns:a14="http://schemas.microsoft.com/office/drawing/2010/main">
      <mc:Choice Requires="a14">
        <xdr:graphicFrame macro="">
          <xdr:nvGraphicFramePr>
            <xdr:cNvPr id="10" name="Gender">
              <a:extLst>
                <a:ext uri="{FF2B5EF4-FFF2-40B4-BE49-F238E27FC236}">
                  <a16:creationId xmlns:a16="http://schemas.microsoft.com/office/drawing/2014/main" id="{641B7E66-1651-52AB-C0DE-A8B3C70972D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342752" y="760962"/>
              <a:ext cx="1828800" cy="104878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WETA" refreshedDate="45722.917526504629" createdVersion="8" refreshedVersion="8" minRefreshableVersion="3" recordCount="1470" xr:uid="{98A90F35-3FA0-4472-922F-1B258E5E1D42}">
  <cacheSource type="worksheet">
    <worksheetSource name="Table13"/>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204010702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AE2EEDC-BF22-440A-9532-FF79D077062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0" baseItem="1"/>
    <dataField name="Sum of CF_attrition count" fld="17" baseField="0" baseItem="1"/>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8368F37-D6C1-4FF9-B5EA-C20B6CF09EEC}"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chartFormats count="12">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8" count="1" selected="0">
            <x v="0"/>
          </reference>
        </references>
      </pivotArea>
    </chartFormat>
    <chartFormat chart="0" format="2">
      <pivotArea type="data" outline="0" fieldPosition="0">
        <references count="2">
          <reference field="4294967294" count="1" selected="0">
            <x v="0"/>
          </reference>
          <reference field="8" count="1" selected="0">
            <x v="1"/>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8" count="1" selected="0">
            <x v="0"/>
          </reference>
        </references>
      </pivotArea>
    </chartFormat>
    <chartFormat chart="4" format="8">
      <pivotArea type="data" outline="0" fieldPosition="0">
        <references count="2">
          <reference field="4294967294" count="1" selected="0">
            <x v="0"/>
          </reference>
          <reference field="8" count="1" selected="0">
            <x v="1"/>
          </reference>
        </references>
      </pivotArea>
    </chartFormat>
    <chartFormat chart="10" format="3" series="1">
      <pivotArea type="data" outline="0" fieldPosition="0">
        <references count="1">
          <reference field="4294967294" count="1" selected="0">
            <x v="0"/>
          </reference>
        </references>
      </pivotArea>
    </chartFormat>
    <chartFormat chart="10" format="4">
      <pivotArea type="data" outline="0" fieldPosition="0">
        <references count="2">
          <reference field="4294967294" count="1" selected="0">
            <x v="0"/>
          </reference>
          <reference field="8" count="1" selected="0">
            <x v="0"/>
          </reference>
        </references>
      </pivotArea>
    </chartFormat>
    <chartFormat chart="10" format="5">
      <pivotArea type="data" outline="0" fieldPosition="0">
        <references count="2">
          <reference field="4294967294" count="1" selected="0">
            <x v="0"/>
          </reference>
          <reference field="8" count="1" selected="0">
            <x v="1"/>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8" count="1" selected="0">
            <x v="0"/>
          </reference>
        </references>
      </pivotArea>
    </chartFormat>
    <chartFormat chart="11" format="8">
      <pivotArea type="data" outline="0" fieldPosition="0">
        <references count="2">
          <reference field="4294967294" count="1" selected="0">
            <x v="0"/>
          </reference>
          <reference field="8"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EF1E2A-5D20-4E64-A91D-235B1AB2E5F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B2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2"/>
        <item x="1"/>
        <item x="4"/>
        <item x="3"/>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1"/>
    </i>
    <i>
      <x v="4"/>
    </i>
    <i>
      <x/>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8E71459-1F34-46D5-A2CD-F7711E1281F6}"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1"/>
          </reference>
        </references>
      </pivotArea>
    </chartFormat>
    <chartFormat chart="0" format="2">
      <pivotArea type="data" outline="0" fieldPosition="0">
        <references count="2">
          <reference field="4294967294" count="1" selected="0">
            <x v="0"/>
          </reference>
          <reference field="4" count="1" selected="0">
            <x v="2"/>
          </reference>
        </references>
      </pivotArea>
    </chartFormat>
    <chartFormat chart="0" format="3">
      <pivotArea type="data" outline="0" fieldPosition="0">
        <references count="2">
          <reference field="4294967294" count="1" selected="0">
            <x v="0"/>
          </reference>
          <reference field="4" count="1" selected="0">
            <x v="0"/>
          </reference>
        </references>
      </pivotArea>
    </chartFormat>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4" count="1" selected="0">
            <x v="0"/>
          </reference>
        </references>
      </pivotArea>
    </chartFormat>
    <chartFormat chart="3" format="10">
      <pivotArea type="data" outline="0" fieldPosition="0">
        <references count="2">
          <reference field="4294967294" count="1" selected="0">
            <x v="0"/>
          </reference>
          <reference field="4" count="1" selected="0">
            <x v="1"/>
          </reference>
        </references>
      </pivotArea>
    </chartFormat>
    <chartFormat chart="3" format="11">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DEAD1C1-99F1-40E3-B2CC-DF06055DC1F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861D155-ED31-4AB0-ADC4-CD0F74265354}"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B20"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2357EBE-7AED-4650-B0E0-DF084C418F3C}"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9" firstHeaderRow="1" firstDataRow="1" firstDataCol="1"/>
  <pivotFields count="44">
    <pivotField showAll="0"/>
    <pivotField showAll="0"/>
    <pivotField axis="axisRow" showAll="0" sortType="descending">
      <items count="6">
        <item x="4"/>
        <item x="2"/>
        <item x="0"/>
        <item x="1"/>
        <item x="3"/>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v="1"/>
    </i>
    <i>
      <x v="2"/>
    </i>
    <i>
      <x/>
    </i>
    <i>
      <x v="3"/>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C22B34E-3FCD-41A2-ACC2-0519E1F9D3AF}" sourceName="Department">
  <pivotTables>
    <pivotTable tabId="4" name="PivotTable3"/>
    <pivotTable tabId="8" name="PivotTable5"/>
    <pivotTable tabId="8" name="PivotTable6"/>
    <pivotTable tabId="6" name="PivotTable3"/>
    <pivotTable tabId="4" name="PivotTable2"/>
    <pivotTable tabId="7" name="PivotTable4"/>
    <pivotTable tabId="3" name="PivotTable2"/>
  </pivotTables>
  <data>
    <tabular pivotCacheId="2040107028">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 xr10:uid="{B5C8B4C8-93CB-4B5A-B3C0-77040EC46028}" sourceName="Education Field">
  <pivotTables>
    <pivotTable tabId="4" name="PivotTable3"/>
    <pivotTable tabId="8" name="PivotTable5"/>
    <pivotTable tabId="8" name="PivotTable6"/>
    <pivotTable tabId="6" name="PivotTable3"/>
    <pivotTable tabId="4" name="PivotTable2"/>
    <pivotTable tabId="7" name="PivotTable4"/>
    <pivotTable tabId="3" name="PivotTable2"/>
  </pivotTables>
  <data>
    <tabular pivotCacheId="2040107028">
      <items count="6">
        <i x="5" s="1"/>
        <i x="0" s="1"/>
        <i x="3" s="1"/>
        <i x="2" s="1"/>
        <i x="1"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BFF7ADC-0E5B-4B36-8F54-C63313146477}" sourceName="Gender">
  <pivotTables>
    <pivotTable tabId="4" name="PivotTable3"/>
    <pivotTable tabId="8" name="PivotTable5"/>
    <pivotTable tabId="8" name="PivotTable6"/>
    <pivotTable tabId="6" name="PivotTable3"/>
    <pivotTable tabId="4" name="PivotTable2"/>
    <pivotTable tabId="7" name="PivotTable4"/>
    <pivotTable tabId="3" name="PivotTable2"/>
  </pivotTables>
  <data>
    <tabular pivotCacheId="2040107028">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6B9A7C45-3AFE-4835-AB4B-809FBCF35399}" cache="Slicer_Department" caption="Department" rowHeight="234950"/>
  <slicer name="Education Field" xr10:uid="{BC4D6F0F-391A-4CF0-ADD0-59D259458769}" cache="Slicer_Education_Field" caption="Education Field" rowHeight="234950"/>
  <slicer name="Gender" xr10:uid="{D5914E2A-DA1C-47CC-B2C1-66DEE4ED00B1}" cache="Slicer_Gender" caption="Gender"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433864-C753-40AB-A530-F5DE2544830A}" name="Table13" displayName="Table13" ref="A1:AR1471" totalsRowShown="0">
  <tableColumns count="44">
    <tableColumn id="1" xr3:uid="{DCCF1D1B-C272-41A3-A3C1-3034066A52AD}" name="Attrition"/>
    <tableColumn id="2" xr3:uid="{D48EDCC3-3530-4DF0-8E5A-53281F3DF65B}" name="Business Travel"/>
    <tableColumn id="3" xr3:uid="{364972E3-E9D5-4D0E-8197-631E0D206FCB}" name="CF_age band"/>
    <tableColumn id="4" xr3:uid="{E39AAEFA-DBD1-429A-9975-783CA0C0CE00}" name="CF_attrition label"/>
    <tableColumn id="5" xr3:uid="{78DE53A4-483B-4E30-8DC0-DF3311BFD8EA}" name="Department"/>
    <tableColumn id="6" xr3:uid="{1807FD53-FEAA-4FA8-961E-972CF91FEBDA}" name="Education Field"/>
    <tableColumn id="7" xr3:uid="{161CBF04-B457-4BF8-B508-B372CE1FAB0D}" name="emp no"/>
    <tableColumn id="8" xr3:uid="{AED08209-451F-497D-9D17-3D55B0F84345}" name="Employee Number"/>
    <tableColumn id="9" xr3:uid="{794FB2AB-A9C0-411D-93BD-6338F54E0398}" name="Gender"/>
    <tableColumn id="10" xr3:uid="{8C555725-15E2-462A-82F7-2F4C0B818AE2}" name="Job Role"/>
    <tableColumn id="11" xr3:uid="{83FD91FC-10D0-4195-B8E4-53A9752DE5FB}" name="Marital Status"/>
    <tableColumn id="12" xr3:uid="{ADA319BA-A72F-4793-8E5A-4492195A0079}" name="Over Time"/>
    <tableColumn id="13" xr3:uid="{76F8E446-CEE8-40B5-B3D2-411219EEE6F5}" name="Over18"/>
    <tableColumn id="14" xr3:uid="{80F22C11-3EA0-493A-8635-2E86EC3CDC76}" name="Training Times Last Year"/>
    <tableColumn id="15" xr3:uid="{B3D1083E-B555-47AE-88C5-D153BBC5FFD1}" name="-2"/>
    <tableColumn id="16" xr3:uid="{92A211E1-0CBF-4970-991D-D2A7B98041D2}" name="0"/>
    <tableColumn id="17" xr3:uid="{F63B634B-4361-44AE-B3E4-D606D537D913}" name="Age"/>
    <tableColumn id="18" xr3:uid="{B6982339-1123-4C1D-874A-96431BB5E156}" name="CF_attrition count"/>
    <tableColumn id="19" xr3:uid="{ACE91D6A-B0B4-49EA-97A5-9BB503F73510}" name="CF_attrition counts"/>
    <tableColumn id="20" xr3:uid="{25BB0DEA-FC9C-41A0-8499-76AEE5CA5828}" name="CF_attrition rate"/>
    <tableColumn id="21" xr3:uid="{0D836C4A-AB45-4A3C-83D4-27C11C34D029}" name="CF_current Employee"/>
    <tableColumn id="22" xr3:uid="{0A52CBD0-4DD0-4134-8E46-488D85CFC7C2}" name="Daily Rate"/>
    <tableColumn id="23" xr3:uid="{C64EF460-989F-4471-A25F-D2C74281112E}" name="Distance From Home"/>
    <tableColumn id="24" xr3:uid="{0EA73411-3654-4148-ACD1-B9F72A9697DD}" name="Education"/>
    <tableColumn id="25" xr3:uid="{EA74026E-271B-45C4-A471-F05870237E29}" name="Employee Count"/>
    <tableColumn id="26" xr3:uid="{501CB9F7-6B27-47C0-83D9-CF91300BCCE5}" name="Environment Satisfaction"/>
    <tableColumn id="27" xr3:uid="{F71CD133-E1BD-4FA9-9D58-31E4BFECE13D}" name="Hourly Rate"/>
    <tableColumn id="28" xr3:uid="{3BDE077F-092A-47C1-9CA2-9C397B4CF9CA}" name="Job Involvement"/>
    <tableColumn id="29" xr3:uid="{74C7B6CB-B631-410C-AA95-84B83A2FA3B5}" name="Job Level"/>
    <tableColumn id="30" xr3:uid="{4F07EF5D-286D-4EB6-9165-927512E06700}" name="Job Satisfaction"/>
    <tableColumn id="31" xr3:uid="{558C8B01-7AB8-4D44-B77C-1ABD7094D7FD}" name="Monthly Income"/>
    <tableColumn id="32" xr3:uid="{CA2E3FDB-E707-421D-BBEC-2F9097F5C761}" name="Monthly Rate"/>
    <tableColumn id="33" xr3:uid="{2AD19C61-4CCA-49A9-B6AF-D9A189171271}" name="Num Companies Worked"/>
    <tableColumn id="34" xr3:uid="{6B91B1C2-DC6E-43A6-81FF-778F9F55E4DF}" name="Percent Salary Hike"/>
    <tableColumn id="35" xr3:uid="{4E7EF49B-8917-4700-BF6E-57EBFDF8DEB0}" name="Performance Rating"/>
    <tableColumn id="36" xr3:uid="{B1BAB07A-E36D-4F09-B263-DBAE0E270AAD}" name="Relationship Satisfaction"/>
    <tableColumn id="37" xr3:uid="{497E4B36-7F1A-4A06-9C81-6A00C554023C}" name="Standard Hours"/>
    <tableColumn id="38" xr3:uid="{60ECA46F-E978-4720-9A36-1E29C8165655}" name="Stock Option Level"/>
    <tableColumn id="39" xr3:uid="{9DACF18C-6316-4A6A-AF65-C40DC2E6B1CC}" name="Total Working Years"/>
    <tableColumn id="40" xr3:uid="{701363AF-0949-4AB6-86A8-A8D58DA0C220}" name="Work Life Balance"/>
    <tableColumn id="41" xr3:uid="{91B36AE1-9B01-48A1-8144-24B4AF23909E}" name="Years At Company"/>
    <tableColumn id="42" xr3:uid="{C0C8F517-AABE-4680-B36E-C8D3B5E6D895}" name="Years In Current Role"/>
    <tableColumn id="43" xr3:uid="{D04073B1-BDC2-468E-8033-1DB0F1A883B6}" name="Years Since Last Promotion"/>
    <tableColumn id="44" xr3:uid="{A78755F7-54CE-40EF-93DE-4582B707DA00}"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A69B3-7B8F-4CC4-8A28-C270DD4F61AA}">
  <dimension ref="A1:AR1471"/>
  <sheetViews>
    <sheetView topLeftCell="A2" workbookViewId="0">
      <selection activeCell="D18" sqref="D18"/>
    </sheetView>
  </sheetViews>
  <sheetFormatPr defaultRowHeight="14.4" x14ac:dyDescent="0.3"/>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3">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3">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3">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3">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3">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3">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3">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3">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3">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3">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3">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3">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3">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3">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3">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3">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3">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3">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3">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3">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3">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3">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3">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3">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3">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3">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3">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3">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3">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3">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3">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3">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3">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3">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3">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3">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3">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3">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3">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3">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3">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3">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3">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3">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3">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3">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3">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3">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3">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3">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3">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3">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3">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3">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3">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3">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3">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3">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3">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3">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3">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3">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3">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3">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3">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3">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3">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3">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3">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3">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3">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3">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3">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3">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3">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3">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3">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3">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3">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3">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3">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3">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3">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3">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3">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3">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3">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3">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3">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3">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3">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3">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3">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3">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3">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3">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3">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3">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3">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3">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3">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3">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3">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3">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3">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3">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3">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3">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3">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3">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3">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3">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3">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3">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3">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3">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3">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3">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3">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3">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3">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3">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3">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3">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3">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3">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3">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3">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3">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3">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3">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3">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3">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3">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3">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3">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3">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3">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3">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3">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3">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3">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3">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3">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3">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3">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3">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3">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3">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3">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3">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3">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3">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3">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3">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3">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3">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3">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3">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3">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3">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3">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3">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3">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3">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3">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3">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3">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3">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3">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3">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3">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3">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3">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3">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3">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3">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3">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3">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3">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3">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3">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3">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3">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3">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3">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3">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3">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3">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3">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3">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3">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3">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3">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3">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3">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3">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3">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3">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3">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3">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3">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3">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3">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3">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3">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3">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3">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3">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3">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3">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3">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3">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3">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3">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3">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3">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3">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3">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3">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3">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3">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3">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3">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3">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3">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3">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3">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3">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3">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3">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3">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3">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3">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3">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3">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3">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3">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3">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3">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3">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3">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3">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3">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3">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3">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3">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3">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3">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3">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3">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3">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3">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3">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3">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3">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3">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3">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3">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3">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3">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3">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3">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3">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3">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3">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3">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3">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3">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3">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3">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3">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3">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3">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3">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3">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3">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3">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3">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3">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3">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3">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3">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3">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3">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3">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3">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3">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3">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3">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3">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3">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3">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3">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3">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3">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3">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3">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3">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3">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3">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3">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3">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3">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3">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3">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3">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3">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3">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3">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3">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3">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3">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3">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3">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3">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3">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3">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3">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3">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3">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3">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3">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3">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3">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3">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3">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3">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3">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3">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3">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3">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3">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3">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3">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3">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3">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3">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3">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3">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3">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3">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3">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3">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3">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3">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3">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3">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3">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3">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3">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3">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3">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3">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3">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3">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3">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3">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3">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3">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3">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3">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3">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3">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3">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3">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3">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3">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3">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3">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3">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3">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3">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3">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3">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3">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3">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3">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3">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3">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3">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3">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3">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3">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3">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3">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3">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3">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3">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3">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3">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3">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3">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3">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3">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3">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3">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3">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3">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3">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3">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3">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3">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3">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3">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3">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3">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3">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3">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3">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3">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3">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3">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3">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3">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3">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3">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3">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3">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3">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3">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3">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3">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3">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3">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3">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3">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3">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3">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3">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3">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3">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3">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3">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3">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3">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3">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3">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3">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3">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3">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3">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3">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3">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3">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3">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3">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3">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3">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3">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3">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3">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3">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3">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3">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3">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3">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3">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3">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3">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3">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3">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3">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3">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3">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3">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3">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3">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3">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3">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3">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3">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3">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3">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3">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3">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3">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3">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3">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3">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3">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3">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3">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3">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3">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3">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3">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3">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3">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3">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3">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3">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3">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3">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3">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3">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3">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3">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3">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3">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3">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3">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3">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3">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3">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3">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3">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3">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3">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3">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3">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3">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3">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3">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3">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3">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3">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3">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3">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3">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3">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3">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3">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3">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3">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3">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3">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3">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3">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3">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3">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3">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3">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3">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3">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3">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3">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3">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3">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3">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3">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3">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3">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3">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3">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3">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3">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3">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3">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3">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3">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3">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3">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3">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3">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3">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3">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3">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3">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3">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3">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3">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3">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3">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3">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3">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3">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3">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3">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3">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3">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3">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3">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3">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3">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3">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3">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3">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3">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3">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3">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3">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3">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3">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3">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3">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3">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3">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3">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3">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3">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3">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3">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3">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3">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3">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3">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3">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3">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3">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3">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3">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3">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3">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3">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3">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3">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3">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3">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3">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3">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3">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3">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3">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3">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3">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3">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3">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3">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3">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3">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3">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3">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3">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3">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3">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3">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3">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3">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3">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3">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3">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3">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3">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3">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3">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3">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3">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3">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3">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3">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3">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3">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3">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3">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3">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3">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3">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3">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3">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3">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3">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3">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3">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3">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3">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3">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3">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3">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3">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3">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3">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3">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3">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3">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3">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3">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3">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3">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3">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3">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3">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3">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3">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3">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3">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3">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3">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3">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3">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3">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3">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3">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3">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3">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3">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3">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3">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3">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3">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3">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3">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3">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3">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3">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3">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3">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3">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3">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3">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3">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3">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3">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3">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3">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3">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3">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3">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3">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3">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3">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3">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3">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3">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3">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3">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3">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3">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3">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3">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3">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3">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3">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3">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3">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3">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3">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3">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3">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3">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3">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3">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3">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3">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3">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3">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3">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3">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3">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3">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3">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3">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3">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3">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3">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3">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3">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3">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3">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3">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3">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3">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3">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3">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3">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3">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3">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3">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3">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3">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3">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3">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3">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3">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3">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3">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3">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3">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3">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3">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3">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3">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3">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3">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3">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3">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3">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3">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3">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3">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3">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3">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3">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3">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3">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3">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3">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3">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3">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3">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3">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3">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3">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3">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3">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3">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3">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3">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3">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3">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3">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3">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3">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3">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3">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3">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3">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3">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3">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3">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3">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3">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3">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3">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3">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3">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3">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3">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3">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3">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3">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3">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3">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3">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3">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3">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3">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3">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3">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3">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3">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3">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3">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3">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3">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3">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3">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3">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3">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3">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3">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3">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3">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3">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3">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3">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3">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3">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3">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3">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3">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3">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3">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3">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3">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3">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3">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3">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3">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3">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3">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3">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3">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3">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3">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3">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3">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3">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3">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3">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3">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3">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3">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3">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3">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3">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3">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3">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3">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3">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3">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3">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3">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3">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3">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3">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3">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3">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3">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3">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3">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3">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3">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3">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3">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3">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3">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3">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3">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3">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3">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3">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3">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3">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3">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3">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3">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3">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3">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3">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3">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3">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3">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3">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3">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3">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3">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3">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3">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3">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3">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3">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3">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3">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3">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3">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3">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3">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3">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3">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3">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3">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3">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3">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3">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3">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3">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3">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3">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3">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3">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3">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3">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3">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3">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3">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3">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3">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3">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3">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3">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3">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3">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3">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3">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3">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3">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3">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3">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3">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3">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3">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3">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3">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3">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3">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3">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3">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3">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3">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3">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3">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3">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3">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3">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3">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3">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3">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3">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3">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3">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3">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3">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3">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3">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3">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3">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3">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3">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3">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3">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3">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3">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3">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3">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3">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3">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3">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3">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3">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3">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3">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3">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3">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3">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3">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3">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3">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3">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3">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3">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3">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3">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3">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3">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3">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3">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3">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3">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3">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3">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3">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3">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3">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3">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3">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3">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3">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3">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3">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3">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3">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3">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3">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3">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3">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3">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3">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3">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3">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3">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3">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3">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3">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3">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3">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3">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3">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3">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3">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3">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3">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3">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3">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3">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3">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3">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3">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3">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3">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3">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3">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3">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3">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3">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3">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3">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3">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3">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3">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3">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3">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3">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3">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3">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3">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3">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3">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3">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3">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3">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3">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3">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3">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3">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3">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3">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3">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3">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3">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3">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3">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3">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3">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3">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3">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3">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3">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3">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3">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3">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3">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3">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3">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3">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3">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3">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3">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3">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3">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3">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3">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3">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3">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3">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3">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3">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3">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3">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3">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3">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3">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3">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3">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3">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3">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3">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3">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3">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3">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3">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3">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3">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3">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3">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3">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3">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3">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3">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3">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3">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3">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3">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3">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3">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3">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3">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3">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3">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3">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3">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3">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3">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3">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3">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3">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3">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3">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3">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3">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3">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3">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3">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3">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3">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3">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3">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3">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3">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3">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3">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3">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3">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3">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3">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3">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3">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3">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3">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3">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3">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3">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3">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3">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3">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3">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3">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3">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3">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3">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3">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3">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3">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3">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3">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3">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3">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3">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3">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3">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3">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3">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3">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3">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3">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3">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3">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3">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3">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3">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3">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3">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3">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3">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3">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3">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3">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3">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3">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3">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3">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3">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3">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3">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3">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3">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3">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3">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3">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3">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3">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3">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3">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3">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3">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3">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3">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3">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3">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3">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3">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3">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3">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3">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3">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3">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3">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3">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3">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3">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3">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3">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3">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3">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3">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3">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3">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3">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3">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3">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3">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3">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3">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3">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3">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3">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3">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3">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3">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3">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3">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3">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3">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3">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3">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3">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3">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3">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3">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3">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3">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3">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3">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3">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3">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3">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3">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3">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3">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3">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3">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3">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3">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3">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3">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3">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3">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3">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3">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3">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3">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3">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3">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3">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3">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3">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3">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3">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3">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3">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3">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3">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3">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3">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3">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3">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3">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3">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3">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3">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3">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3">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3">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3">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3">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3">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3">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3">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3">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3">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3">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3">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3">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3">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3">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3">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3">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3">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3">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3">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3">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3">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3">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3">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3">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3">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3">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3">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3">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3">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3">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3">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3">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3">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3">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3">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3">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3">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3">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3">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3">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3">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3">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3">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3">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3">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3">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3">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3">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3">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3">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3">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3">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3">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3">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3">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3">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3">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3">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3">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3">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3">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3">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3">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3">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3">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3">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3">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3">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3">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3">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3">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3">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3">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3">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3">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3">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3">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3">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3">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3">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3">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3">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3">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3">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3">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3">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3">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3">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3">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3">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3">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3">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3">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3">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3">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3">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3">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3">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3">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3">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3">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3">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3">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3">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3">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3">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3">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3">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3">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3">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3">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3">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3">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3">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3">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3">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3">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3">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3">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3">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3">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3">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3">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3">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3">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3">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3">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3">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3">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3">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3">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3">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3">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3">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3">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3">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3">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3">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3">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3">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3">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3">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3">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3">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3">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3">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3">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3">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4D4CD-40B2-409D-9D0E-3CD5DA85BB88}">
  <dimension ref="A3:E8"/>
  <sheetViews>
    <sheetView workbookViewId="0">
      <selection activeCell="A7" sqref="A7:E8"/>
    </sheetView>
  </sheetViews>
  <sheetFormatPr defaultRowHeight="14.4" x14ac:dyDescent="0.3"/>
  <cols>
    <col min="1" max="1" width="24.77734375" bestFit="1" customWidth="1"/>
    <col min="2" max="2" width="22.88671875" bestFit="1" customWidth="1"/>
    <col min="3" max="3" width="13.88671875" bestFit="1" customWidth="1"/>
    <col min="4" max="4" width="15.33203125" bestFit="1" customWidth="1"/>
    <col min="5" max="5" width="12" bestFit="1" customWidth="1"/>
  </cols>
  <sheetData>
    <row r="3" spans="1:5" x14ac:dyDescent="0.3">
      <c r="A3" t="s">
        <v>1558</v>
      </c>
      <c r="B3" t="s">
        <v>1556</v>
      </c>
      <c r="C3" t="s">
        <v>1557</v>
      </c>
    </row>
    <row r="4" spans="1:5" x14ac:dyDescent="0.3">
      <c r="A4" s="11">
        <v>1470</v>
      </c>
      <c r="B4" s="11">
        <v>237</v>
      </c>
      <c r="C4" s="11">
        <v>36.923809523809524</v>
      </c>
    </row>
    <row r="7" spans="1:5" x14ac:dyDescent="0.3">
      <c r="A7" t="s">
        <v>1559</v>
      </c>
      <c r="B7" t="s">
        <v>1560</v>
      </c>
      <c r="C7" t="s">
        <v>1561</v>
      </c>
      <c r="D7" t="s">
        <v>1562</v>
      </c>
      <c r="E7" t="s">
        <v>1563</v>
      </c>
    </row>
    <row r="8" spans="1:5" x14ac:dyDescent="0.3">
      <c r="A8">
        <f>GETPIVOTDATA("Count of Employee Number",$A$3)</f>
        <v>1470</v>
      </c>
      <c r="B8">
        <f>GETPIVOTDATA("Sum of CF_attrition count",$A$3)</f>
        <v>237</v>
      </c>
      <c r="C8" s="3">
        <f>GETPIVOTDATA("Average of Age",$A$3)</f>
        <v>36.923809523809524</v>
      </c>
      <c r="D8">
        <f>A8-B8</f>
        <v>1233</v>
      </c>
      <c r="E8" s="4">
        <f>B8/A8</f>
        <v>0.16122448979591836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A9DE6-D84F-4C4C-9859-98F47160C1A7}">
  <dimension ref="A3:B27"/>
  <sheetViews>
    <sheetView topLeftCell="B1" workbookViewId="0">
      <selection activeCell="K11" sqref="K11"/>
    </sheetView>
  </sheetViews>
  <sheetFormatPr defaultRowHeight="14.4" x14ac:dyDescent="0.3"/>
  <cols>
    <col min="1" max="1" width="15.88671875" bestFit="1" customWidth="1"/>
    <col min="2" max="2" width="22.88671875" bestFit="1" customWidth="1"/>
  </cols>
  <sheetData>
    <row r="3" spans="1:2" x14ac:dyDescent="0.3">
      <c r="A3" s="1" t="s">
        <v>1554</v>
      </c>
      <c r="B3" t="s">
        <v>1564</v>
      </c>
    </row>
    <row r="4" spans="1:2" x14ac:dyDescent="0.3">
      <c r="A4" s="2" t="s">
        <v>51</v>
      </c>
      <c r="B4" s="11">
        <v>588</v>
      </c>
    </row>
    <row r="5" spans="1:2" x14ac:dyDescent="0.3">
      <c r="A5" s="2" t="s">
        <v>62</v>
      </c>
      <c r="B5" s="11">
        <v>882</v>
      </c>
    </row>
    <row r="6" spans="1:2" x14ac:dyDescent="0.3">
      <c r="A6" s="2" t="s">
        <v>1555</v>
      </c>
      <c r="B6" s="11">
        <v>1470</v>
      </c>
    </row>
    <row r="21" spans="1:2" x14ac:dyDescent="0.3">
      <c r="A21" s="1" t="s">
        <v>1554</v>
      </c>
      <c r="B21" t="s">
        <v>1556</v>
      </c>
    </row>
    <row r="22" spans="1:2" x14ac:dyDescent="0.3">
      <c r="A22" s="2" t="s">
        <v>134</v>
      </c>
      <c r="B22" s="11">
        <v>5</v>
      </c>
    </row>
    <row r="23" spans="1:2" x14ac:dyDescent="0.3">
      <c r="A23" s="2" t="s">
        <v>65</v>
      </c>
      <c r="B23" s="11">
        <v>31</v>
      </c>
    </row>
    <row r="24" spans="1:2" x14ac:dyDescent="0.3">
      <c r="A24" s="2" t="s">
        <v>55</v>
      </c>
      <c r="B24" s="11">
        <v>44</v>
      </c>
    </row>
    <row r="25" spans="1:2" x14ac:dyDescent="0.3">
      <c r="A25" s="2" t="s">
        <v>71</v>
      </c>
      <c r="B25" s="11">
        <v>58</v>
      </c>
    </row>
    <row r="26" spans="1:2" x14ac:dyDescent="0.3">
      <c r="A26" s="2" t="s">
        <v>77</v>
      </c>
      <c r="B26" s="11">
        <v>99</v>
      </c>
    </row>
    <row r="27" spans="1:2" x14ac:dyDescent="0.3">
      <c r="A27" s="2" t="s">
        <v>1555</v>
      </c>
      <c r="B27" s="11">
        <v>237</v>
      </c>
    </row>
  </sheetData>
  <pageMargins left="0.7" right="0.7" top="0.75" bottom="0.75" header="0.3" footer="0.3"/>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66D0D-3FD8-41F1-AF08-274DD34E20A2}">
  <dimension ref="A3:B7"/>
  <sheetViews>
    <sheetView workbookViewId="0">
      <selection activeCell="P15" sqref="P15"/>
    </sheetView>
  </sheetViews>
  <sheetFormatPr defaultRowHeight="14.4" x14ac:dyDescent="0.3"/>
  <cols>
    <col min="1" max="1" width="12.5546875" bestFit="1" customWidth="1"/>
    <col min="2" max="2" width="22.88671875" bestFit="1" customWidth="1"/>
  </cols>
  <sheetData>
    <row r="3" spans="1:2" x14ac:dyDescent="0.3">
      <c r="A3" s="1" t="s">
        <v>1554</v>
      </c>
      <c r="B3" t="s">
        <v>1556</v>
      </c>
    </row>
    <row r="4" spans="1:2" x14ac:dyDescent="0.3">
      <c r="A4" s="2" t="s">
        <v>161</v>
      </c>
      <c r="B4" s="11">
        <v>12</v>
      </c>
    </row>
    <row r="5" spans="1:2" x14ac:dyDescent="0.3">
      <c r="A5" s="2" t="s">
        <v>60</v>
      </c>
      <c r="B5" s="11">
        <v>133</v>
      </c>
    </row>
    <row r="6" spans="1:2" x14ac:dyDescent="0.3">
      <c r="A6" s="2" t="s">
        <v>48</v>
      </c>
      <c r="B6" s="11">
        <v>92</v>
      </c>
    </row>
    <row r="7" spans="1:2" x14ac:dyDescent="0.3">
      <c r="A7" s="2" t="s">
        <v>1555</v>
      </c>
      <c r="B7" s="11">
        <v>237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6C4576-F92C-4378-A8CF-A184E98A831D}">
  <dimension ref="A3:G13"/>
  <sheetViews>
    <sheetView topLeftCell="D1" workbookViewId="0">
      <selection activeCell="G20" sqref="G20"/>
    </sheetView>
  </sheetViews>
  <sheetFormatPr defaultRowHeight="14.4" x14ac:dyDescent="0.3"/>
  <cols>
    <col min="1" max="2" width="22.88671875" bestFit="1" customWidth="1"/>
    <col min="6" max="6" width="22.88671875" bestFit="1" customWidth="1"/>
    <col min="7" max="7" width="13.6640625" bestFit="1" customWidth="1"/>
  </cols>
  <sheetData>
    <row r="3" spans="1:7" x14ac:dyDescent="0.3">
      <c r="A3" s="1" t="s">
        <v>1554</v>
      </c>
      <c r="B3" t="s">
        <v>1556</v>
      </c>
    </row>
    <row r="4" spans="1:7" x14ac:dyDescent="0.3">
      <c r="A4" s="2" t="s">
        <v>83</v>
      </c>
      <c r="B4" s="11">
        <v>9</v>
      </c>
      <c r="F4" t="s">
        <v>1565</v>
      </c>
      <c r="G4" t="s">
        <v>1566</v>
      </c>
    </row>
    <row r="5" spans="1:7" x14ac:dyDescent="0.3">
      <c r="A5" s="2" t="s">
        <v>163</v>
      </c>
      <c r="B5" s="11">
        <v>12</v>
      </c>
      <c r="F5" s="2" t="s">
        <v>83</v>
      </c>
      <c r="G5">
        <f>GETPIVOTDATA("CF_attrition count",$A$3,"Job Role",A4)</f>
        <v>9</v>
      </c>
    </row>
    <row r="6" spans="1:7" x14ac:dyDescent="0.3">
      <c r="A6" s="2" t="s">
        <v>68</v>
      </c>
      <c r="B6" s="11">
        <v>62</v>
      </c>
      <c r="F6" s="2" t="s">
        <v>163</v>
      </c>
      <c r="G6">
        <f t="shared" ref="G6:G13" si="0">GETPIVOTDATA("CF_attrition count",$A$3,"Job Role",A5)</f>
        <v>12</v>
      </c>
    </row>
    <row r="7" spans="1:7" x14ac:dyDescent="0.3">
      <c r="A7" s="2" t="s">
        <v>95</v>
      </c>
      <c r="B7" s="11">
        <v>5</v>
      </c>
      <c r="F7" s="2" t="s">
        <v>68</v>
      </c>
      <c r="G7">
        <f t="shared" si="0"/>
        <v>62</v>
      </c>
    </row>
    <row r="8" spans="1:7" x14ac:dyDescent="0.3">
      <c r="A8" s="2" t="s">
        <v>81</v>
      </c>
      <c r="B8" s="11">
        <v>10</v>
      </c>
      <c r="F8" s="2" t="s">
        <v>95</v>
      </c>
      <c r="G8">
        <f t="shared" si="0"/>
        <v>5</v>
      </c>
    </row>
    <row r="9" spans="1:7" x14ac:dyDescent="0.3">
      <c r="A9" s="2" t="s">
        <v>101</v>
      </c>
      <c r="B9" s="11">
        <v>2</v>
      </c>
      <c r="F9" s="2" t="s">
        <v>81</v>
      </c>
      <c r="G9">
        <f t="shared" si="0"/>
        <v>10</v>
      </c>
    </row>
    <row r="10" spans="1:7" x14ac:dyDescent="0.3">
      <c r="A10" s="2" t="s">
        <v>63</v>
      </c>
      <c r="B10" s="11">
        <v>47</v>
      </c>
      <c r="F10" s="2" t="s">
        <v>101</v>
      </c>
      <c r="G10">
        <f t="shared" si="0"/>
        <v>2</v>
      </c>
    </row>
    <row r="11" spans="1:7" x14ac:dyDescent="0.3">
      <c r="A11" s="2" t="s">
        <v>52</v>
      </c>
      <c r="B11" s="11">
        <v>57</v>
      </c>
      <c r="F11" s="2" t="s">
        <v>63</v>
      </c>
      <c r="G11">
        <f t="shared" si="0"/>
        <v>47</v>
      </c>
    </row>
    <row r="12" spans="1:7" x14ac:dyDescent="0.3">
      <c r="A12" s="2" t="s">
        <v>99</v>
      </c>
      <c r="B12" s="11">
        <v>33</v>
      </c>
      <c r="F12" s="2" t="s">
        <v>52</v>
      </c>
      <c r="G12">
        <f t="shared" si="0"/>
        <v>57</v>
      </c>
    </row>
    <row r="13" spans="1:7" x14ac:dyDescent="0.3">
      <c r="A13" s="2" t="s">
        <v>1555</v>
      </c>
      <c r="B13" s="11">
        <v>237</v>
      </c>
      <c r="F13" s="2" t="s">
        <v>99</v>
      </c>
      <c r="G13">
        <f t="shared" si="0"/>
        <v>33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FCE6A-7E4B-436F-9387-0313E4E39D57}">
  <dimension ref="A3:F20"/>
  <sheetViews>
    <sheetView topLeftCell="A8" workbookViewId="0">
      <selection activeCell="Q17" sqref="Q17"/>
    </sheetView>
  </sheetViews>
  <sheetFormatPr defaultRowHeight="14.4" x14ac:dyDescent="0.3"/>
  <cols>
    <col min="1" max="1" width="12.5546875" bestFit="1" customWidth="1"/>
    <col min="2" max="2" width="22.88671875" bestFit="1" customWidth="1"/>
    <col min="5" max="5" width="14.33203125" bestFit="1" customWidth="1"/>
  </cols>
  <sheetData>
    <row r="3" spans="1:6" x14ac:dyDescent="0.3">
      <c r="A3" s="1" t="s">
        <v>1554</v>
      </c>
      <c r="B3" t="s">
        <v>1556</v>
      </c>
    </row>
    <row r="4" spans="1:6" x14ac:dyDescent="0.3">
      <c r="A4" s="2" t="s">
        <v>69</v>
      </c>
      <c r="B4" s="11">
        <v>112</v>
      </c>
    </row>
    <row r="5" spans="1:6" x14ac:dyDescent="0.3">
      <c r="A5" s="2" t="s">
        <v>46</v>
      </c>
      <c r="B5" s="11">
        <v>51</v>
      </c>
    </row>
    <row r="6" spans="1:6" x14ac:dyDescent="0.3">
      <c r="A6" s="2" t="s">
        <v>92</v>
      </c>
      <c r="B6" s="11">
        <v>38</v>
      </c>
    </row>
    <row r="7" spans="1:6" x14ac:dyDescent="0.3">
      <c r="A7" s="2" t="s">
        <v>58</v>
      </c>
      <c r="B7" s="11">
        <v>25</v>
      </c>
    </row>
    <row r="8" spans="1:6" x14ac:dyDescent="0.3">
      <c r="A8" s="2" t="s">
        <v>75</v>
      </c>
      <c r="B8" s="11">
        <v>11</v>
      </c>
    </row>
    <row r="9" spans="1:6" x14ac:dyDescent="0.3">
      <c r="A9" s="2" t="s">
        <v>1555</v>
      </c>
      <c r="B9" s="11">
        <v>237</v>
      </c>
    </row>
    <row r="16" spans="1:6" x14ac:dyDescent="0.3">
      <c r="A16" s="1" t="s">
        <v>1554</v>
      </c>
      <c r="B16" t="s">
        <v>1556</v>
      </c>
      <c r="E16" t="s">
        <v>1567</v>
      </c>
      <c r="F16" t="s">
        <v>1566</v>
      </c>
    </row>
    <row r="17" spans="1:6" x14ac:dyDescent="0.3">
      <c r="A17" s="2" t="s">
        <v>79</v>
      </c>
      <c r="B17" s="11">
        <v>33</v>
      </c>
      <c r="E17" s="2" t="s">
        <v>79</v>
      </c>
      <c r="F17">
        <f>GETPIVOTDATA("CF_attrition count",$A$16,"Marital Status","Divorced")</f>
        <v>33</v>
      </c>
    </row>
    <row r="18" spans="1:6" x14ac:dyDescent="0.3">
      <c r="A18" s="2" t="s">
        <v>64</v>
      </c>
      <c r="B18" s="11">
        <v>84</v>
      </c>
      <c r="E18" s="2" t="s">
        <v>64</v>
      </c>
      <c r="F18">
        <f>GETPIVOTDATA("CF_attrition count",$A$16,"Marital Status","Married")</f>
        <v>84</v>
      </c>
    </row>
    <row r="19" spans="1:6" x14ac:dyDescent="0.3">
      <c r="A19" s="2" t="s">
        <v>53</v>
      </c>
      <c r="B19" s="11">
        <v>120</v>
      </c>
      <c r="E19" s="2" t="s">
        <v>53</v>
      </c>
      <c r="F19">
        <f>GETPIVOTDATA("CF_attrition count",$A$16,"Marital Status","Single")</f>
        <v>120</v>
      </c>
    </row>
    <row r="20" spans="1:6" x14ac:dyDescent="0.3">
      <c r="A20" s="2" t="s">
        <v>1555</v>
      </c>
      <c r="B20" s="11">
        <v>237</v>
      </c>
    </row>
  </sheetData>
  <pageMargins left="0.7" right="0.7" top="0.75" bottom="0.75" header="0.3" footer="0.3"/>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BA99-AD32-40D3-A12A-D7E5B4E13980}">
  <dimension ref="A1:I28"/>
  <sheetViews>
    <sheetView showGridLines="0" tabSelected="1" zoomScale="94" zoomScaleNormal="91" workbookViewId="0">
      <selection activeCell="P12" sqref="P12"/>
    </sheetView>
  </sheetViews>
  <sheetFormatPr defaultRowHeight="14.4" x14ac:dyDescent="0.3"/>
  <cols>
    <col min="5" max="5" width="34.33203125" customWidth="1"/>
    <col min="6" max="6" width="29.88671875" customWidth="1"/>
    <col min="7" max="7" width="26.109375" customWidth="1"/>
    <col min="8" max="8" width="26.77734375" customWidth="1"/>
    <col min="9" max="9" width="26.5546875" customWidth="1"/>
  </cols>
  <sheetData>
    <row r="1" spans="1:9" x14ac:dyDescent="0.3">
      <c r="A1" s="10"/>
      <c r="B1" s="10"/>
      <c r="C1" s="9" t="s">
        <v>1568</v>
      </c>
      <c r="D1" s="10"/>
      <c r="E1" s="10"/>
      <c r="F1" s="10"/>
      <c r="G1" s="10"/>
      <c r="H1" s="10"/>
      <c r="I1" s="10"/>
    </row>
    <row r="2" spans="1:9" x14ac:dyDescent="0.3">
      <c r="A2" s="10"/>
      <c r="B2" s="10"/>
      <c r="C2" s="10"/>
      <c r="D2" s="10"/>
      <c r="E2" s="10"/>
      <c r="F2" s="10"/>
      <c r="G2" s="10"/>
      <c r="H2" s="10"/>
      <c r="I2" s="10"/>
    </row>
    <row r="3" spans="1:9" x14ac:dyDescent="0.3">
      <c r="A3" s="10"/>
      <c r="B3" s="10"/>
      <c r="C3" s="10"/>
      <c r="D3" s="10"/>
      <c r="E3" s="10"/>
      <c r="F3" s="10"/>
      <c r="G3" s="10"/>
      <c r="H3" s="10"/>
      <c r="I3" s="10"/>
    </row>
    <row r="4" spans="1:9" x14ac:dyDescent="0.3">
      <c r="A4" s="10"/>
      <c r="B4" s="10"/>
      <c r="C4" s="10"/>
      <c r="D4" s="10"/>
      <c r="E4" s="10"/>
      <c r="F4" s="10"/>
      <c r="G4" s="10"/>
      <c r="H4" s="10"/>
      <c r="I4" s="10"/>
    </row>
    <row r="5" spans="1:9" ht="23.4" x14ac:dyDescent="0.45">
      <c r="A5" s="5"/>
      <c r="B5" s="5"/>
      <c r="C5" s="5"/>
      <c r="D5" s="5"/>
      <c r="E5" s="6" t="s">
        <v>1559</v>
      </c>
      <c r="F5" s="6" t="s">
        <v>1560</v>
      </c>
      <c r="G5" s="6" t="s">
        <v>1561</v>
      </c>
      <c r="H5" s="6" t="s">
        <v>1562</v>
      </c>
      <c r="I5" s="6" t="s">
        <v>1563</v>
      </c>
    </row>
    <row r="6" spans="1:9" ht="23.4" x14ac:dyDescent="0.45">
      <c r="A6" s="5"/>
      <c r="B6" s="5"/>
      <c r="C6" s="5"/>
      <c r="D6" s="5"/>
      <c r="E6" s="6">
        <f>GETPIVOTDATA("Count of Employee Number",KPI!$A$3)</f>
        <v>1470</v>
      </c>
      <c r="F6" s="6">
        <f>GETPIVOTDATA("Sum of CF_attrition count",KPI!$A$3)</f>
        <v>237</v>
      </c>
      <c r="G6" s="7">
        <f>GETPIVOTDATA("Average of Age",KPI!$A$3)</f>
        <v>36.923809523809524</v>
      </c>
      <c r="H6" s="6">
        <f>E6-F6</f>
        <v>1233</v>
      </c>
      <c r="I6" s="8">
        <f>F6/E6</f>
        <v>0.16122448979591836</v>
      </c>
    </row>
    <row r="7" spans="1:9" x14ac:dyDescent="0.3">
      <c r="A7" s="5"/>
      <c r="B7" s="5"/>
      <c r="C7" s="5"/>
      <c r="D7" s="5"/>
      <c r="E7" s="5"/>
      <c r="F7" s="5"/>
      <c r="G7" s="5"/>
      <c r="H7" s="5"/>
      <c r="I7" s="5"/>
    </row>
    <row r="8" spans="1:9" x14ac:dyDescent="0.3">
      <c r="A8" s="5"/>
      <c r="B8" s="5"/>
      <c r="C8" s="5"/>
      <c r="D8" s="5"/>
      <c r="E8" s="5"/>
      <c r="F8" s="5"/>
      <c r="G8" s="5"/>
      <c r="H8" s="5"/>
      <c r="I8" s="5"/>
    </row>
    <row r="9" spans="1:9" x14ac:dyDescent="0.3">
      <c r="A9" s="5"/>
      <c r="B9" s="5"/>
      <c r="C9" s="5"/>
      <c r="D9" s="5"/>
      <c r="E9" s="5"/>
      <c r="F9" s="5"/>
      <c r="G9" s="5"/>
      <c r="H9" s="5"/>
      <c r="I9" s="5"/>
    </row>
    <row r="10" spans="1:9" x14ac:dyDescent="0.3">
      <c r="A10" s="5"/>
      <c r="B10" s="5"/>
      <c r="C10" s="5"/>
      <c r="D10" s="5"/>
      <c r="E10" s="5"/>
      <c r="F10" s="5"/>
      <c r="G10" s="5"/>
      <c r="H10" s="5"/>
      <c r="I10" s="5"/>
    </row>
    <row r="11" spans="1:9" x14ac:dyDescent="0.3">
      <c r="A11" s="5"/>
      <c r="B11" s="5"/>
      <c r="C11" s="5"/>
      <c r="D11" s="5"/>
      <c r="E11" s="5"/>
      <c r="F11" s="5"/>
      <c r="G11" s="5"/>
      <c r="H11" s="5"/>
      <c r="I11" s="5"/>
    </row>
    <row r="12" spans="1:9" x14ac:dyDescent="0.3">
      <c r="A12" s="5"/>
      <c r="B12" s="5"/>
      <c r="C12" s="5"/>
      <c r="D12" s="5"/>
      <c r="E12" s="5"/>
      <c r="F12" s="5"/>
      <c r="G12" s="5"/>
      <c r="H12" s="5"/>
      <c r="I12" s="5"/>
    </row>
    <row r="13" spans="1:9" x14ac:dyDescent="0.3">
      <c r="A13" s="5"/>
      <c r="B13" s="5"/>
      <c r="C13" s="5"/>
      <c r="D13" s="5"/>
      <c r="E13" s="5"/>
      <c r="F13" s="5"/>
      <c r="G13" s="5"/>
      <c r="H13" s="5"/>
      <c r="I13" s="5"/>
    </row>
    <row r="14" spans="1:9" x14ac:dyDescent="0.3">
      <c r="A14" s="5"/>
      <c r="B14" s="5"/>
      <c r="C14" s="5"/>
      <c r="D14" s="5"/>
      <c r="E14" s="5"/>
      <c r="F14" s="5"/>
      <c r="G14" s="5"/>
      <c r="H14" s="5"/>
      <c r="I14" s="5"/>
    </row>
    <row r="15" spans="1:9" x14ac:dyDescent="0.3">
      <c r="A15" s="5"/>
      <c r="B15" s="5"/>
      <c r="C15" s="5"/>
      <c r="D15" s="5"/>
      <c r="E15" s="5"/>
      <c r="F15" s="5"/>
      <c r="G15" s="5"/>
      <c r="H15" s="5"/>
      <c r="I15" s="5"/>
    </row>
    <row r="16" spans="1:9" x14ac:dyDescent="0.3">
      <c r="A16" s="5"/>
      <c r="B16" s="5"/>
      <c r="C16" s="5"/>
      <c r="D16" s="5"/>
      <c r="E16" s="5"/>
      <c r="F16" s="5"/>
      <c r="G16" s="5"/>
      <c r="H16" s="5"/>
      <c r="I16" s="5"/>
    </row>
    <row r="17" spans="1:9" x14ac:dyDescent="0.3">
      <c r="A17" s="5"/>
      <c r="B17" s="5"/>
      <c r="C17" s="5"/>
      <c r="D17" s="5"/>
      <c r="E17" s="5"/>
      <c r="F17" s="5"/>
      <c r="G17" s="5"/>
      <c r="H17" s="5"/>
      <c r="I17" s="5"/>
    </row>
    <row r="18" spans="1:9" x14ac:dyDescent="0.3">
      <c r="A18" s="5"/>
      <c r="B18" s="5"/>
      <c r="C18" s="5"/>
      <c r="D18" s="5"/>
      <c r="E18" s="5"/>
      <c r="F18" s="5"/>
      <c r="G18" s="5"/>
      <c r="H18" s="5"/>
      <c r="I18" s="5"/>
    </row>
    <row r="19" spans="1:9" x14ac:dyDescent="0.3">
      <c r="A19" s="5"/>
      <c r="B19" s="5"/>
      <c r="C19" s="5"/>
      <c r="D19" s="5"/>
      <c r="E19" s="5"/>
      <c r="F19" s="5"/>
      <c r="G19" s="5"/>
      <c r="H19" s="5"/>
      <c r="I19" s="5"/>
    </row>
    <row r="20" spans="1:9" x14ac:dyDescent="0.3">
      <c r="A20" s="5"/>
      <c r="B20" s="5"/>
      <c r="C20" s="5"/>
      <c r="D20" s="5"/>
      <c r="E20" s="5"/>
      <c r="F20" s="5"/>
      <c r="G20" s="5"/>
      <c r="H20" s="5"/>
      <c r="I20" s="5"/>
    </row>
    <row r="21" spans="1:9" x14ac:dyDescent="0.3">
      <c r="A21" s="5"/>
      <c r="B21" s="5"/>
      <c r="C21" s="5"/>
      <c r="D21" s="5"/>
      <c r="E21" s="5"/>
      <c r="F21" s="5"/>
      <c r="G21" s="5"/>
      <c r="H21" s="5"/>
      <c r="I21" s="5"/>
    </row>
    <row r="22" spans="1:9" x14ac:dyDescent="0.3">
      <c r="A22" s="5"/>
      <c r="B22" s="5"/>
      <c r="C22" s="5"/>
      <c r="D22" s="5"/>
      <c r="E22" s="5"/>
      <c r="F22" s="5"/>
      <c r="G22" s="5"/>
      <c r="H22" s="5"/>
      <c r="I22" s="5"/>
    </row>
    <row r="23" spans="1:9" x14ac:dyDescent="0.3">
      <c r="A23" s="5"/>
      <c r="B23" s="5"/>
      <c r="C23" s="5"/>
      <c r="D23" s="5"/>
      <c r="E23" s="5"/>
      <c r="F23" s="5"/>
      <c r="G23" s="5"/>
      <c r="H23" s="5"/>
      <c r="I23" s="5"/>
    </row>
    <row r="24" spans="1:9" x14ac:dyDescent="0.3">
      <c r="A24" s="5"/>
      <c r="B24" s="5"/>
      <c r="C24" s="5"/>
      <c r="D24" s="5"/>
      <c r="E24" s="5"/>
      <c r="F24" s="5"/>
      <c r="G24" s="5"/>
      <c r="H24" s="5"/>
      <c r="I24" s="5"/>
    </row>
    <row r="25" spans="1:9" x14ac:dyDescent="0.3">
      <c r="A25" s="5"/>
      <c r="B25" s="5"/>
      <c r="C25" s="5"/>
      <c r="D25" s="5"/>
      <c r="E25" s="5"/>
      <c r="F25" s="5"/>
      <c r="G25" s="5"/>
      <c r="H25" s="5"/>
      <c r="I25" s="5"/>
    </row>
    <row r="26" spans="1:9" x14ac:dyDescent="0.3">
      <c r="A26" s="5"/>
      <c r="B26" s="5"/>
      <c r="C26" s="5"/>
      <c r="D26" s="5"/>
      <c r="E26" s="5"/>
      <c r="F26" s="5"/>
      <c r="G26" s="5"/>
      <c r="H26" s="5"/>
      <c r="I26" s="5"/>
    </row>
    <row r="27" spans="1:9" x14ac:dyDescent="0.3">
      <c r="A27" s="5"/>
      <c r="B27" s="5"/>
      <c r="C27" s="5"/>
      <c r="D27" s="5"/>
      <c r="E27" s="5"/>
      <c r="F27" s="5"/>
      <c r="G27" s="5"/>
      <c r="H27" s="5"/>
      <c r="I27" s="5"/>
    </row>
    <row r="28" spans="1:9" x14ac:dyDescent="0.3">
      <c r="A28" s="5"/>
      <c r="B28" s="5"/>
      <c r="C28" s="5"/>
      <c r="D28" s="5"/>
      <c r="E28" s="5"/>
      <c r="F28" s="5"/>
      <c r="G28" s="5"/>
      <c r="H28" s="5"/>
      <c r="I28" s="5"/>
    </row>
  </sheetData>
  <mergeCells count="2">
    <mergeCell ref="C1:I4"/>
    <mergeCell ref="A1:B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Raw</vt:lpstr>
      <vt:lpstr>KPI</vt:lpstr>
      <vt:lpstr>GenderQualification</vt:lpstr>
      <vt:lpstr>Department</vt:lpstr>
      <vt:lpstr>Job Role</vt:lpstr>
      <vt:lpstr>Age Marriage</vt:lpstr>
      <vt:lpstr>HR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Shweta Kumari Sharma</dc:creator>
  <cp:lastModifiedBy>Shweta Sharma</cp:lastModifiedBy>
  <dcterms:created xsi:type="dcterms:W3CDTF">2024-10-15T17:46:40Z</dcterms:created>
  <dcterms:modified xsi:type="dcterms:W3CDTF">2025-05-27T14:21:57Z</dcterms:modified>
</cp:coreProperties>
</file>