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Yogesh\"/>
    </mc:Choice>
  </mc:AlternateContent>
  <bookViews>
    <workbookView xWindow="0" yWindow="0" windowWidth="28800" windowHeight="12435" tabRatio="491"/>
  </bookViews>
  <sheets>
    <sheet name="Summary" sheetId="5" r:id="rId1"/>
    <sheet name="Test Case Round1" sheetId="1" r:id="rId2"/>
    <sheet name="Defect Report Round1" sheetId="2" r:id="rId3"/>
    <sheet name="dropdown" sheetId="3" state="hidden" r:id="rId4"/>
  </sheets>
  <definedNames>
    <definedName name="list01">dropdown!$A$2:$A$5</definedName>
    <definedName name="list02">dropdown!$B$2:$B$39</definedName>
    <definedName name="list03">dropdown!$C$2:$C$7</definedName>
    <definedName name="list04">dropdown!$D$2:$D$21</definedName>
    <definedName name="list05">dropdown!$E$2:$E$4</definedName>
    <definedName name="list06">dropdown!$F$2:$F$4</definedName>
    <definedName name="list07">dropdown!$G$2:$G$4</definedName>
    <definedName name="list08">dropdown!$H$2:$H$6</definedName>
    <definedName name="list09">dropdown!$I$2:$I$34</definedName>
    <definedName name="list10">dropdown!$J$2:$J$6</definedName>
    <definedName name="list11">dropdown!$K$2:$K$4</definedName>
  </definedNames>
  <calcPr calcId="152511"/>
</workbook>
</file>

<file path=xl/calcChain.xml><?xml version="1.0" encoding="utf-8"?>
<calcChain xmlns="http://schemas.openxmlformats.org/spreadsheetml/2006/main">
  <c r="C24" i="5" l="1"/>
  <c r="B3" i="1"/>
  <c r="S10" i="2" l="1"/>
  <c r="R10" i="2"/>
  <c r="Q10" i="2"/>
  <c r="P10" i="2"/>
  <c r="O10" i="2"/>
  <c r="N10" i="2"/>
  <c r="M10" i="2"/>
  <c r="L10" i="2"/>
  <c r="B54" i="5" l="1"/>
  <c r="C54" i="5"/>
  <c r="D54" i="5"/>
  <c r="E54" i="5"/>
  <c r="A54" i="5"/>
  <c r="F54" i="5" l="1"/>
  <c r="F3" i="1"/>
  <c r="A53" i="5" l="1"/>
  <c r="E53" i="5" l="1"/>
  <c r="D53" i="5"/>
  <c r="C53" i="5"/>
  <c r="B53" i="5"/>
  <c r="F53" i="5" l="1"/>
  <c r="A24" i="5"/>
  <c r="G35" i="5" l="1"/>
  <c r="F35" i="5"/>
  <c r="E35" i="5"/>
  <c r="D35" i="5"/>
  <c r="F24" i="5" l="1"/>
  <c r="B24" i="5"/>
  <c r="E24" i="5" l="1"/>
  <c r="E27" i="5" s="1"/>
  <c r="E37" i="5" s="1"/>
  <c r="F52" i="5"/>
  <c r="T10" i="2"/>
  <c r="D24" i="5" s="1"/>
  <c r="D27" i="5" s="1"/>
  <c r="G24" i="5"/>
  <c r="D52" i="5"/>
  <c r="E52" i="5"/>
  <c r="C52" i="5" l="1"/>
  <c r="B52" i="5"/>
  <c r="A52" i="5" l="1"/>
  <c r="B35" i="5"/>
  <c r="G31" i="5"/>
  <c r="F31" i="5"/>
  <c r="D31" i="5"/>
  <c r="B31" i="5"/>
  <c r="G27" i="5"/>
  <c r="F27" i="5"/>
  <c r="B27" i="5"/>
  <c r="B37" i="5" l="1"/>
  <c r="D37" i="5"/>
  <c r="G37" i="5"/>
  <c r="F37" i="5"/>
</calcChain>
</file>

<file path=xl/sharedStrings.xml><?xml version="1.0" encoding="utf-8"?>
<sst xmlns="http://schemas.openxmlformats.org/spreadsheetml/2006/main" count="318" uniqueCount="200">
  <si>
    <t>Test Case</t>
  </si>
  <si>
    <t>Project:</t>
  </si>
  <si>
    <t>ColorsKit - Life Skill Home/School Kit</t>
  </si>
  <si>
    <t>Bhavin</t>
  </si>
  <si>
    <t>Platform:</t>
  </si>
  <si>
    <t>Android</t>
  </si>
  <si>
    <t>2.0.0</t>
  </si>
  <si>
    <t>Server:</t>
  </si>
  <si>
    <t>Staging</t>
  </si>
  <si>
    <t>OS:</t>
  </si>
  <si>
    <t>Test Case Id</t>
  </si>
  <si>
    <t>Test Case Summary</t>
  </si>
  <si>
    <t>Prerequisites</t>
  </si>
  <si>
    <t>Test Procedure (Steps)</t>
  </si>
  <si>
    <t>Test Data</t>
  </si>
  <si>
    <t>Expected Result</t>
  </si>
  <si>
    <t>Actual Data</t>
  </si>
  <si>
    <t>Status</t>
  </si>
  <si>
    <t>Same as Expected</t>
  </si>
  <si>
    <t>Pass</t>
  </si>
  <si>
    <t>Fail</t>
  </si>
  <si>
    <t>Defect Report</t>
  </si>
  <si>
    <t>Defect Id</t>
  </si>
  <si>
    <t>Steps to Reproduce</t>
  </si>
  <si>
    <t>Actual Result</t>
  </si>
  <si>
    <t>Severity</t>
  </si>
  <si>
    <t>Priority</t>
  </si>
  <si>
    <t>Medium</t>
  </si>
  <si>
    <t>New</t>
  </si>
  <si>
    <t>High</t>
  </si>
  <si>
    <t>iOS</t>
  </si>
  <si>
    <t>Time Card</t>
  </si>
  <si>
    <t>Hardeep</t>
  </si>
  <si>
    <t>1.0.0</t>
  </si>
  <si>
    <t>Development</t>
  </si>
  <si>
    <t>HEKXO App and Web</t>
  </si>
  <si>
    <t>1.1.1</t>
  </si>
  <si>
    <t>Open</t>
  </si>
  <si>
    <t>Web</t>
  </si>
  <si>
    <t>ColorsKit - Admin</t>
  </si>
  <si>
    <t>Yogesh</t>
  </si>
  <si>
    <t>1.1.2</t>
  </si>
  <si>
    <t>Production</t>
  </si>
  <si>
    <t>Low</t>
  </si>
  <si>
    <t>Re-opened</t>
  </si>
  <si>
    <t>Kiosk</t>
  </si>
  <si>
    <t>Rangam Consultants Inc.</t>
  </si>
  <si>
    <t>Sahil</t>
  </si>
  <si>
    <t>1.1.3</t>
  </si>
  <si>
    <t>Closed</t>
  </si>
  <si>
    <t>The Spectrum Careers (App and Web)</t>
  </si>
  <si>
    <t>Kedar</t>
  </si>
  <si>
    <t>1.1.4</t>
  </si>
  <si>
    <t>OnBoarding App and Web</t>
  </si>
  <si>
    <t>1.1.5</t>
  </si>
  <si>
    <t>ColorsKit - Early Education School Kit</t>
  </si>
  <si>
    <t>1.1.6</t>
  </si>
  <si>
    <t>ColorsKit - Early Education Home Kit</t>
  </si>
  <si>
    <t>1.1.7</t>
  </si>
  <si>
    <t>1.1.8</t>
  </si>
  <si>
    <t>The Spectrum Careers - UK (App and Web)</t>
  </si>
  <si>
    <t>1.1.9</t>
  </si>
  <si>
    <t>WebTeam Corp</t>
  </si>
  <si>
    <t>Special Game Changer</t>
  </si>
  <si>
    <t>2.0.1</t>
  </si>
  <si>
    <t>Rangam Intranet</t>
  </si>
  <si>
    <t>2.0.2</t>
  </si>
  <si>
    <t>Tricky Water</t>
  </si>
  <si>
    <t>2.0.3</t>
  </si>
  <si>
    <t>Rangam Infotech Pvt Ltd.</t>
  </si>
  <si>
    <t>2.0.4</t>
  </si>
  <si>
    <t>LetUsConnect</t>
  </si>
  <si>
    <t>2.0.5</t>
  </si>
  <si>
    <t>SAMHIN</t>
  </si>
  <si>
    <t>2.0.6</t>
  </si>
  <si>
    <t>Lapiz Lazooli</t>
  </si>
  <si>
    <t>2.0.7</t>
  </si>
  <si>
    <t>Haribhakti Trust</t>
  </si>
  <si>
    <t>2.0.8</t>
  </si>
  <si>
    <t>Staffing Bulletin</t>
  </si>
  <si>
    <t>2.0.9</t>
  </si>
  <si>
    <t>Rangam Staffing Pvt. Ltd.</t>
  </si>
  <si>
    <t>Jannya App and Web</t>
  </si>
  <si>
    <t>My Event Day (App and Web)</t>
  </si>
  <si>
    <t>Innovation and Technology</t>
  </si>
  <si>
    <t>ColorsKit Apps and Web</t>
  </si>
  <si>
    <t>ProCricket America</t>
  </si>
  <si>
    <t>SourcePros</t>
  </si>
  <si>
    <t>Client Work</t>
  </si>
  <si>
    <t>Organizational Operation</t>
  </si>
  <si>
    <t>Shanesh Colors (Kiosk/Colors Program)</t>
  </si>
  <si>
    <t>HEKXO Kickstarter</t>
  </si>
  <si>
    <t>In House Development Projct</t>
  </si>
  <si>
    <t>ColorsKit Supplemental Apps</t>
  </si>
  <si>
    <t>HrTeamPlus</t>
  </si>
  <si>
    <t>IAGSC</t>
  </si>
  <si>
    <t>My Idea Portal</t>
  </si>
  <si>
    <t>ColorsKit - MyToday</t>
  </si>
  <si>
    <t>Other</t>
  </si>
  <si>
    <t xml:space="preserve">Funcational </t>
  </si>
  <si>
    <t>User Experience</t>
  </si>
  <si>
    <t>Perfomace</t>
  </si>
  <si>
    <t>User Interface</t>
  </si>
  <si>
    <t>Tested by:</t>
  </si>
  <si>
    <t>Attachments/Screen-shots</t>
  </si>
  <si>
    <t xml:space="preserve">Type </t>
  </si>
  <si>
    <t>list01</t>
  </si>
  <si>
    <t>list02</t>
  </si>
  <si>
    <t>Angad</t>
  </si>
  <si>
    <t>list03</t>
  </si>
  <si>
    <t>list04</t>
  </si>
  <si>
    <t>list05</t>
  </si>
  <si>
    <t>list06</t>
  </si>
  <si>
    <t>list07</t>
  </si>
  <si>
    <t>list08</t>
  </si>
  <si>
    <t>In discussion</t>
  </si>
  <si>
    <t>list09</t>
  </si>
  <si>
    <t>Build Version:</t>
  </si>
  <si>
    <t>list10</t>
  </si>
  <si>
    <t xml:space="preserve">Summary of Bug Categorization </t>
  </si>
  <si>
    <t>None</t>
  </si>
  <si>
    <t>list11</t>
  </si>
  <si>
    <t>Defect Description</t>
  </si>
  <si>
    <t>Requirement</t>
  </si>
  <si>
    <t>Build Receive Date</t>
  </si>
  <si>
    <t>Rounds</t>
  </si>
  <si>
    <t>Bugs Reporting Date</t>
  </si>
  <si>
    <t>Total No of Bugs</t>
  </si>
  <si>
    <t>Re-Opened Bug</t>
  </si>
  <si>
    <t>Suggestion</t>
  </si>
  <si>
    <t>DotNet Total</t>
  </si>
  <si>
    <t>Staging Total</t>
  </si>
  <si>
    <t xml:space="preserve">Production Total </t>
  </si>
  <si>
    <t>Total</t>
  </si>
  <si>
    <t>User Interface Total</t>
  </si>
  <si>
    <t>User Experience Total</t>
  </si>
  <si>
    <t>Performance Total</t>
  </si>
  <si>
    <t>Functional Total</t>
  </si>
  <si>
    <t>Requirement Total</t>
  </si>
  <si>
    <t>Start Date :</t>
  </si>
  <si>
    <t>End Date :</t>
  </si>
  <si>
    <t>Round :</t>
  </si>
  <si>
    <t>New Bug</t>
  </si>
  <si>
    <t>Type of Bug</t>
  </si>
  <si>
    <t>Re-Open Bug</t>
  </si>
  <si>
    <t>New BugTotal</t>
  </si>
  <si>
    <t>Re-Open Bug Total</t>
  </si>
  <si>
    <t>Suggestion Total</t>
  </si>
  <si>
    <t>Total Bug</t>
  </si>
  <si>
    <t>Cellular iPad</t>
  </si>
  <si>
    <t>EESKD_01</t>
  </si>
  <si>
    <t xml:space="preserve">1.Username : et1001
2.Password : et1001
</t>
  </si>
  <si>
    <t>EESKT_01</t>
  </si>
  <si>
    <t>EESKT_02</t>
  </si>
  <si>
    <t>EESKT_03</t>
  </si>
  <si>
    <t>Customize Question Name changed every time in Report when Reset Program.</t>
  </si>
  <si>
    <t>Customize Question Name should not changed every time in Report when Reset Program.</t>
  </si>
  <si>
    <t>EESKD_02</t>
  </si>
  <si>
    <t>EESKD_03</t>
  </si>
  <si>
    <t>EESKD_04</t>
  </si>
  <si>
    <t>Title of Prompt should not be editable.</t>
  </si>
  <si>
    <t>Sound Icon is missing in  Prompt.</t>
  </si>
  <si>
    <t>EESKT_04</t>
  </si>
  <si>
    <t>Testing Comment display in Report.</t>
  </si>
  <si>
    <t xml:space="preserve">Selected all Checkbox automaticaly changed. </t>
  </si>
  <si>
    <t xml:space="preserve">1.Tap on Application.
2.Enter valid username and password.
=&gt; Tap on Sign in button.
3.Tap on Go to Admin Mode.
4.Programs
=&gt; Tap on Assign -&gt; Select "State the action" program.
=&gt; Tap on  "&lt;"(Back) option.
5. Tap on "Customize" button.
=&gt; Tap on "Learn to Sit" program.
=&gt; Select "Program Content"
=&gt; Tap on Select All "Uncheck" all
=&gt; Tap 1st Question on Edit
6. Tap on  "&lt;"(Back) option.
7. Now verify the select all checkbox checked all.
</t>
  </si>
  <si>
    <t xml:space="preserve">Selected all Checkbox automatically changed. </t>
  </si>
  <si>
    <t xml:space="preserve">Selected all Checkbox should not automatically changed. </t>
  </si>
  <si>
    <t>EESKT_05</t>
  </si>
  <si>
    <t>In Report Customize Question Name changed every time when Reset Program.</t>
  </si>
  <si>
    <t>EESKD_05</t>
  </si>
  <si>
    <t>2.jpg</t>
  </si>
  <si>
    <t>3.jpg</t>
  </si>
  <si>
    <t>5.jpg</t>
  </si>
  <si>
    <t>"Record" text  remove from Custom Edit in parent assistant program</t>
  </si>
  <si>
    <t>EESKT_06</t>
  </si>
  <si>
    <t>EESKD_06</t>
  </si>
  <si>
    <t>Showing different Version  application info.</t>
  </si>
  <si>
    <t>6.jpg</t>
  </si>
  <si>
    <t>1.Tap on Application.
2.Tap on "i"(info) button
3. Now verify the version is different than mail.</t>
  </si>
  <si>
    <t>EESKT_07</t>
  </si>
  <si>
    <t xml:space="preserve">1. Wi-Fi network must be on.
2. Application must be install.
3. User and Child must be Created in EESK application. 
</t>
  </si>
  <si>
    <t xml:space="preserve">1.Tap on Application.
2.Enter valid username and password.
=&gt; Tap on Sign in button.
3.Tap on Go to Admin Mode.
4.Programs
=&gt; Tap on Assign -&gt; Select Learn to Sit program.
=&gt; Continue -&gt; Select Learn to Sit program option.
5. In EDIT TRIAL -&gt;Tap on EDIT button.
=&gt; Answer to customize.
=&gt; Tap on "Submit" button.
6. Tap on  "TEXT PROMPT"
=&gt; In Change Question popup box
=&gt; Change text "sit"
=&gt; Tap on "Save" button.
=&gt; Tap on "Resume" button.
7. Now verified the text in program 
=&gt; Tap on "YES"
=&gt; Tap on "Next" 
=&gt; Tap "&gt;" twice
=&gt; Now tap "&lt;"(Back) button.  
=&gt; Answer to customize.
=&gt; Tap on "Submit" button.
8. Tap on Reports
=&gt; Tap on "Learn to Sit" program.
=&gt; Tap on last played program
=&gt; Verified the Question Name is "Sit".
</t>
  </si>
  <si>
    <t>Showing different Version in application.</t>
  </si>
  <si>
    <t>Showing different Version in application info.</t>
  </si>
  <si>
    <t>Version should be same as email description.</t>
  </si>
  <si>
    <t>Review By :</t>
  </si>
  <si>
    <t xml:space="preserve">Requirement </t>
  </si>
  <si>
    <t>EESKD_07</t>
  </si>
  <si>
    <t>Application hang when click on "Save" button.</t>
  </si>
  <si>
    <t xml:space="preserve">1.Tap on Application.
2.Enter valid username and password.
=&gt; Tap on Sign in button.
3.Tap on Go to Admin Mode.
4.Programs
=&gt; Tap on Assign -&gt; Select "State the action" program.
=&gt; Tap on  "&lt;"(Back) option.
5. Tap on "Customize" button.
=&gt; Tap on "Learn to Sit" program.
=&gt; Select "Program Content"
=&gt; Tap on Select All "Uncheck" all
6. Tap on  "Save" button.
=&gt; "No assigned question is found to save" alert tap on "OK"
7. Now Loading... progressbar display.
</t>
  </si>
  <si>
    <t>7.jpg</t>
  </si>
  <si>
    <t>"Record" text should be  remove from Custom Edit in parent assistant program.</t>
  </si>
  <si>
    <t xml:space="preserve">1.Tap on Application.
2.Enter valid username and password.
=&gt; Tap on Sign in button.
3.Tap on Go to Admin Mode.
4.Programs
=&gt; Tap on Assign -&gt; Select Learn to Sit program.
=&gt; Continue -&gt; Select Learn to Sit program option.
5. In EDIT TRIAL -&gt;Tap on EDIT button.
=&gt; Answer to costomize.
=&gt; Tap on "Submit" button.
6. Verify the title Sound icon is missing.
</t>
  </si>
  <si>
    <t xml:space="preserve">1.Tap on Application.
2.Enter valid username and password.
=&gt; Tap on Sign in button.
3.Tap on Go to Admin Mode.
4.Programs
=&gt; Tap on Assign -&gt; Select Learn to Sit program.
=&gt; Continue -&gt; Select Learn to Sit program option.
5. In EDIT TRIAL -&gt;Tap on EDIT button.
=&gt; Answer to costomize.
=&gt; Tap on "Submit" button.
6. Tap on  "T PROMPT"
=&gt; User can change the text.
Title of Prompt should not be editable.
</t>
  </si>
  <si>
    <t>Steps to Produce :-
1.Tap on Application.
2.Enter valid username and password.
=&gt; Tap on Sign in button.
3.Tap on Go to Admin Mode.
4.Programs
=&gt; Tap on Assign -&gt; Select Learn to Sit program.
=&gt; Continue -&gt; Select Learn to Sit program option.
5. In EDIT TRIAL -&gt;Tap on EDIT button.
=&gt; Answer to customize.
=&gt; Tap on "Submit" button.
6. Tap on  "TEXT PROMPT"
=&gt; In Change Question popup box
=&gt; Change text "sit"=&gt; Tap on "Save" button.=&gt; Tap on "Resume" button.
=&gt; Now verified the text in program
=&gt; Tap on "YES"=&gt; Tap on "Next"
=&gt; Tap "&gt;" twice=&gt; Now tap "&lt;"(Back) button.=&gt; Answer to customize.
=&gt; Tap on "Submit" button.
7. Tap on Reports
=&gt; Tap on "Learn to Sit" program.
=&gt; Tap on last played program
=&gt; Verified the Question Name is "Sit" -&gt; tap on Cancel.
=&gt; Tap on "&lt;-"(Back) twice button.
8. Tap on "Customize" button.
=&gt; Tap on "Learn to Sit" program.
=&gt; Select "Reset Program"
=&gt; Tap on "&lt;-"(Back) button.
Now follow the step 7 and verified result.</t>
  </si>
  <si>
    <t>EESKT_08</t>
  </si>
  <si>
    <t>Company Name</t>
  </si>
  <si>
    <t>Company Icon</t>
  </si>
  <si>
    <t>Device Name/Machine 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</si>
</sst>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General"/>
    <numFmt numFmtId="166" formatCode="[$-F800]dddd\,\ mmmm\ dd\,\ yyyy"/>
  </numFmts>
  <fonts count="9">
    <font>
      <sz val="10"/>
      <color rgb="FF000000"/>
      <name val="Arial"/>
      <family val="2"/>
      <charset val="1"/>
    </font>
    <font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Liberation Sans1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4" fillId="0" borderId="0"/>
  </cellStyleXfs>
  <cellXfs count="117">
    <xf numFmtId="0" fontId="0" fillId="0" borderId="0" xfId="0"/>
    <xf numFmtId="0" fontId="1" fillId="0" borderId="8" xfId="0" applyFont="1" applyBorder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8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4" xfId="0" applyFont="1" applyFill="1" applyBorder="1"/>
    <xf numFmtId="0" fontId="3" fillId="0" borderId="0" xfId="0" applyFont="1" applyAlignment="1">
      <alignment horizontal="center"/>
    </xf>
    <xf numFmtId="0" fontId="1" fillId="0" borderId="14" xfId="0" applyFont="1" applyBorder="1"/>
    <xf numFmtId="0" fontId="3" fillId="0" borderId="13" xfId="0" applyFont="1" applyBorder="1"/>
    <xf numFmtId="0" fontId="3" fillId="0" borderId="13" xfId="0" applyFont="1" applyFill="1" applyBorder="1"/>
    <xf numFmtId="164" fontId="2" fillId="0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/>
    </xf>
    <xf numFmtId="0" fontId="2" fillId="3" borderId="15" xfId="0" applyFont="1" applyFill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2" fillId="3" borderId="7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 vertical="top"/>
    </xf>
    <xf numFmtId="0" fontId="2" fillId="3" borderId="16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vertical="top"/>
    </xf>
    <xf numFmtId="0" fontId="2" fillId="4" borderId="4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3" fillId="0" borderId="9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7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2" fillId="3" borderId="29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2" fillId="3" borderId="30" xfId="0" applyFont="1" applyFill="1" applyBorder="1" applyAlignment="1">
      <alignment horizontal="center" vertical="top"/>
    </xf>
    <xf numFmtId="0" fontId="2" fillId="3" borderId="30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vertical="top"/>
      <protection locked="0"/>
    </xf>
    <xf numFmtId="0" fontId="3" fillId="0" borderId="18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3" fillId="0" borderId="19" xfId="0" applyFont="1" applyBorder="1" applyAlignment="1" applyProtection="1">
      <alignment vertical="top"/>
    </xf>
    <xf numFmtId="0" fontId="3" fillId="0" borderId="20" xfId="0" applyFont="1" applyBorder="1" applyAlignment="1" applyProtection="1">
      <alignment vertical="top"/>
    </xf>
    <xf numFmtId="0" fontId="3" fillId="0" borderId="21" xfId="0" applyFont="1" applyBorder="1" applyAlignment="1" applyProtection="1">
      <alignment vertical="top"/>
    </xf>
    <xf numFmtId="0" fontId="3" fillId="0" borderId="22" xfId="0" applyFont="1" applyBorder="1" applyAlignment="1" applyProtection="1">
      <alignment vertical="top"/>
    </xf>
    <xf numFmtId="0" fontId="3" fillId="0" borderId="0" xfId="0" applyFont="1" applyAlignment="1" applyProtection="1">
      <alignment vertical="top"/>
    </xf>
    <xf numFmtId="14" fontId="3" fillId="0" borderId="36" xfId="1" applyNumberFormat="1" applyFont="1" applyBorder="1" applyAlignment="1" applyProtection="1">
      <alignment horizontal="center" vertical="center" wrapText="1"/>
    </xf>
    <xf numFmtId="49" fontId="3" fillId="0" borderId="35" xfId="1" applyNumberFormat="1" applyFont="1" applyBorder="1" applyAlignment="1" applyProtection="1">
      <alignment horizontal="center" vertical="center" wrapText="1"/>
    </xf>
    <xf numFmtId="14" fontId="3" fillId="0" borderId="35" xfId="1" applyNumberFormat="1" applyFont="1" applyBorder="1" applyAlignment="1" applyProtection="1">
      <alignment horizontal="center" vertical="center" wrapText="1"/>
    </xf>
    <xf numFmtId="0" fontId="3" fillId="0" borderId="35" xfId="1" applyNumberFormat="1" applyFont="1" applyBorder="1" applyAlignment="1" applyProtection="1">
      <alignment horizontal="center" vertical="center" wrapText="1"/>
    </xf>
    <xf numFmtId="0" fontId="3" fillId="0" borderId="37" xfId="1" applyNumberFormat="1" applyFont="1" applyBorder="1" applyAlignment="1" applyProtection="1">
      <alignment horizontal="center" vertical="center" wrapText="1"/>
    </xf>
    <xf numFmtId="165" fontId="3" fillId="0" borderId="25" xfId="1" applyFont="1" applyBorder="1" applyAlignment="1" applyProtection="1">
      <alignment horizontal="left" vertical="center" wrapText="1"/>
    </xf>
    <xf numFmtId="165" fontId="3" fillId="0" borderId="24" xfId="1" applyFont="1" applyBorder="1" applyAlignment="1" applyProtection="1">
      <alignment horizontal="center" vertical="center" wrapText="1"/>
    </xf>
    <xf numFmtId="165" fontId="3" fillId="0" borderId="24" xfId="1" applyFont="1" applyBorder="1" applyAlignment="1" applyProtection="1">
      <alignment horizontal="left" vertical="center" wrapText="1"/>
    </xf>
    <xf numFmtId="165" fontId="3" fillId="0" borderId="26" xfId="1" applyFont="1" applyBorder="1" applyAlignment="1" applyProtection="1">
      <alignment horizontal="center" vertical="center" wrapText="1"/>
    </xf>
    <xf numFmtId="165" fontId="3" fillId="0" borderId="39" xfId="1" applyFont="1" applyBorder="1" applyAlignment="1" applyProtection="1">
      <alignment horizontal="left" vertical="center" wrapText="1"/>
    </xf>
    <xf numFmtId="165" fontId="3" fillId="0" borderId="40" xfId="1" applyFont="1" applyBorder="1" applyAlignment="1" applyProtection="1">
      <alignment horizontal="center" vertical="center" wrapText="1"/>
    </xf>
    <xf numFmtId="165" fontId="3" fillId="0" borderId="40" xfId="1" applyFont="1" applyBorder="1" applyAlignment="1" applyProtection="1">
      <alignment horizontal="left" vertical="center" wrapText="1"/>
    </xf>
    <xf numFmtId="165" fontId="3" fillId="0" borderId="41" xfId="1" applyFont="1" applyBorder="1" applyAlignment="1" applyProtection="1">
      <alignment horizontal="center" vertical="center" wrapText="1"/>
    </xf>
    <xf numFmtId="165" fontId="2" fillId="5" borderId="42" xfId="1" applyFont="1" applyFill="1" applyBorder="1" applyAlignment="1" applyProtection="1">
      <alignment horizontal="center" vertical="center" wrapText="1"/>
    </xf>
    <xf numFmtId="165" fontId="2" fillId="5" borderId="43" xfId="1" applyFont="1" applyFill="1" applyBorder="1" applyAlignment="1" applyProtection="1">
      <alignment horizontal="center" vertical="center" wrapText="1"/>
    </xf>
    <xf numFmtId="165" fontId="2" fillId="5" borderId="44" xfId="1" applyFont="1" applyFill="1" applyBorder="1" applyAlignment="1" applyProtection="1">
      <alignment horizontal="center" vertical="center" wrapText="1"/>
    </xf>
    <xf numFmtId="0" fontId="7" fillId="7" borderId="8" xfId="0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166" fontId="1" fillId="0" borderId="5" xfId="0" applyNumberFormat="1" applyFont="1" applyBorder="1" applyAlignment="1">
      <alignment horizontal="left" vertical="top"/>
    </xf>
    <xf numFmtId="166" fontId="1" fillId="0" borderId="30" xfId="0" applyNumberFormat="1" applyFont="1" applyBorder="1" applyAlignment="1">
      <alignment horizontal="left" vertical="top"/>
    </xf>
    <xf numFmtId="166" fontId="3" fillId="0" borderId="36" xfId="1" applyNumberFormat="1" applyFont="1" applyBorder="1" applyAlignment="1" applyProtection="1">
      <alignment horizontal="center" vertical="center" wrapText="1"/>
    </xf>
    <xf numFmtId="166" fontId="3" fillId="0" borderId="35" xfId="1" applyNumberFormat="1" applyFont="1" applyBorder="1" applyAlignment="1" applyProtection="1">
      <alignment horizontal="center" vertical="center" wrapText="1"/>
    </xf>
    <xf numFmtId="0" fontId="3" fillId="0" borderId="36" xfId="1" applyNumberFormat="1" applyFont="1" applyBorder="1" applyAlignment="1" applyProtection="1">
      <alignment horizontal="center" vertical="center" wrapText="1"/>
    </xf>
    <xf numFmtId="165" fontId="5" fillId="6" borderId="38" xfId="0" applyNumberFormat="1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5" fillId="6" borderId="29" xfId="0" applyFont="1" applyFill="1" applyBorder="1" applyAlignment="1" applyProtection="1">
      <alignment horizontal="center" vertical="center"/>
    </xf>
    <xf numFmtId="0" fontId="5" fillId="6" borderId="32" xfId="0" applyFont="1" applyFill="1" applyBorder="1" applyAlignment="1" applyProtection="1">
      <alignment horizontal="center" vertical="center"/>
    </xf>
    <xf numFmtId="0" fontId="5" fillId="6" borderId="3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165" fontId="8" fillId="5" borderId="1" xfId="1" applyFont="1" applyFill="1" applyBorder="1" applyAlignment="1" applyProtection="1">
      <alignment horizontal="center" vertical="top"/>
    </xf>
    <xf numFmtId="165" fontId="8" fillId="5" borderId="23" xfId="1" applyFont="1" applyFill="1" applyBorder="1" applyAlignment="1" applyProtection="1">
      <alignment horizontal="center" vertical="top"/>
    </xf>
    <xf numFmtId="165" fontId="8" fillId="5" borderId="2" xfId="1" applyFont="1" applyFill="1" applyBorder="1" applyAlignment="1" applyProtection="1">
      <alignment horizontal="center" vertical="top"/>
    </xf>
    <xf numFmtId="165" fontId="2" fillId="5" borderId="4" xfId="1" applyFont="1" applyFill="1" applyBorder="1" applyAlignment="1" applyProtection="1">
      <alignment horizontal="center" vertical="center" wrapText="1"/>
    </xf>
    <xf numFmtId="165" fontId="2" fillId="5" borderId="10" xfId="1" applyFont="1" applyFill="1" applyBorder="1" applyAlignment="1" applyProtection="1">
      <alignment horizontal="center" vertical="center" wrapText="1"/>
    </xf>
    <xf numFmtId="165" fontId="2" fillId="5" borderId="5" xfId="1" applyFont="1" applyFill="1" applyBorder="1" applyAlignment="1" applyProtection="1">
      <alignment horizontal="center" vertical="center"/>
    </xf>
    <xf numFmtId="165" fontId="2" fillId="5" borderId="11" xfId="1" applyFont="1" applyFill="1" applyBorder="1" applyAlignment="1" applyProtection="1">
      <alignment horizontal="center" vertical="center"/>
    </xf>
    <xf numFmtId="165" fontId="2" fillId="5" borderId="6" xfId="1" applyFont="1" applyFill="1" applyBorder="1" applyAlignment="1" applyProtection="1">
      <alignment horizontal="center" vertical="center"/>
    </xf>
    <xf numFmtId="165" fontId="2" fillId="5" borderId="12" xfId="1" applyFont="1" applyFill="1" applyBorder="1" applyAlignment="1" applyProtection="1">
      <alignment horizontal="center" vertical="center"/>
    </xf>
    <xf numFmtId="165" fontId="2" fillId="5" borderId="38" xfId="1" applyFont="1" applyFill="1" applyBorder="1" applyAlignment="1" applyProtection="1">
      <alignment horizontal="center" vertical="center"/>
    </xf>
    <xf numFmtId="165" fontId="2" fillId="5" borderId="33" xfId="1" applyFont="1" applyFill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left" vertical="top"/>
      <protection locked="0"/>
    </xf>
    <xf numFmtId="0" fontId="2" fillId="3" borderId="10" xfId="0" applyFont="1" applyFill="1" applyBorder="1" applyAlignment="1">
      <alignment horizontal="left" vertical="top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Server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60"/>
      <c:depthPercent val="8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285396735831469E-2"/>
          <c:y val="0.28606767904012004"/>
          <c:w val="0.88892620723294546"/>
          <c:h val="0.59734220722409692"/>
        </c:manualLayout>
      </c:layout>
      <c:bar3DChart>
        <c:barDir val="col"/>
        <c:grouping val="standard"/>
        <c:varyColors val="0"/>
        <c:ser>
          <c:idx val="0"/>
          <c:order val="0"/>
          <c:tx>
            <c:v>User Interface</c:v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Summary!$D$52:$D$53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(Summary!$A$52,Summary!$A$53:$A$54)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User Experience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Summary!$D$52:$D$53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Summary!$B$52:$B$54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Performance</c:v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Summary!$D$52:$D$53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Summary!$C$52:$C$54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v>Funcational </c:v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Summary!$D$52:$D$53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(Summary!$D$52,Summary!$D$53:$D$54)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v>Requirement</c:v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Summary!$D$52:$D$53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Summary!$E$52:$E$54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5553072"/>
        <c:axId val="215553632"/>
        <c:axId val="218684224"/>
      </c:bar3DChart>
      <c:catAx>
        <c:axId val="215553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5553632"/>
        <c:crosses val="autoZero"/>
        <c:auto val="1"/>
        <c:lblAlgn val="ctr"/>
        <c:lblOffset val="100"/>
        <c:noMultiLvlLbl val="0"/>
      </c:catAx>
      <c:valAx>
        <c:axId val="2155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Bugs</a:t>
                </a:r>
              </a:p>
            </c:rich>
          </c:tx>
          <c:layout>
            <c:manualLayout>
              <c:xMode val="edge"/>
              <c:yMode val="edge"/>
              <c:x val="7.1795229136180985E-2"/>
              <c:y val="0.51134483189601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3072"/>
        <c:crosses val="autoZero"/>
        <c:crossBetween val="between"/>
        <c:majorUnit val="1"/>
      </c:valAx>
      <c:serAx>
        <c:axId val="218684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5553632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Server</a:t>
            </a:r>
            <a:endParaRPr lang="en-US"/>
          </a:p>
        </c:rich>
      </c:tx>
      <c:layout>
        <c:manualLayout>
          <c:xMode val="edge"/>
          <c:yMode val="edge"/>
          <c:x val="0.31760436595041985"/>
          <c:y val="1.176470951511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6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361061462409219E-2"/>
          <c:y val="0.30548040928837711"/>
          <c:w val="0.70075355570286779"/>
          <c:h val="0.5735160023208283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Summary!$E$22</c:f>
              <c:strCache>
                <c:ptCount val="1"/>
                <c:pt idx="0">
                  <c:v>New Bug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Summary!$G$24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Summary!$E$24:$E$26</c:f>
              <c:numCache>
                <c:formatCode>General</c:formatCode>
                <c:ptCount val="3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Summary!$F$22</c:f>
              <c:strCache>
                <c:ptCount val="1"/>
                <c:pt idx="0">
                  <c:v>Re-Opened Bug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Summary!$G$24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Summary!$F$24:$F$26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Summary!$G$22</c:f>
              <c:strCache>
                <c:ptCount val="1"/>
                <c:pt idx="0">
                  <c:v>Suggestion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Summary!$G$24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Summary!$G$24:$G$26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6"/>
        <c:gapDepth val="134"/>
        <c:shape val="box"/>
        <c:axId val="213797392"/>
        <c:axId val="213803552"/>
        <c:axId val="21868484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Total No of Bugs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solidFill>
                      <a:schemeClr val="accent2">
                        <a:lumMod val="60000"/>
                        <a:lumMod val="75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translucentPowder">
                    <a:contourClr>
                      <a:schemeClr val="accent2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Summary!$G$24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Summary!$D$37</c15:sqref>
                        </c15:formulaRef>
                      </c:ext>
                    </c:extLst>
                    <c:numCache>
                      <c:formatCode>[$-409]General</c:formatCode>
                      <c:ptCount val="1"/>
                      <c:pt idx="0">
                        <c:v>7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213797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803552"/>
        <c:crosses val="autoZero"/>
        <c:auto val="1"/>
        <c:lblAlgn val="ctr"/>
        <c:lblOffset val="100"/>
        <c:noMultiLvlLbl val="0"/>
      </c:catAx>
      <c:valAx>
        <c:axId val="213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Bugs</a:t>
                </a:r>
              </a:p>
            </c:rich>
          </c:tx>
          <c:layout>
            <c:manualLayout>
              <c:xMode val="edge"/>
              <c:yMode val="edge"/>
              <c:x val="3.2022071409871719E-2"/>
              <c:y val="0.49173675829450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7392"/>
        <c:crosses val="autoZero"/>
        <c:crossBetween val="between"/>
        <c:majorUnit val="1"/>
      </c:valAx>
      <c:serAx>
        <c:axId val="218684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80355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15558061636157"/>
          <c:y val="0.11421494958003693"/>
          <c:w val="0.65184713803357697"/>
          <c:h val="6.6176954200078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288708</xdr:colOff>
      <xdr:row>32</xdr:row>
      <xdr:rowOff>619351</xdr:rowOff>
    </xdr:from>
    <xdr:ext cx="3558209" cy="937629"/>
    <xdr:sp macro="" textlink="">
      <xdr:nvSpPr>
        <xdr:cNvPr id="6" name="Rectangle 5"/>
        <xdr:cNvSpPr/>
      </xdr:nvSpPr>
      <xdr:spPr>
        <a:xfrm rot="19881535">
          <a:off x="1679358" y="8944201"/>
          <a:ext cx="355820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bg2">
                  <a:lumMod val="75000"/>
                  <a:alpha val="26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Production</a:t>
          </a:r>
          <a:endParaRPr lang="en-US" sz="3600" b="0" cap="none" spc="0">
            <a:ln w="0"/>
            <a:solidFill>
              <a:schemeClr val="bg2">
                <a:lumMod val="75000"/>
                <a:alpha val="26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238125</xdr:colOff>
      <xdr:row>1</xdr:row>
      <xdr:rowOff>47625</xdr:rowOff>
    </xdr:from>
    <xdr:to>
      <xdr:col>6</xdr:col>
      <xdr:colOff>1152526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8229</xdr:colOff>
      <xdr:row>23</xdr:row>
      <xdr:rowOff>517023</xdr:rowOff>
    </xdr:from>
    <xdr:ext cx="2231445" cy="937629"/>
    <xdr:sp macro="" textlink="">
      <xdr:nvSpPr>
        <xdr:cNvPr id="3" name="Rectangle 2"/>
        <xdr:cNvSpPr/>
      </xdr:nvSpPr>
      <xdr:spPr>
        <a:xfrm rot="19651645">
          <a:off x="1989429" y="4441323"/>
          <a:ext cx="223144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bg2">
                  <a:lumMod val="75000"/>
                  <a:alpha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DotNet</a:t>
          </a:r>
        </a:p>
      </xdr:txBody>
    </xdr:sp>
    <xdr:clientData/>
  </xdr:oneCellAnchor>
  <xdr:oneCellAnchor>
    <xdr:from>
      <xdr:col>15</xdr:col>
      <xdr:colOff>355309</xdr:colOff>
      <xdr:row>20</xdr:row>
      <xdr:rowOff>59823</xdr:rowOff>
    </xdr:from>
    <xdr:ext cx="184731" cy="937629"/>
    <xdr:sp macro="" textlink="">
      <xdr:nvSpPr>
        <xdr:cNvPr id="4" name="Rectangle 3"/>
        <xdr:cNvSpPr/>
      </xdr:nvSpPr>
      <xdr:spPr>
        <a:xfrm>
          <a:off x="8946859" y="334594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1</xdr:col>
      <xdr:colOff>423719</xdr:colOff>
      <xdr:row>28</xdr:row>
      <xdr:rowOff>304799</xdr:rowOff>
    </xdr:from>
    <xdr:ext cx="2241255" cy="937629"/>
    <xdr:sp macro="" textlink="">
      <xdr:nvSpPr>
        <xdr:cNvPr id="5" name="Rectangle 4"/>
        <xdr:cNvSpPr/>
      </xdr:nvSpPr>
      <xdr:spPr>
        <a:xfrm rot="19651645">
          <a:off x="1814369" y="7210424"/>
          <a:ext cx="224125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bg2">
                  <a:lumMod val="75000"/>
                  <a:alpha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Staging</a:t>
          </a:r>
        </a:p>
      </xdr:txBody>
    </xdr:sp>
    <xdr:clientData/>
  </xdr:oneCellAnchor>
  <xdr:twoCellAnchor>
    <xdr:from>
      <xdr:col>0</xdr:col>
      <xdr:colOff>19050</xdr:colOff>
      <xdr:row>1</xdr:row>
      <xdr:rowOff>38100</xdr:rowOff>
    </xdr:from>
    <xdr:to>
      <xdr:col>3</xdr:col>
      <xdr:colOff>190500</xdr:colOff>
      <xdr:row>20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0.18329</cdr:x>
      <cdr:y>0.87344</cdr:y>
    </cdr:from>
    <cdr:to>
      <cdr:x>0.39478</cdr:x>
      <cdr:y>0.95677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71933" y="2795367"/>
          <a:ext cx="1236867" cy="26668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Round2</a:t>
          </a:r>
        </a:p>
      </cdr:txBody>
    </cdr:sp>
  </cdr:relSizeAnchor>
  <cdr:relSizeAnchor xmlns:cdr="http://schemas.openxmlformats.org/drawingml/2006/chartDrawing">
    <cdr:from>
      <cdr:x>0.1063</cdr:x>
      <cdr:y>0.86771</cdr:y>
    </cdr:from>
    <cdr:to>
      <cdr:x>0.25487</cdr:x>
      <cdr:y>0.95104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21673" y="2777016"/>
          <a:ext cx="868890" cy="26668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Round1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0.05752</cdr:x>
      <cdr:y>0.82736</cdr:y>
    </cdr:from>
    <cdr:to>
      <cdr:x>0.20064</cdr:x>
      <cdr:y>0.90906</cdr:y>
    </cdr:to>
    <cdr:sp macro="" textlink="">
      <cdr:nvSpPr>
        <cdr:cNvPr id="2" name="Rectangle 1"/>
        <cdr:cNvSpPr/>
      </cdr:nvSpPr>
      <cdr:spPr>
        <a:xfrm xmlns:a="http://schemas.openxmlformats.org/drawingml/2006/main" rot="184387">
          <a:off x="267899" y="2679410"/>
          <a:ext cx="666622" cy="2645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Round1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Normal="100" workbookViewId="0">
      <selection activeCell="J16" sqref="J16"/>
    </sheetView>
  </sheetViews>
  <sheetFormatPr defaultRowHeight="12.75"/>
  <cols>
    <col min="1" max="1" width="30.5703125" style="66" bestFit="1" customWidth="1"/>
    <col min="2" max="2" width="8.85546875" style="66" customWidth="1"/>
    <col min="3" max="3" width="30.5703125" style="66" bestFit="1" customWidth="1"/>
    <col min="4" max="4" width="26.28515625" style="66" bestFit="1" customWidth="1"/>
    <col min="5" max="5" width="18.28515625" style="66" customWidth="1"/>
    <col min="6" max="6" width="27.85546875" style="66" bestFit="1" customWidth="1"/>
    <col min="7" max="7" width="17.85546875" style="66" customWidth="1"/>
    <col min="8" max="10" width="9.140625" style="58"/>
    <col min="11" max="11" width="27.7109375" style="58" customWidth="1"/>
    <col min="12" max="12" width="22" style="58" customWidth="1"/>
    <col min="13" max="13" width="18.5703125" style="58" customWidth="1"/>
    <col min="14" max="14" width="16.42578125" style="58" customWidth="1"/>
    <col min="15" max="15" width="18.42578125" style="58" customWidth="1"/>
    <col min="16" max="16384" width="9.140625" style="58"/>
  </cols>
  <sheetData>
    <row r="1" spans="1:9" ht="18" customHeight="1" thickBot="1">
      <c r="A1" s="104" t="s">
        <v>119</v>
      </c>
      <c r="B1" s="105"/>
      <c r="C1" s="105"/>
      <c r="D1" s="105"/>
      <c r="E1" s="105"/>
      <c r="F1" s="105"/>
      <c r="G1" s="106"/>
    </row>
    <row r="2" spans="1:9">
      <c r="A2" s="60"/>
      <c r="B2" s="61"/>
      <c r="C2" s="61"/>
      <c r="D2" s="61"/>
      <c r="E2" s="61"/>
      <c r="F2" s="61"/>
      <c r="G2" s="62"/>
      <c r="H2" s="59"/>
      <c r="I2" s="59"/>
    </row>
    <row r="3" spans="1:9">
      <c r="A3" s="60"/>
      <c r="B3" s="61"/>
      <c r="C3" s="61"/>
      <c r="D3" s="61"/>
      <c r="E3" s="61"/>
      <c r="F3" s="61"/>
      <c r="G3" s="62"/>
      <c r="H3" s="59"/>
      <c r="I3" s="59"/>
    </row>
    <row r="4" spans="1:9">
      <c r="A4" s="60"/>
      <c r="B4" s="61"/>
      <c r="C4" s="61"/>
      <c r="D4" s="61"/>
      <c r="E4" s="61"/>
      <c r="F4" s="61"/>
      <c r="G4" s="62"/>
      <c r="H4" s="59"/>
      <c r="I4" s="59"/>
    </row>
    <row r="5" spans="1:9">
      <c r="A5" s="60"/>
      <c r="B5" s="61"/>
      <c r="C5" s="61"/>
      <c r="D5" s="61"/>
      <c r="E5" s="61"/>
      <c r="F5" s="61"/>
      <c r="G5" s="62"/>
      <c r="H5" s="59"/>
      <c r="I5" s="59"/>
    </row>
    <row r="6" spans="1:9">
      <c r="A6" s="60"/>
      <c r="B6" s="61"/>
      <c r="C6" s="61"/>
      <c r="D6" s="61"/>
      <c r="E6" s="61"/>
      <c r="F6" s="61"/>
      <c r="G6" s="62"/>
      <c r="H6" s="59"/>
      <c r="I6" s="59"/>
    </row>
    <row r="7" spans="1:9">
      <c r="A7" s="60"/>
      <c r="B7" s="61"/>
      <c r="C7" s="61"/>
      <c r="D7" s="61"/>
      <c r="E7" s="61"/>
      <c r="F7" s="61"/>
      <c r="G7" s="62"/>
      <c r="H7" s="59"/>
      <c r="I7" s="59"/>
    </row>
    <row r="8" spans="1:9">
      <c r="A8" s="60"/>
      <c r="B8" s="61"/>
      <c r="C8" s="61"/>
      <c r="D8" s="61"/>
      <c r="E8" s="61"/>
      <c r="F8" s="61"/>
      <c r="G8" s="62"/>
      <c r="H8" s="59"/>
      <c r="I8" s="59"/>
    </row>
    <row r="9" spans="1:9">
      <c r="A9" s="60"/>
      <c r="B9" s="61"/>
      <c r="C9" s="61"/>
      <c r="D9" s="61"/>
      <c r="E9" s="61"/>
      <c r="F9" s="61"/>
      <c r="G9" s="62"/>
      <c r="H9" s="59"/>
      <c r="I9" s="59"/>
    </row>
    <row r="10" spans="1:9">
      <c r="A10" s="60"/>
      <c r="B10" s="61"/>
      <c r="C10" s="61"/>
      <c r="D10" s="61"/>
      <c r="E10" s="61"/>
      <c r="F10" s="61"/>
      <c r="G10" s="62"/>
      <c r="H10" s="59"/>
      <c r="I10" s="59"/>
    </row>
    <row r="11" spans="1:9">
      <c r="A11" s="60"/>
      <c r="B11" s="61"/>
      <c r="C11" s="61"/>
      <c r="D11" s="61"/>
      <c r="E11" s="61"/>
      <c r="F11" s="61"/>
      <c r="G11" s="62"/>
      <c r="H11" s="59"/>
      <c r="I11" s="59"/>
    </row>
    <row r="12" spans="1:9">
      <c r="A12" s="60"/>
      <c r="B12" s="61"/>
      <c r="C12" s="61"/>
      <c r="D12" s="61"/>
      <c r="E12" s="61"/>
      <c r="F12" s="61"/>
      <c r="G12" s="62"/>
      <c r="H12" s="59"/>
      <c r="I12" s="59"/>
    </row>
    <row r="13" spans="1:9">
      <c r="A13" s="60"/>
      <c r="B13" s="61"/>
      <c r="C13" s="61"/>
      <c r="D13" s="61"/>
      <c r="E13" s="61"/>
      <c r="F13" s="61"/>
      <c r="G13" s="62"/>
      <c r="H13" s="59"/>
      <c r="I13" s="59"/>
    </row>
    <row r="14" spans="1:9">
      <c r="A14" s="60"/>
      <c r="B14" s="61"/>
      <c r="C14" s="61"/>
      <c r="D14" s="61"/>
      <c r="E14" s="61"/>
      <c r="F14" s="61"/>
      <c r="G14" s="62"/>
      <c r="H14" s="59"/>
      <c r="I14" s="59"/>
    </row>
    <row r="15" spans="1:9">
      <c r="A15" s="60"/>
      <c r="B15" s="61"/>
      <c r="C15" s="61"/>
      <c r="D15" s="61"/>
      <c r="E15" s="61"/>
      <c r="F15" s="61"/>
      <c r="G15" s="62"/>
      <c r="H15" s="59"/>
      <c r="I15" s="59"/>
    </row>
    <row r="16" spans="1:9">
      <c r="A16" s="60"/>
      <c r="B16" s="61"/>
      <c r="C16" s="61"/>
      <c r="D16" s="61"/>
      <c r="E16" s="61"/>
      <c r="F16" s="61"/>
      <c r="G16" s="62"/>
      <c r="H16" s="59"/>
      <c r="I16" s="59"/>
    </row>
    <row r="17" spans="1:9">
      <c r="A17" s="60"/>
      <c r="B17" s="61"/>
      <c r="C17" s="61"/>
      <c r="D17" s="61"/>
      <c r="E17" s="61"/>
      <c r="F17" s="61"/>
      <c r="G17" s="62"/>
      <c r="H17" s="59"/>
      <c r="I17" s="59"/>
    </row>
    <row r="18" spans="1:9">
      <c r="A18" s="60"/>
      <c r="B18" s="61"/>
      <c r="C18" s="61"/>
      <c r="D18" s="61"/>
      <c r="E18" s="61"/>
      <c r="F18" s="61"/>
      <c r="G18" s="62"/>
      <c r="H18" s="59"/>
      <c r="I18" s="59"/>
    </row>
    <row r="19" spans="1:9">
      <c r="A19" s="60"/>
      <c r="B19" s="61"/>
      <c r="C19" s="61"/>
      <c r="D19" s="61"/>
      <c r="E19" s="61"/>
      <c r="F19" s="61"/>
      <c r="G19" s="62"/>
      <c r="H19" s="59"/>
      <c r="I19" s="59"/>
    </row>
    <row r="20" spans="1:9" ht="13.5" thickBot="1">
      <c r="A20" s="63"/>
      <c r="B20" s="64"/>
      <c r="C20" s="64"/>
      <c r="D20" s="64"/>
      <c r="E20" s="64"/>
      <c r="F20" s="64"/>
      <c r="G20" s="65"/>
      <c r="H20" s="59"/>
      <c r="I20" s="59"/>
    </row>
    <row r="21" spans="1:9" ht="13.5" thickBot="1"/>
    <row r="22" spans="1:9">
      <c r="A22" s="107" t="s">
        <v>124</v>
      </c>
      <c r="B22" s="109" t="s">
        <v>125</v>
      </c>
      <c r="C22" s="109" t="s">
        <v>126</v>
      </c>
      <c r="D22" s="109" t="s">
        <v>127</v>
      </c>
      <c r="E22" s="113" t="s">
        <v>142</v>
      </c>
      <c r="F22" s="109" t="s">
        <v>128</v>
      </c>
      <c r="G22" s="111" t="s">
        <v>129</v>
      </c>
    </row>
    <row r="23" spans="1:9" ht="13.5" thickBot="1">
      <c r="A23" s="108"/>
      <c r="B23" s="110"/>
      <c r="C23" s="110"/>
      <c r="D23" s="110"/>
      <c r="E23" s="114"/>
      <c r="F23" s="110"/>
      <c r="G23" s="112"/>
    </row>
    <row r="24" spans="1:9" ht="69.75" customHeight="1">
      <c r="A24" s="94">
        <f>'Defect Report Round1'!B3</f>
        <v>43020</v>
      </c>
      <c r="B24" s="68">
        <f>'Defect Report Round1'!F4</f>
        <v>1</v>
      </c>
      <c r="C24" s="95">
        <f>'Defect Report Round1'!F3</f>
        <v>43026</v>
      </c>
      <c r="D24" s="70">
        <f>'Defect Report Round1'!T10</f>
        <v>7</v>
      </c>
      <c r="E24" s="70">
        <f>'Defect Report Round1'!Q10</f>
        <v>7</v>
      </c>
      <c r="F24" s="70">
        <f>'Defect Report Round1'!R10</f>
        <v>0</v>
      </c>
      <c r="G24" s="71">
        <f>'Defect Report Round1'!S10</f>
        <v>0</v>
      </c>
    </row>
    <row r="25" spans="1:9" ht="43.5" customHeight="1">
      <c r="A25" s="94"/>
      <c r="B25" s="96"/>
      <c r="C25" s="94"/>
      <c r="D25" s="96"/>
      <c r="E25" s="96"/>
      <c r="F25" s="96"/>
      <c r="G25" s="96"/>
    </row>
    <row r="26" spans="1:9" ht="56.25" customHeight="1" thickBot="1">
      <c r="A26" s="94"/>
      <c r="B26" s="96"/>
      <c r="C26" s="94"/>
      <c r="D26" s="96"/>
      <c r="E26" s="96"/>
      <c r="F26" s="96"/>
      <c r="G26" s="96"/>
    </row>
    <row r="27" spans="1:9">
      <c r="A27" s="99" t="s">
        <v>130</v>
      </c>
      <c r="B27" s="101">
        <f>MAX(B24:B26)</f>
        <v>1</v>
      </c>
      <c r="C27" s="101"/>
      <c r="D27" s="101">
        <f>SUM(D24:D26)</f>
        <v>7</v>
      </c>
      <c r="E27" s="101">
        <f>SUM(E24:E26)</f>
        <v>7</v>
      </c>
      <c r="F27" s="101">
        <f t="shared" ref="F27:G27" si="0">SUM(F24:F26)</f>
        <v>0</v>
      </c>
      <c r="G27" s="102">
        <f t="shared" si="0"/>
        <v>0</v>
      </c>
    </row>
    <row r="28" spans="1:9" ht="13.5" thickBot="1">
      <c r="A28" s="100"/>
      <c r="B28" s="98"/>
      <c r="C28" s="98"/>
      <c r="D28" s="98"/>
      <c r="E28" s="98"/>
      <c r="F28" s="98"/>
      <c r="G28" s="103"/>
    </row>
    <row r="29" spans="1:9" ht="64.5" customHeight="1">
      <c r="A29" s="67"/>
      <c r="B29" s="68"/>
      <c r="C29" s="69"/>
      <c r="D29" s="70"/>
      <c r="E29" s="67"/>
      <c r="F29" s="67"/>
      <c r="G29" s="67"/>
    </row>
    <row r="30" spans="1:9" ht="72.75" customHeight="1" thickBot="1">
      <c r="A30" s="76"/>
      <c r="B30" s="77"/>
      <c r="C30" s="78"/>
      <c r="D30" s="77"/>
      <c r="E30" s="77"/>
      <c r="F30" s="77"/>
      <c r="G30" s="79"/>
    </row>
    <row r="31" spans="1:9">
      <c r="A31" s="99" t="s">
        <v>131</v>
      </c>
      <c r="B31" s="101">
        <f>MAX(B29:B30)</f>
        <v>0</v>
      </c>
      <c r="C31" s="101"/>
      <c r="D31" s="101">
        <f>SUM(D29:D30)</f>
        <v>0</v>
      </c>
      <c r="E31" s="101"/>
      <c r="F31" s="101">
        <f t="shared" ref="F31:G31" si="1">SUM(F29:F30)</f>
        <v>0</v>
      </c>
      <c r="G31" s="102">
        <f t="shared" si="1"/>
        <v>0</v>
      </c>
    </row>
    <row r="32" spans="1:9" ht="13.5" thickBot="1">
      <c r="A32" s="100"/>
      <c r="B32" s="98"/>
      <c r="C32" s="98"/>
      <c r="D32" s="98"/>
      <c r="E32" s="98"/>
      <c r="F32" s="98"/>
      <c r="G32" s="103"/>
    </row>
    <row r="33" spans="1:7" ht="91.5" customHeight="1">
      <c r="A33" s="72"/>
      <c r="B33" s="73"/>
      <c r="C33" s="74"/>
      <c r="D33" s="73"/>
      <c r="E33" s="73"/>
      <c r="F33" s="73"/>
      <c r="G33" s="75"/>
    </row>
    <row r="34" spans="1:7" ht="81.75" customHeight="1" thickBot="1">
      <c r="A34" s="76"/>
      <c r="B34" s="77"/>
      <c r="C34" s="78"/>
      <c r="D34" s="77"/>
      <c r="E34" s="77"/>
      <c r="F34" s="77"/>
      <c r="G34" s="79"/>
    </row>
    <row r="35" spans="1:7">
      <c r="A35" s="99" t="s">
        <v>132</v>
      </c>
      <c r="B35" s="101">
        <f>MAX(B33:B34)</f>
        <v>0</v>
      </c>
      <c r="C35" s="101"/>
      <c r="D35" s="97">
        <f>SUM(D33,D34)</f>
        <v>0</v>
      </c>
      <c r="E35" s="97">
        <f>SUM(E33,E34)</f>
        <v>0</v>
      </c>
      <c r="F35" s="97">
        <f>SUM(F33,F34)</f>
        <v>0</v>
      </c>
      <c r="G35" s="97">
        <f>SUM(G33,G34)</f>
        <v>0</v>
      </c>
    </row>
    <row r="36" spans="1:7" ht="13.5" thickBot="1">
      <c r="A36" s="100"/>
      <c r="B36" s="98"/>
      <c r="C36" s="98"/>
      <c r="D36" s="98"/>
      <c r="E36" s="98"/>
      <c r="F36" s="98"/>
      <c r="G36" s="98"/>
    </row>
    <row r="37" spans="1:7" ht="13.5" thickBot="1">
      <c r="A37" s="80" t="s">
        <v>133</v>
      </c>
      <c r="B37" s="81">
        <f>SUM(B27,B31,B35)</f>
        <v>1</v>
      </c>
      <c r="C37" s="81"/>
      <c r="D37" s="81">
        <f>SUM(D27+D31+D35)</f>
        <v>7</v>
      </c>
      <c r="E37" s="81">
        <f>SUM(E27+E31+E35)</f>
        <v>7</v>
      </c>
      <c r="F37" s="81">
        <f>SUM(F27+F31+F35)</f>
        <v>0</v>
      </c>
      <c r="G37" s="82">
        <f>SUM(G27+G31+G35)</f>
        <v>0</v>
      </c>
    </row>
    <row r="51" spans="1:6" hidden="1">
      <c r="A51" s="66" t="s">
        <v>134</v>
      </c>
      <c r="B51" s="66" t="s">
        <v>135</v>
      </c>
      <c r="C51" s="66" t="s">
        <v>136</v>
      </c>
      <c r="D51" s="66" t="s">
        <v>137</v>
      </c>
      <c r="E51" s="66" t="s">
        <v>187</v>
      </c>
      <c r="F51" s="66" t="s">
        <v>133</v>
      </c>
    </row>
    <row r="52" spans="1:6" ht="15" hidden="1">
      <c r="A52" s="83">
        <f>'Defect Report Round1'!L10</f>
        <v>4</v>
      </c>
      <c r="B52" s="83">
        <f>'Defect Report Round1'!M10</f>
        <v>0</v>
      </c>
      <c r="C52" s="83">
        <f>'Defect Report Round1'!N10</f>
        <v>0</v>
      </c>
      <c r="D52" s="83">
        <f>'Defect Report Round1'!O10</f>
        <v>3</v>
      </c>
      <c r="E52" s="83">
        <f>'Defect Report Round1'!P10</f>
        <v>0</v>
      </c>
      <c r="F52" s="83">
        <f>'Defect Report Round1'!Q10</f>
        <v>7</v>
      </c>
    </row>
    <row r="53" spans="1:6" ht="15" hidden="1">
      <c r="A53" s="83" t="e">
        <f>#REF!</f>
        <v>#REF!</v>
      </c>
      <c r="B53" s="83" t="e">
        <f>#REF!</f>
        <v>#REF!</v>
      </c>
      <c r="C53" s="83" t="e">
        <f>#REF!</f>
        <v>#REF!</v>
      </c>
      <c r="D53" s="83" t="e">
        <f>#REF!</f>
        <v>#REF!</v>
      </c>
      <c r="E53" s="83" t="e">
        <f>#REF!</f>
        <v>#REF!</v>
      </c>
      <c r="F53" s="83" t="e">
        <f>#REF!</f>
        <v>#REF!</v>
      </c>
    </row>
    <row r="54" spans="1:6" ht="15" hidden="1">
      <c r="A54" s="83" t="e">
        <f>#REF!</f>
        <v>#REF!</v>
      </c>
      <c r="B54" s="83" t="e">
        <f>#REF!</f>
        <v>#REF!</v>
      </c>
      <c r="C54" s="83" t="e">
        <f>#REF!</f>
        <v>#REF!</v>
      </c>
      <c r="D54" s="83" t="e">
        <f>#REF!</f>
        <v>#REF!</v>
      </c>
      <c r="E54" s="83" t="e">
        <f>#REF!</f>
        <v>#REF!</v>
      </c>
      <c r="F54" s="83" t="e">
        <f>#REF!</f>
        <v>#REF!</v>
      </c>
    </row>
  </sheetData>
  <mergeCells count="29">
    <mergeCell ref="A1:G1"/>
    <mergeCell ref="A22:A23"/>
    <mergeCell ref="B22:B23"/>
    <mergeCell ref="C22:C23"/>
    <mergeCell ref="D22:D23"/>
    <mergeCell ref="F22:F23"/>
    <mergeCell ref="G22:G23"/>
    <mergeCell ref="E22:E23"/>
    <mergeCell ref="G27:G28"/>
    <mergeCell ref="A31:A32"/>
    <mergeCell ref="B31:B32"/>
    <mergeCell ref="C31:C32"/>
    <mergeCell ref="D31:D32"/>
    <mergeCell ref="E31:E32"/>
    <mergeCell ref="F31:F32"/>
    <mergeCell ref="G31:G32"/>
    <mergeCell ref="A27:A28"/>
    <mergeCell ref="B27:B28"/>
    <mergeCell ref="C27:C28"/>
    <mergeCell ref="D27:D28"/>
    <mergeCell ref="E27:E28"/>
    <mergeCell ref="F27:F28"/>
    <mergeCell ref="F35:F36"/>
    <mergeCell ref="G35:G36"/>
    <mergeCell ref="A35:A36"/>
    <mergeCell ref="B35:B36"/>
    <mergeCell ref="C35:C36"/>
    <mergeCell ref="D35:D36"/>
    <mergeCell ref="E35:E36"/>
  </mergeCells>
  <pageMargins left="0.7" right="0.7" top="0.75" bottom="0.75" header="0.3" footer="0.3"/>
  <pageSetup orientation="portrait" r:id="rId1"/>
  <headerFooter>
    <oddHeader xml:space="preserve">&amp;C&amp;G 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sqref="A1:B1"/>
    </sheetView>
  </sheetViews>
  <sheetFormatPr defaultRowHeight="12.75"/>
  <cols>
    <col min="1" max="1" width="17.7109375" style="21" bestFit="1" customWidth="1"/>
    <col min="2" max="2" width="32.140625" style="21" bestFit="1" customWidth="1"/>
    <col min="3" max="3" width="34" style="21" bestFit="1" customWidth="1"/>
    <col min="4" max="4" width="42.42578125" style="21" bestFit="1" customWidth="1"/>
    <col min="5" max="5" width="41.7109375" style="21" bestFit="1" customWidth="1"/>
    <col min="6" max="6" width="64.85546875" style="21" bestFit="1" customWidth="1"/>
    <col min="7" max="7" width="20.140625" style="21" bestFit="1" customWidth="1"/>
    <col min="8" max="8" width="8" style="26" bestFit="1" customWidth="1"/>
    <col min="9" max="16384" width="9.140625" style="21"/>
  </cols>
  <sheetData>
    <row r="1" spans="1:9" s="26" customFormat="1" ht="13.5" customHeight="1" thickBot="1">
      <c r="A1" s="23" t="s">
        <v>198</v>
      </c>
      <c r="B1" s="24" t="s">
        <v>197</v>
      </c>
      <c r="C1" s="25" t="s">
        <v>0</v>
      </c>
      <c r="D1" s="21"/>
      <c r="E1" s="21"/>
    </row>
    <row r="2" spans="1:9" s="26" customFormat="1" ht="13.5" thickBot="1">
      <c r="A2" s="27"/>
      <c r="B2" s="28"/>
      <c r="C2" s="28"/>
      <c r="D2" s="21"/>
      <c r="E2" s="21"/>
    </row>
    <row r="3" spans="1:9">
      <c r="A3" s="29" t="s">
        <v>139</v>
      </c>
      <c r="B3" s="92">
        <f>'Defect Report Round1'!B3</f>
        <v>43020</v>
      </c>
      <c r="C3" s="30" t="s">
        <v>1</v>
      </c>
      <c r="D3" s="52"/>
      <c r="E3" s="53" t="s">
        <v>140</v>
      </c>
      <c r="F3" s="93">
        <f>'Defect Report Round1'!F3</f>
        <v>43026</v>
      </c>
      <c r="I3" s="26"/>
    </row>
    <row r="4" spans="1:9">
      <c r="A4" s="32" t="s">
        <v>103</v>
      </c>
      <c r="B4" s="1" t="s">
        <v>40</v>
      </c>
      <c r="C4" s="33" t="s">
        <v>4</v>
      </c>
      <c r="D4" s="115" t="s">
        <v>45</v>
      </c>
      <c r="E4" s="51" t="s">
        <v>141</v>
      </c>
      <c r="F4" s="42">
        <v>1</v>
      </c>
      <c r="I4" s="26"/>
    </row>
    <row r="5" spans="1:9">
      <c r="A5" s="32" t="s">
        <v>117</v>
      </c>
      <c r="B5" s="1" t="s">
        <v>36</v>
      </c>
      <c r="C5" s="33" t="s">
        <v>7</v>
      </c>
      <c r="D5" s="48" t="s">
        <v>34</v>
      </c>
      <c r="E5" s="51" t="s">
        <v>186</v>
      </c>
      <c r="F5" s="46"/>
      <c r="I5" s="26"/>
    </row>
    <row r="6" spans="1:9" ht="39" thickBot="1">
      <c r="A6" s="116" t="s">
        <v>199</v>
      </c>
      <c r="B6" s="40" t="s">
        <v>149</v>
      </c>
      <c r="C6" s="34" t="s">
        <v>9</v>
      </c>
      <c r="D6" s="49">
        <v>9.1</v>
      </c>
      <c r="E6" s="43"/>
      <c r="F6" s="47"/>
      <c r="I6" s="26"/>
    </row>
    <row r="7" spans="1:9" ht="13.5" thickBot="1">
      <c r="A7" s="27"/>
      <c r="B7" s="35"/>
    </row>
    <row r="8" spans="1:9">
      <c r="A8" s="36" t="s">
        <v>10</v>
      </c>
      <c r="B8" s="37" t="s">
        <v>11</v>
      </c>
      <c r="C8" s="37" t="s">
        <v>12</v>
      </c>
      <c r="D8" s="37" t="s">
        <v>13</v>
      </c>
      <c r="E8" s="37" t="s">
        <v>14</v>
      </c>
      <c r="F8" s="37" t="s">
        <v>15</v>
      </c>
      <c r="G8" s="37" t="s">
        <v>16</v>
      </c>
      <c r="H8" s="38" t="s">
        <v>17</v>
      </c>
    </row>
    <row r="9" spans="1:9" s="41" customFormat="1" ht="369.75">
      <c r="A9" s="84" t="s">
        <v>152</v>
      </c>
      <c r="B9" s="86" t="s">
        <v>155</v>
      </c>
      <c r="C9" s="86" t="s">
        <v>181</v>
      </c>
      <c r="D9" s="39" t="s">
        <v>182</v>
      </c>
      <c r="E9" s="85" t="s">
        <v>151</v>
      </c>
      <c r="F9" s="86" t="s">
        <v>156</v>
      </c>
      <c r="G9" s="85" t="s">
        <v>18</v>
      </c>
      <c r="H9" s="88" t="s">
        <v>19</v>
      </c>
    </row>
    <row r="10" spans="1:9" ht="216.75">
      <c r="A10" s="84" t="s">
        <v>153</v>
      </c>
      <c r="B10" s="86" t="s">
        <v>160</v>
      </c>
      <c r="C10" s="86" t="s">
        <v>181</v>
      </c>
      <c r="D10" s="86" t="s">
        <v>194</v>
      </c>
      <c r="E10" s="86" t="s">
        <v>151</v>
      </c>
      <c r="F10" s="86" t="s">
        <v>160</v>
      </c>
      <c r="G10" s="85" t="s">
        <v>18</v>
      </c>
      <c r="H10" s="87" t="s">
        <v>20</v>
      </c>
    </row>
    <row r="11" spans="1:9" ht="191.25">
      <c r="A11" s="84" t="s">
        <v>154</v>
      </c>
      <c r="B11" s="86" t="s">
        <v>161</v>
      </c>
      <c r="C11" s="86" t="s">
        <v>181</v>
      </c>
      <c r="D11" s="86" t="s">
        <v>193</v>
      </c>
      <c r="E11" s="39" t="s">
        <v>151</v>
      </c>
      <c r="F11" s="86" t="s">
        <v>161</v>
      </c>
      <c r="G11" s="39" t="s">
        <v>18</v>
      </c>
      <c r="H11" s="40" t="s">
        <v>19</v>
      </c>
    </row>
    <row r="12" spans="1:9" ht="216.75">
      <c r="A12" s="57" t="s">
        <v>162</v>
      </c>
      <c r="B12" s="86" t="s">
        <v>163</v>
      </c>
      <c r="C12" s="86" t="s">
        <v>181</v>
      </c>
      <c r="D12" s="86" t="s">
        <v>165</v>
      </c>
      <c r="E12" s="86" t="s">
        <v>151</v>
      </c>
      <c r="F12" s="86" t="s">
        <v>163</v>
      </c>
      <c r="G12" s="86" t="s">
        <v>18</v>
      </c>
      <c r="H12" s="88" t="s">
        <v>19</v>
      </c>
    </row>
    <row r="13" spans="1:9" ht="216.75">
      <c r="A13" s="57" t="s">
        <v>168</v>
      </c>
      <c r="B13" s="86" t="s">
        <v>166</v>
      </c>
      <c r="C13" s="86" t="s">
        <v>181</v>
      </c>
      <c r="D13" s="39" t="s">
        <v>165</v>
      </c>
      <c r="E13" s="86" t="s">
        <v>151</v>
      </c>
      <c r="F13" s="86" t="s">
        <v>166</v>
      </c>
      <c r="G13" s="86" t="s">
        <v>167</v>
      </c>
      <c r="H13" s="88" t="s">
        <v>19</v>
      </c>
    </row>
    <row r="14" spans="1:9" ht="216.75">
      <c r="A14" s="57" t="s">
        <v>175</v>
      </c>
      <c r="B14" s="86" t="s">
        <v>174</v>
      </c>
      <c r="C14" s="86" t="s">
        <v>181</v>
      </c>
      <c r="D14" s="86" t="s">
        <v>165</v>
      </c>
      <c r="E14" s="86" t="s">
        <v>151</v>
      </c>
      <c r="F14" s="86" t="s">
        <v>174</v>
      </c>
      <c r="G14" s="86" t="s">
        <v>174</v>
      </c>
      <c r="H14" s="88" t="s">
        <v>19</v>
      </c>
    </row>
    <row r="15" spans="1:9" ht="216.75">
      <c r="A15" s="57" t="s">
        <v>180</v>
      </c>
      <c r="B15" s="86" t="s">
        <v>189</v>
      </c>
      <c r="C15" s="86" t="s">
        <v>181</v>
      </c>
      <c r="D15" s="86" t="s">
        <v>190</v>
      </c>
      <c r="E15" s="86" t="s">
        <v>151</v>
      </c>
      <c r="F15" s="86" t="s">
        <v>189</v>
      </c>
      <c r="G15" s="86" t="s">
        <v>189</v>
      </c>
      <c r="H15" s="88" t="s">
        <v>20</v>
      </c>
    </row>
    <row r="16" spans="1:9" ht="63.75">
      <c r="A16" s="57" t="s">
        <v>196</v>
      </c>
      <c r="B16" s="85" t="s">
        <v>183</v>
      </c>
      <c r="C16" s="86" t="s">
        <v>181</v>
      </c>
      <c r="D16" s="86" t="s">
        <v>179</v>
      </c>
      <c r="E16" s="86" t="s">
        <v>151</v>
      </c>
      <c r="F16" s="85" t="s">
        <v>177</v>
      </c>
      <c r="G16" s="85" t="s">
        <v>177</v>
      </c>
      <c r="H16" s="88" t="s">
        <v>20</v>
      </c>
    </row>
    <row r="17" spans="1:8">
      <c r="A17" s="26"/>
      <c r="E17" s="26"/>
      <c r="F17" s="26"/>
      <c r="G17" s="26"/>
    </row>
    <row r="18" spans="1:8">
      <c r="A18" s="26"/>
      <c r="B18" s="26"/>
      <c r="C18" s="26"/>
      <c r="D18" s="26"/>
      <c r="E18" s="26"/>
      <c r="F18" s="26"/>
      <c r="G18" s="26"/>
    </row>
    <row r="19" spans="1:8">
      <c r="A19" s="26"/>
      <c r="B19" s="26"/>
      <c r="C19" s="26"/>
      <c r="D19" s="26"/>
      <c r="E19" s="26"/>
      <c r="F19" s="26"/>
      <c r="G19" s="26"/>
    </row>
    <row r="20" spans="1:8">
      <c r="A20" s="26"/>
      <c r="B20" s="26"/>
      <c r="C20" s="26"/>
      <c r="D20" s="26"/>
      <c r="E20" s="26"/>
      <c r="F20" s="26"/>
      <c r="G20" s="26"/>
    </row>
    <row r="21" spans="1:8">
      <c r="A21" s="26"/>
      <c r="B21" s="26"/>
      <c r="C21" s="26"/>
      <c r="D21" s="26"/>
      <c r="E21" s="26"/>
      <c r="F21" s="26"/>
      <c r="G21" s="26"/>
    </row>
    <row r="22" spans="1:8">
      <c r="A22" s="26"/>
      <c r="B22" s="26"/>
      <c r="C22" s="26"/>
      <c r="D22" s="26"/>
      <c r="E22" s="26"/>
      <c r="F22" s="26"/>
      <c r="G22" s="26"/>
    </row>
    <row r="23" spans="1:8" ht="107.25" customHeight="1">
      <c r="A23" s="26"/>
      <c r="B23" s="26"/>
      <c r="C23" s="26"/>
      <c r="D23" s="26"/>
      <c r="E23" s="26"/>
      <c r="F23" s="26"/>
      <c r="G23" s="26"/>
    </row>
    <row r="24" spans="1:8" ht="116.25" customHeight="1">
      <c r="A24" s="26"/>
      <c r="B24" s="26"/>
      <c r="C24" s="26"/>
      <c r="D24" s="26"/>
      <c r="E24" s="26"/>
      <c r="F24" s="26"/>
      <c r="G24" s="26"/>
    </row>
    <row r="25" spans="1:8" s="41" customFormat="1" ht="167.25" customHeight="1">
      <c r="A25" s="26"/>
      <c r="B25" s="26"/>
      <c r="C25" s="26"/>
      <c r="D25" s="26"/>
      <c r="E25" s="26"/>
      <c r="F25" s="26"/>
      <c r="G25" s="26"/>
      <c r="H25" s="26"/>
    </row>
    <row r="26" spans="1:8" ht="156.75" customHeight="1">
      <c r="A26" s="26"/>
      <c r="B26" s="26"/>
      <c r="C26" s="26"/>
      <c r="D26" s="26"/>
      <c r="E26" s="26"/>
      <c r="F26" s="26"/>
      <c r="G26" s="26"/>
    </row>
    <row r="27" spans="1:8">
      <c r="A27" s="26"/>
      <c r="B27" s="26"/>
      <c r="C27" s="26"/>
      <c r="D27" s="26"/>
      <c r="E27" s="26"/>
      <c r="F27" s="26"/>
      <c r="G27" s="26"/>
    </row>
    <row r="28" spans="1:8">
      <c r="A28" s="26"/>
      <c r="B28" s="26"/>
      <c r="C28" s="26"/>
      <c r="D28" s="26"/>
      <c r="E28" s="26"/>
      <c r="F28" s="26"/>
      <c r="G28" s="26"/>
    </row>
    <row r="29" spans="1:8" ht="165" customHeight="1">
      <c r="A29" s="26"/>
      <c r="B29" s="26"/>
      <c r="C29" s="26"/>
      <c r="D29" s="26"/>
      <c r="E29" s="26"/>
      <c r="F29" s="26"/>
      <c r="G29" s="26"/>
    </row>
    <row r="30" spans="1:8">
      <c r="A30" s="26"/>
      <c r="B30" s="26"/>
      <c r="C30" s="26"/>
      <c r="D30" s="26"/>
      <c r="E30" s="26"/>
      <c r="F30" s="26"/>
      <c r="G30" s="26"/>
    </row>
    <row r="31" spans="1:8">
      <c r="A31" s="26"/>
      <c r="B31" s="26"/>
      <c r="C31" s="26"/>
      <c r="D31" s="26"/>
      <c r="E31" s="26"/>
      <c r="F31" s="26"/>
      <c r="G31" s="26"/>
    </row>
    <row r="32" spans="1:8">
      <c r="A32" s="26"/>
      <c r="B32" s="26"/>
      <c r="C32" s="26"/>
      <c r="D32" s="26"/>
      <c r="E32" s="26"/>
      <c r="F32" s="26"/>
      <c r="G32" s="26"/>
    </row>
  </sheetData>
  <dataValidations count="7">
    <dataValidation type="list" allowBlank="1" showInputMessage="1" showErrorMessage="1" sqref="D6">
      <formula1>list09</formula1>
    </dataValidation>
    <dataValidation type="list" allowBlank="1" showInputMessage="1" showErrorMessage="1" sqref="D4">
      <formula1>list01</formula1>
      <formula2>0</formula2>
    </dataValidation>
    <dataValidation type="list" allowBlank="1" showInputMessage="1" showErrorMessage="1" sqref="B4">
      <formula1>list03</formula1>
      <formula2>0</formula2>
    </dataValidation>
    <dataValidation type="list" allowBlank="1" showInputMessage="1" showErrorMessage="1" sqref="D3">
      <formula1>list02</formula1>
      <formula2>0</formula2>
    </dataValidation>
    <dataValidation type="list" allowBlank="1" showInputMessage="1" showErrorMessage="1" sqref="B5">
      <formula1>list04</formula1>
      <formula2>0</formula2>
    </dataValidation>
    <dataValidation type="list" allowBlank="1" showInputMessage="1" showErrorMessage="1" sqref="D5">
      <formula1>list05</formula1>
      <formula2>0</formula2>
    </dataValidation>
    <dataValidation type="list" allowBlank="1" showInputMessage="1" showErrorMessage="1" sqref="H23:H31 H9:H19">
      <formula1>list11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23"/>
  <sheetViews>
    <sheetView zoomScaleNormal="100" workbookViewId="0">
      <selection activeCell="F10" sqref="F10"/>
    </sheetView>
  </sheetViews>
  <sheetFormatPr defaultRowHeight="12.75"/>
  <cols>
    <col min="1" max="1" width="17.7109375" style="21" bestFit="1" customWidth="1"/>
    <col min="2" max="2" width="30.5703125" style="21" bestFit="1" customWidth="1"/>
    <col min="3" max="3" width="34.7109375" style="21"/>
    <col min="4" max="4" width="36.140625" style="21" bestFit="1" customWidth="1"/>
    <col min="5" max="5" width="28.28515625" style="21" bestFit="1" customWidth="1"/>
    <col min="6" max="6" width="31.7109375" style="21" bestFit="1" customWidth="1"/>
    <col min="7" max="7" width="10" style="26" bestFit="1" customWidth="1"/>
    <col min="8" max="8" width="8.85546875" style="26" bestFit="1" customWidth="1"/>
    <col min="9" max="9" width="8" style="26" bestFit="1" customWidth="1"/>
    <col min="10" max="10" width="16.28515625" style="21" bestFit="1" customWidth="1"/>
    <col min="11" max="11" width="16.28515625" style="21" customWidth="1"/>
    <col min="12" max="13" width="12" style="21" hidden="1" customWidth="1"/>
    <col min="14" max="14" width="10.42578125" style="21" hidden="1" customWidth="1"/>
    <col min="15" max="15" width="13.7109375" style="21" hidden="1" customWidth="1"/>
    <col min="16" max="16" width="17.7109375" style="21" hidden="1" customWidth="1"/>
    <col min="17" max="17" width="15.42578125" style="21" hidden="1" customWidth="1"/>
    <col min="18" max="18" width="12" style="21" hidden="1" customWidth="1"/>
    <col min="19" max="19" width="13.42578125" style="21" hidden="1" customWidth="1"/>
    <col min="20" max="20" width="0.140625" style="21" customWidth="1"/>
    <col min="21" max="140" width="9.140625" style="21"/>
    <col min="141" max="141" width="11.42578125" style="21" customWidth="1"/>
    <col min="142" max="16384" width="9.140625" style="21"/>
  </cols>
  <sheetData>
    <row r="1" spans="1:141" ht="13.5" thickBot="1">
      <c r="A1" s="23" t="s">
        <v>198</v>
      </c>
      <c r="B1" s="24" t="s">
        <v>197</v>
      </c>
      <c r="C1" s="25" t="s">
        <v>21</v>
      </c>
      <c r="EK1" s="21" t="s">
        <v>142</v>
      </c>
    </row>
    <row r="2" spans="1:141" ht="13.5" thickBot="1">
      <c r="EK2" s="21" t="s">
        <v>144</v>
      </c>
    </row>
    <row r="3" spans="1:141">
      <c r="A3" s="29" t="s">
        <v>139</v>
      </c>
      <c r="B3" s="92">
        <v>43020</v>
      </c>
      <c r="C3" s="30" t="s">
        <v>1</v>
      </c>
      <c r="D3" s="31"/>
      <c r="E3" s="50" t="s">
        <v>140</v>
      </c>
      <c r="F3" s="92">
        <v>43026</v>
      </c>
      <c r="EK3" s="21" t="s">
        <v>129</v>
      </c>
    </row>
    <row r="4" spans="1:141">
      <c r="A4" s="32" t="s">
        <v>103</v>
      </c>
      <c r="C4" s="33" t="s">
        <v>4</v>
      </c>
      <c r="D4" s="48" t="s">
        <v>30</v>
      </c>
      <c r="E4" s="51" t="s">
        <v>141</v>
      </c>
      <c r="F4" s="42">
        <v>1</v>
      </c>
    </row>
    <row r="5" spans="1:141">
      <c r="A5" s="32" t="s">
        <v>117</v>
      </c>
      <c r="B5" s="1" t="s">
        <v>36</v>
      </c>
      <c r="C5" s="33" t="s">
        <v>7</v>
      </c>
      <c r="D5" s="48" t="s">
        <v>42</v>
      </c>
      <c r="E5" s="51" t="s">
        <v>186</v>
      </c>
      <c r="F5" s="46"/>
    </row>
    <row r="6" spans="1:141" ht="39" thickBot="1">
      <c r="A6" s="116" t="s">
        <v>199</v>
      </c>
      <c r="B6" s="88" t="s">
        <v>149</v>
      </c>
      <c r="C6" s="34" t="s">
        <v>9</v>
      </c>
      <c r="D6" s="49">
        <v>9.1</v>
      </c>
      <c r="E6" s="43"/>
      <c r="F6" s="47"/>
    </row>
    <row r="7" spans="1:141">
      <c r="D7" s="26"/>
    </row>
    <row r="8" spans="1:141" ht="13.5" thickBot="1">
      <c r="A8" s="27"/>
      <c r="B8" s="35"/>
    </row>
    <row r="9" spans="1:141" ht="15.75" customHeight="1">
      <c r="A9" s="44" t="s">
        <v>22</v>
      </c>
      <c r="B9" s="45" t="s">
        <v>122</v>
      </c>
      <c r="C9" s="45" t="s">
        <v>23</v>
      </c>
      <c r="D9" s="45" t="s">
        <v>24</v>
      </c>
      <c r="E9" s="37" t="s">
        <v>15</v>
      </c>
      <c r="F9" s="45" t="s">
        <v>104</v>
      </c>
      <c r="G9" s="45" t="s">
        <v>25</v>
      </c>
      <c r="H9" s="45" t="s">
        <v>26</v>
      </c>
      <c r="I9" s="45" t="s">
        <v>17</v>
      </c>
      <c r="J9" s="38" t="s">
        <v>105</v>
      </c>
      <c r="K9" s="55" t="s">
        <v>143</v>
      </c>
      <c r="L9" s="56" t="s">
        <v>134</v>
      </c>
      <c r="M9" s="56" t="s">
        <v>135</v>
      </c>
      <c r="N9" s="56" t="s">
        <v>136</v>
      </c>
      <c r="O9" s="56" t="s">
        <v>137</v>
      </c>
      <c r="P9" s="56" t="s">
        <v>138</v>
      </c>
      <c r="Q9" s="56" t="s">
        <v>145</v>
      </c>
      <c r="R9" s="56" t="s">
        <v>146</v>
      </c>
      <c r="S9" s="56" t="s">
        <v>147</v>
      </c>
      <c r="T9" s="56" t="s">
        <v>148</v>
      </c>
    </row>
    <row r="10" spans="1:141" ht="409.5">
      <c r="A10" s="84" t="s">
        <v>150</v>
      </c>
      <c r="B10" s="86" t="s">
        <v>169</v>
      </c>
      <c r="C10" s="39" t="s">
        <v>195</v>
      </c>
      <c r="D10" s="86" t="s">
        <v>155</v>
      </c>
      <c r="E10" s="86" t="s">
        <v>156</v>
      </c>
      <c r="F10" s="39"/>
      <c r="G10" s="86" t="s">
        <v>29</v>
      </c>
      <c r="H10" s="86">
        <v>1</v>
      </c>
      <c r="I10" s="86" t="s">
        <v>28</v>
      </c>
      <c r="J10" s="89" t="s">
        <v>99</v>
      </c>
      <c r="K10" s="87" t="s">
        <v>142</v>
      </c>
      <c r="L10" s="57">
        <f>COUNTIF(J10:J16384,"*User Interface*")</f>
        <v>4</v>
      </c>
      <c r="M10" s="57">
        <f>COUNTIF(J10:J16384,"*User Experience*")</f>
        <v>0</v>
      </c>
      <c r="N10" s="57">
        <f>COUNTIF(J10:J16384,"*Perfomace*")</f>
        <v>0</v>
      </c>
      <c r="O10" s="57">
        <f>COUNTIF(J10:J16384,"*Funcational*")</f>
        <v>3</v>
      </c>
      <c r="P10" s="57">
        <f>COUNTIF(J10:J16384,"*Requirement*")</f>
        <v>0</v>
      </c>
      <c r="Q10" s="57">
        <f>COUNTIF(K10:K16384,"*New Bug*")</f>
        <v>7</v>
      </c>
      <c r="R10" s="57">
        <f>COUNTIF(K10:K16384,"*Re-Open Bug*")</f>
        <v>0</v>
      </c>
      <c r="S10" s="57">
        <f>COUNTIF(K10:K16384,"*Suggestion*")</f>
        <v>0</v>
      </c>
      <c r="T10" s="57">
        <f>SUM(Q10:S10)</f>
        <v>7</v>
      </c>
    </row>
    <row r="11" spans="1:141" s="41" customFormat="1" ht="255">
      <c r="A11" s="90" t="s">
        <v>157</v>
      </c>
      <c r="B11" s="86" t="s">
        <v>160</v>
      </c>
      <c r="C11" s="86" t="s">
        <v>194</v>
      </c>
      <c r="D11" s="86" t="s">
        <v>160</v>
      </c>
      <c r="E11" s="86" t="s">
        <v>160</v>
      </c>
      <c r="F11" s="86" t="s">
        <v>171</v>
      </c>
      <c r="G11" s="86" t="s">
        <v>29</v>
      </c>
      <c r="H11" s="86">
        <v>1</v>
      </c>
      <c r="I11" s="86" t="s">
        <v>28</v>
      </c>
      <c r="J11" s="91" t="s">
        <v>102</v>
      </c>
      <c r="K11" s="88" t="s">
        <v>142</v>
      </c>
      <c r="L11" s="54"/>
      <c r="M11" s="54"/>
      <c r="N11" s="54"/>
      <c r="O11" s="54"/>
      <c r="P11" s="54"/>
      <c r="Q11" s="54"/>
      <c r="R11" s="54"/>
      <c r="S11" s="54"/>
      <c r="T11" s="54"/>
    </row>
    <row r="12" spans="1:141" ht="229.5">
      <c r="A12" s="90" t="s">
        <v>158</v>
      </c>
      <c r="B12" s="86" t="s">
        <v>161</v>
      </c>
      <c r="C12" s="86" t="s">
        <v>193</v>
      </c>
      <c r="D12" s="86" t="s">
        <v>161</v>
      </c>
      <c r="E12" s="86" t="s">
        <v>161</v>
      </c>
      <c r="F12" s="86" t="s">
        <v>172</v>
      </c>
      <c r="G12" s="86" t="s">
        <v>29</v>
      </c>
      <c r="H12" s="86">
        <v>1</v>
      </c>
      <c r="I12" s="86" t="s">
        <v>28</v>
      </c>
      <c r="J12" s="91" t="s">
        <v>102</v>
      </c>
      <c r="K12" s="88" t="s">
        <v>142</v>
      </c>
      <c r="L12" s="22"/>
      <c r="M12" s="22"/>
      <c r="N12" s="22"/>
      <c r="O12" s="22"/>
      <c r="P12" s="22"/>
      <c r="Q12" s="22"/>
      <c r="R12" s="22"/>
      <c r="S12" s="22"/>
      <c r="T12" s="22"/>
    </row>
    <row r="13" spans="1:141" s="41" customFormat="1" ht="229.5">
      <c r="A13" s="90" t="s">
        <v>159</v>
      </c>
      <c r="B13" s="86" t="s">
        <v>166</v>
      </c>
      <c r="C13" s="86" t="s">
        <v>165</v>
      </c>
      <c r="D13" s="86" t="s">
        <v>164</v>
      </c>
      <c r="E13" s="86" t="s">
        <v>167</v>
      </c>
      <c r="F13" s="86"/>
      <c r="G13" s="86" t="s">
        <v>27</v>
      </c>
      <c r="H13" s="86">
        <v>3</v>
      </c>
      <c r="I13" s="86" t="s">
        <v>28</v>
      </c>
      <c r="J13" s="91" t="s">
        <v>99</v>
      </c>
      <c r="K13" s="88" t="s">
        <v>142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141" ht="229.5">
      <c r="A14" s="90" t="s">
        <v>170</v>
      </c>
      <c r="B14" s="86" t="s">
        <v>192</v>
      </c>
      <c r="C14" s="86" t="s">
        <v>193</v>
      </c>
      <c r="D14" s="86" t="s">
        <v>174</v>
      </c>
      <c r="E14" s="86" t="s">
        <v>174</v>
      </c>
      <c r="F14" s="86" t="s">
        <v>173</v>
      </c>
      <c r="G14" s="88" t="s">
        <v>43</v>
      </c>
      <c r="H14" s="88">
        <v>3</v>
      </c>
      <c r="I14" s="88" t="s">
        <v>28</v>
      </c>
      <c r="J14" s="88" t="s">
        <v>102</v>
      </c>
      <c r="K14" s="88" t="s">
        <v>142</v>
      </c>
    </row>
    <row r="15" spans="1:141" ht="242.25">
      <c r="A15" s="90" t="s">
        <v>176</v>
      </c>
      <c r="B15" s="86" t="s">
        <v>189</v>
      </c>
      <c r="C15" s="86" t="s">
        <v>190</v>
      </c>
      <c r="D15" s="86" t="s">
        <v>189</v>
      </c>
      <c r="E15" s="86" t="s">
        <v>189</v>
      </c>
      <c r="F15" s="86" t="s">
        <v>178</v>
      </c>
      <c r="G15" s="88" t="s">
        <v>29</v>
      </c>
      <c r="H15" s="88">
        <v>1</v>
      </c>
      <c r="I15" s="88" t="s">
        <v>28</v>
      </c>
      <c r="J15" s="88" t="s">
        <v>99</v>
      </c>
      <c r="K15" s="88" t="s">
        <v>142</v>
      </c>
    </row>
    <row r="16" spans="1:141" ht="51">
      <c r="A16" s="90" t="s">
        <v>188</v>
      </c>
      <c r="B16" s="86" t="s">
        <v>184</v>
      </c>
      <c r="C16" s="86" t="s">
        <v>179</v>
      </c>
      <c r="D16" s="86" t="s">
        <v>184</v>
      </c>
      <c r="E16" s="86" t="s">
        <v>185</v>
      </c>
      <c r="F16" s="88" t="s">
        <v>191</v>
      </c>
      <c r="G16" s="88" t="s">
        <v>43</v>
      </c>
      <c r="H16" s="88">
        <v>1</v>
      </c>
      <c r="I16" s="88" t="s">
        <v>28</v>
      </c>
      <c r="J16" s="88" t="s">
        <v>102</v>
      </c>
      <c r="K16" s="88" t="s">
        <v>142</v>
      </c>
    </row>
    <row r="17" spans="7:9">
      <c r="G17" s="21"/>
      <c r="H17" s="21"/>
      <c r="I17" s="21"/>
    </row>
    <row r="18" spans="7:9">
      <c r="G18" s="21"/>
      <c r="H18" s="21"/>
      <c r="I18" s="21"/>
    </row>
    <row r="19" spans="7:9">
      <c r="G19" s="21"/>
      <c r="H19" s="21"/>
      <c r="I19" s="21"/>
    </row>
    <row r="20" spans="7:9">
      <c r="G20" s="21"/>
      <c r="H20" s="21"/>
      <c r="I20" s="21"/>
    </row>
    <row r="21" spans="7:9">
      <c r="G21" s="21"/>
      <c r="H21" s="21"/>
      <c r="I21" s="21"/>
    </row>
    <row r="22" spans="7:9">
      <c r="G22" s="21"/>
      <c r="H22" s="21"/>
      <c r="I22" s="21"/>
    </row>
    <row r="23" spans="7:9">
      <c r="G23" s="21"/>
      <c r="H23" s="21"/>
      <c r="I23" s="21"/>
    </row>
  </sheetData>
  <dataValidations count="12">
    <dataValidation type="list" allowBlank="1" showInputMessage="1" showErrorMessage="1" sqref="D5">
      <formula1>list05</formula1>
      <formula2>0</formula2>
    </dataValidation>
    <dataValidation type="list" allowBlank="1" showInputMessage="1" showErrorMessage="1" sqref="B5 B7">
      <formula1>list04</formula1>
      <formula2>0</formula2>
    </dataValidation>
    <dataValidation type="list" allowBlank="1" showInputMessage="1" showErrorMessage="1" sqref="D3">
      <formula1>list02</formula1>
      <formula2>0</formula2>
    </dataValidation>
    <dataValidation type="list" allowBlank="1" showInputMessage="1" showErrorMessage="1" sqref="D4">
      <formula1>list01</formula1>
      <formula2>0</formula2>
    </dataValidation>
    <dataValidation type="list" allowBlank="1" showInputMessage="1" showErrorMessage="1" sqref="D7">
      <formula1>list01</formula1>
    </dataValidation>
    <dataValidation type="list" allowBlank="1" showInputMessage="1" showErrorMessage="1" sqref="G10:G19">
      <formula1>list06</formula1>
      <formula2>0</formula2>
    </dataValidation>
    <dataValidation type="list" allowBlank="1" showInputMessage="1" showErrorMessage="1" sqref="H10:H19">
      <formula1>list07</formula1>
      <formula2>0</formula2>
    </dataValidation>
    <dataValidation type="list" allowBlank="1" showInputMessage="1" showErrorMessage="1" sqref="I10:I19">
      <formula1>list08</formula1>
      <formula2>0</formula2>
    </dataValidation>
    <dataValidation type="list" allowBlank="1" showInputMessage="1" showErrorMessage="1" sqref="D6">
      <formula1>list09</formula1>
    </dataValidation>
    <dataValidation type="list" allowBlank="1" showInputMessage="1" showErrorMessage="1" sqref="J10:J19">
      <formula1>list10</formula1>
    </dataValidation>
    <dataValidation type="list" allowBlank="1" showInputMessage="1" showErrorMessage="1" sqref="Q2:Q4">
      <formula1>$Q$2:$Q$4</formula1>
    </dataValidation>
    <dataValidation type="list" allowBlank="1" showInputMessage="1" showErrorMessage="1" sqref="EK1:EK3 K10:K19">
      <formula1>$EK$1:$EK$3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Normal="100" workbookViewId="0">
      <selection activeCell="J9" sqref="J9"/>
    </sheetView>
  </sheetViews>
  <sheetFormatPr defaultRowHeight="12.75"/>
  <cols>
    <col min="1" max="1" width="8" style="5"/>
    <col min="2" max="2" width="43.140625" style="5"/>
    <col min="3" max="3" width="8.7109375" style="5"/>
    <col min="4" max="4" width="9.140625" style="12"/>
    <col min="5" max="5" width="13.28515625" style="5"/>
    <col min="6" max="7" width="9.140625" style="5"/>
    <col min="8" max="8" width="13.28515625" style="5" bestFit="1" customWidth="1"/>
    <col min="9" max="9" width="9.140625" style="10"/>
    <col min="10" max="10" width="16.140625" style="5" bestFit="1" customWidth="1"/>
    <col min="11" max="16384" width="9.140625" style="5"/>
  </cols>
  <sheetData>
    <row r="1" spans="1:11">
      <c r="A1" s="2" t="s">
        <v>106</v>
      </c>
      <c r="B1" s="2" t="s">
        <v>107</v>
      </c>
      <c r="C1" s="2" t="s">
        <v>109</v>
      </c>
      <c r="D1" s="3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4" t="s">
        <v>116</v>
      </c>
      <c r="J1" s="4" t="s">
        <v>118</v>
      </c>
      <c r="K1" s="19" t="s">
        <v>121</v>
      </c>
    </row>
    <row r="2" spans="1:11">
      <c r="A2" s="6" t="s">
        <v>30</v>
      </c>
      <c r="B2" s="7" t="s">
        <v>31</v>
      </c>
      <c r="C2" s="6" t="s">
        <v>32</v>
      </c>
      <c r="D2" s="8" t="s">
        <v>33</v>
      </c>
      <c r="E2" s="6" t="s">
        <v>34</v>
      </c>
      <c r="F2" s="6" t="s">
        <v>29</v>
      </c>
      <c r="G2" s="9">
        <v>1</v>
      </c>
      <c r="H2" s="14" t="s">
        <v>28</v>
      </c>
      <c r="I2" s="16" t="s">
        <v>5</v>
      </c>
      <c r="J2" s="14" t="s">
        <v>102</v>
      </c>
      <c r="K2" s="6" t="s">
        <v>19</v>
      </c>
    </row>
    <row r="3" spans="1:11">
      <c r="A3" s="6" t="s">
        <v>5</v>
      </c>
      <c r="B3" s="7" t="s">
        <v>35</v>
      </c>
      <c r="C3" s="6" t="s">
        <v>3</v>
      </c>
      <c r="D3" s="8" t="s">
        <v>36</v>
      </c>
      <c r="E3" s="6" t="s">
        <v>8</v>
      </c>
      <c r="F3" s="6" t="s">
        <v>27</v>
      </c>
      <c r="G3" s="9">
        <v>2</v>
      </c>
      <c r="H3" s="14" t="s">
        <v>37</v>
      </c>
      <c r="I3" s="17">
        <v>1.6</v>
      </c>
      <c r="J3" s="14" t="s">
        <v>100</v>
      </c>
      <c r="K3" s="6" t="s">
        <v>20</v>
      </c>
    </row>
    <row r="4" spans="1:11">
      <c r="A4" s="6" t="s">
        <v>38</v>
      </c>
      <c r="B4" s="7" t="s">
        <v>39</v>
      </c>
      <c r="C4" s="6" t="s">
        <v>40</v>
      </c>
      <c r="D4" s="8" t="s">
        <v>41</v>
      </c>
      <c r="E4" s="6" t="s">
        <v>42</v>
      </c>
      <c r="F4" s="6" t="s">
        <v>43</v>
      </c>
      <c r="G4" s="9">
        <v>3</v>
      </c>
      <c r="H4" s="14" t="s">
        <v>44</v>
      </c>
      <c r="I4" s="17">
        <v>2.1</v>
      </c>
      <c r="J4" s="14" t="s">
        <v>101</v>
      </c>
      <c r="K4" s="6" t="s">
        <v>120</v>
      </c>
    </row>
    <row r="5" spans="1:11">
      <c r="A5" s="6" t="s">
        <v>45</v>
      </c>
      <c r="B5" s="7" t="s">
        <v>46</v>
      </c>
      <c r="C5" s="6" t="s">
        <v>47</v>
      </c>
      <c r="D5" s="8" t="s">
        <v>48</v>
      </c>
      <c r="H5" s="14" t="s">
        <v>49</v>
      </c>
      <c r="I5" s="17">
        <v>2.2000000000000002</v>
      </c>
      <c r="J5" s="6" t="s">
        <v>99</v>
      </c>
    </row>
    <row r="6" spans="1:11">
      <c r="B6" s="7" t="s">
        <v>50</v>
      </c>
      <c r="C6" s="6" t="s">
        <v>51</v>
      </c>
      <c r="D6" s="8" t="s">
        <v>52</v>
      </c>
      <c r="H6" s="15" t="s">
        <v>115</v>
      </c>
      <c r="I6" s="18">
        <v>2.2999999999999998</v>
      </c>
      <c r="J6" s="6" t="s">
        <v>123</v>
      </c>
    </row>
    <row r="7" spans="1:11">
      <c r="B7" s="7" t="s">
        <v>53</v>
      </c>
      <c r="C7" s="11" t="s">
        <v>108</v>
      </c>
      <c r="D7" s="8" t="s">
        <v>54</v>
      </c>
      <c r="I7" s="18">
        <v>3</v>
      </c>
    </row>
    <row r="8" spans="1:11">
      <c r="B8" s="7" t="s">
        <v>55</v>
      </c>
      <c r="D8" s="8" t="s">
        <v>56</v>
      </c>
      <c r="I8" s="17">
        <v>4</v>
      </c>
    </row>
    <row r="9" spans="1:11">
      <c r="B9" s="7" t="s">
        <v>57</v>
      </c>
      <c r="D9" s="8" t="s">
        <v>58</v>
      </c>
      <c r="I9" s="17">
        <v>4.0999999999999996</v>
      </c>
    </row>
    <row r="10" spans="1:11">
      <c r="B10" s="7" t="s">
        <v>2</v>
      </c>
      <c r="D10" s="8" t="s">
        <v>59</v>
      </c>
      <c r="I10" s="17">
        <v>4.4000000000000004</v>
      </c>
    </row>
    <row r="11" spans="1:11">
      <c r="B11" s="7" t="s">
        <v>60</v>
      </c>
      <c r="D11" s="8" t="s">
        <v>61</v>
      </c>
      <c r="I11" s="17">
        <v>5</v>
      </c>
    </row>
    <row r="12" spans="1:11">
      <c r="B12" s="7" t="s">
        <v>62</v>
      </c>
      <c r="D12" s="8" t="s">
        <v>6</v>
      </c>
      <c r="I12" s="17">
        <v>6</v>
      </c>
    </row>
    <row r="13" spans="1:11">
      <c r="B13" s="7" t="s">
        <v>63</v>
      </c>
      <c r="D13" s="8" t="s">
        <v>64</v>
      </c>
      <c r="I13" s="17">
        <v>7</v>
      </c>
    </row>
    <row r="14" spans="1:11">
      <c r="B14" s="7" t="s">
        <v>65</v>
      </c>
      <c r="D14" s="8" t="s">
        <v>66</v>
      </c>
      <c r="I14" s="19" t="s">
        <v>30</v>
      </c>
    </row>
    <row r="15" spans="1:11">
      <c r="B15" s="7" t="s">
        <v>67</v>
      </c>
      <c r="D15" s="8" t="s">
        <v>68</v>
      </c>
      <c r="I15" s="17">
        <v>4.4000000000000004</v>
      </c>
    </row>
    <row r="16" spans="1:11">
      <c r="B16" s="7" t="s">
        <v>69</v>
      </c>
      <c r="D16" s="8" t="s">
        <v>70</v>
      </c>
      <c r="I16" s="17">
        <v>4.5</v>
      </c>
    </row>
    <row r="17" spans="2:9">
      <c r="B17" s="7" t="s">
        <v>71</v>
      </c>
      <c r="D17" s="8" t="s">
        <v>72</v>
      </c>
      <c r="I17" s="17">
        <v>4.5999999999999996</v>
      </c>
    </row>
    <row r="18" spans="2:9">
      <c r="B18" s="7" t="s">
        <v>73</v>
      </c>
      <c r="D18" s="8" t="s">
        <v>74</v>
      </c>
      <c r="I18" s="17">
        <v>4.7</v>
      </c>
    </row>
    <row r="19" spans="2:9">
      <c r="B19" s="7" t="s">
        <v>75</v>
      </c>
      <c r="D19" s="8" t="s">
        <v>76</v>
      </c>
      <c r="I19" s="17">
        <v>4.8</v>
      </c>
    </row>
    <row r="20" spans="2:9">
      <c r="B20" s="7" t="s">
        <v>77</v>
      </c>
      <c r="D20" s="8" t="s">
        <v>78</v>
      </c>
      <c r="I20" s="17">
        <v>4.9000000000000004</v>
      </c>
    </row>
    <row r="21" spans="2:9">
      <c r="B21" s="7" t="s">
        <v>79</v>
      </c>
      <c r="D21" s="8" t="s">
        <v>80</v>
      </c>
      <c r="I21" s="20">
        <v>4.0999999999999996</v>
      </c>
    </row>
    <row r="22" spans="2:9">
      <c r="B22" s="7" t="s">
        <v>81</v>
      </c>
      <c r="I22" s="17">
        <v>5.0999999999999996</v>
      </c>
    </row>
    <row r="23" spans="2:9">
      <c r="B23" s="7" t="s">
        <v>82</v>
      </c>
      <c r="I23" s="17">
        <v>5.2</v>
      </c>
    </row>
    <row r="24" spans="2:9">
      <c r="B24" s="7" t="s">
        <v>83</v>
      </c>
      <c r="I24" s="17">
        <v>5.3</v>
      </c>
    </row>
    <row r="25" spans="2:9">
      <c r="B25" s="7" t="s">
        <v>84</v>
      </c>
      <c r="I25" s="17">
        <v>5.4</v>
      </c>
    </row>
    <row r="26" spans="2:9">
      <c r="B26" s="7" t="s">
        <v>85</v>
      </c>
      <c r="I26" s="17">
        <v>6.1</v>
      </c>
    </row>
    <row r="27" spans="2:9">
      <c r="B27" s="7" t="s">
        <v>86</v>
      </c>
      <c r="I27" s="17">
        <v>7.1</v>
      </c>
    </row>
    <row r="28" spans="2:9">
      <c r="B28" s="7" t="s">
        <v>87</v>
      </c>
      <c r="I28" s="17">
        <v>7.2</v>
      </c>
    </row>
    <row r="29" spans="2:9">
      <c r="B29" s="7" t="s">
        <v>88</v>
      </c>
      <c r="I29" s="17">
        <v>9.1</v>
      </c>
    </row>
    <row r="30" spans="2:9">
      <c r="B30" s="7" t="s">
        <v>89</v>
      </c>
      <c r="I30" s="17">
        <v>9.1999999999999993</v>
      </c>
    </row>
    <row r="31" spans="2:9">
      <c r="B31" s="7" t="s">
        <v>90</v>
      </c>
      <c r="I31" s="17">
        <v>9.3000000000000007</v>
      </c>
    </row>
    <row r="32" spans="2:9">
      <c r="B32" s="7" t="s">
        <v>91</v>
      </c>
      <c r="I32" s="17">
        <v>9.4</v>
      </c>
    </row>
    <row r="33" spans="2:9">
      <c r="B33" s="7" t="s">
        <v>92</v>
      </c>
      <c r="I33" s="17">
        <v>9.5</v>
      </c>
    </row>
    <row r="34" spans="2:9">
      <c r="B34" s="7" t="s">
        <v>93</v>
      </c>
      <c r="I34" s="17">
        <v>9.6</v>
      </c>
    </row>
    <row r="35" spans="2:9">
      <c r="B35" s="7" t="s">
        <v>94</v>
      </c>
    </row>
    <row r="36" spans="2:9">
      <c r="B36" s="7" t="s">
        <v>95</v>
      </c>
    </row>
    <row r="37" spans="2:9">
      <c r="B37" s="7" t="s">
        <v>96</v>
      </c>
    </row>
    <row r="38" spans="2:9">
      <c r="B38" s="7" t="s">
        <v>97</v>
      </c>
    </row>
    <row r="39" spans="2:9">
      <c r="B39" s="13" t="s">
        <v>98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6399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Summary</vt:lpstr>
      <vt:lpstr>Test Case Round1</vt:lpstr>
      <vt:lpstr>Defect Report Round1</vt:lpstr>
      <vt:lpstr>dropdown</vt:lpstr>
      <vt:lpstr>list01</vt:lpstr>
      <vt:lpstr>list02</vt:lpstr>
      <vt:lpstr>list03</vt:lpstr>
      <vt:lpstr>list04</vt:lpstr>
      <vt:lpstr>list05</vt:lpstr>
      <vt:lpstr>list06</vt:lpstr>
      <vt:lpstr>list07</vt:lpstr>
      <vt:lpstr>list08</vt:lpstr>
      <vt:lpstr>list09</vt:lpstr>
      <vt:lpstr>list10</vt:lpstr>
      <vt:lpstr>list11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Solanki</dc:creator>
  <cp:lastModifiedBy>Yogesh Solanki</cp:lastModifiedBy>
  <cp:revision>6</cp:revision>
  <dcterms:created xsi:type="dcterms:W3CDTF">2015-07-17T07:55:13Z</dcterms:created>
  <dcterms:modified xsi:type="dcterms:W3CDTF">2017-11-29T09:21:23Z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