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xls" ContentType="application/vnd.ms-exce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4.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Projects\2016-17\"/>
    </mc:Choice>
  </mc:AlternateContent>
  <bookViews>
    <workbookView xWindow="0" yWindow="0" windowWidth="24000" windowHeight="9435" tabRatio="431"/>
  </bookViews>
  <sheets>
    <sheet name="Summary" sheetId="5" r:id="rId1"/>
    <sheet name="Test Case" sheetId="1" r:id="rId2"/>
    <sheet name="Defect Report Round1" sheetId="2" r:id="rId3"/>
    <sheet name="Defect Report Round3" sheetId="6" r:id="rId4"/>
    <sheet name="dropdown" sheetId="3" state="hidden" r:id="rId5"/>
  </sheets>
  <definedNames>
    <definedName name="list01">dropdown!$A$2:$A$5</definedName>
    <definedName name="list02">dropdown!$B$2:$B$39</definedName>
    <definedName name="list03">dropdown!$C$2:$C$7</definedName>
    <definedName name="list04">dropdown!$D$2:$D$21</definedName>
    <definedName name="list05">dropdown!$E$2:$E$4</definedName>
    <definedName name="list06">dropdown!$F$2:$F$4</definedName>
    <definedName name="list07">dropdown!$G$2:$G$4</definedName>
    <definedName name="list08">dropdown!$H$2:$H$6</definedName>
    <definedName name="list09">dropdown!$I$2:$I$34</definedName>
    <definedName name="list10">dropdown!$J$2:$J$6</definedName>
    <definedName name="list11">dropdown!$K$2:$K$4</definedName>
  </definedNames>
  <calcPr calcId="152511"/>
</workbook>
</file>

<file path=xl/calcChain.xml><?xml version="1.0" encoding="utf-8"?>
<calcChain xmlns="http://schemas.openxmlformats.org/spreadsheetml/2006/main">
  <c r="C25" i="5" l="1"/>
  <c r="S10" i="6"/>
  <c r="R10" i="6"/>
  <c r="Q10" i="6"/>
  <c r="P10" i="6"/>
  <c r="O10" i="6"/>
  <c r="N10" i="6"/>
  <c r="M10" i="6"/>
  <c r="L10" i="6"/>
  <c r="B25" i="5" l="1"/>
  <c r="A25" i="5"/>
  <c r="F25" i="5" l="1"/>
  <c r="E25" i="5"/>
  <c r="AA6" i="5"/>
  <c r="Z6" i="5"/>
  <c r="Y6" i="5"/>
  <c r="X6" i="5"/>
  <c r="W6" i="5"/>
  <c r="T10" i="6" l="1"/>
  <c r="D25" i="5" s="1"/>
  <c r="B24" i="5"/>
  <c r="S10" i="2"/>
  <c r="Q10" i="2"/>
  <c r="P10" i="2"/>
  <c r="O10" i="2"/>
  <c r="N10" i="2"/>
  <c r="M10" i="2"/>
  <c r="L10" i="2"/>
  <c r="R10" i="2"/>
  <c r="C24" i="5" l="1"/>
  <c r="E24" i="5" l="1"/>
  <c r="A24" i="5"/>
  <c r="T10" i="2" l="1"/>
  <c r="D24" i="5" s="1"/>
  <c r="F24" i="5"/>
  <c r="AA5" i="5"/>
  <c r="Y5" i="5" l="1"/>
  <c r="Z5" i="5"/>
  <c r="X5" i="5"/>
  <c r="W5" i="5" l="1"/>
  <c r="F39" i="5"/>
  <c r="E39" i="5"/>
  <c r="D39" i="5"/>
  <c r="B39" i="5"/>
  <c r="F33" i="5"/>
  <c r="E33" i="5"/>
  <c r="D33" i="5"/>
  <c r="B33" i="5"/>
  <c r="F27" i="5"/>
  <c r="E27" i="5"/>
  <c r="D27" i="5"/>
  <c r="B27" i="5"/>
  <c r="D41" i="5" l="1"/>
  <c r="F41" i="5"/>
  <c r="E41" i="5"/>
</calcChain>
</file>

<file path=xl/sharedStrings.xml><?xml version="1.0" encoding="utf-8"?>
<sst xmlns="http://schemas.openxmlformats.org/spreadsheetml/2006/main" count="584" uniqueCount="351">
  <si>
    <t>Test Case</t>
  </si>
  <si>
    <t>27/04/2016</t>
  </si>
  <si>
    <t>Project:</t>
  </si>
  <si>
    <t>ColorsKit - Life Skill Home/School Kit</t>
  </si>
  <si>
    <t>Bhavin</t>
  </si>
  <si>
    <t>Platform:</t>
  </si>
  <si>
    <t>Android</t>
  </si>
  <si>
    <t>2.0.0</t>
  </si>
  <si>
    <t>Server:</t>
  </si>
  <si>
    <t>Staging</t>
  </si>
  <si>
    <t>OS:</t>
  </si>
  <si>
    <t>Test Case Id</t>
  </si>
  <si>
    <t>Test Case Summary</t>
  </si>
  <si>
    <t>Prerequisites</t>
  </si>
  <si>
    <t>Test Procedure (Steps)</t>
  </si>
  <si>
    <t>Test Data</t>
  </si>
  <si>
    <t>Expected Result</t>
  </si>
  <si>
    <t>Actual Data</t>
  </si>
  <si>
    <t>Status</t>
  </si>
  <si>
    <t>Pass</t>
  </si>
  <si>
    <t>Fail</t>
  </si>
  <si>
    <t>Defect Report</t>
  </si>
  <si>
    <t>Defect Id</t>
  </si>
  <si>
    <t>Steps to Reproduce</t>
  </si>
  <si>
    <t>Actual Result</t>
  </si>
  <si>
    <t>Severity</t>
  </si>
  <si>
    <t>Priority</t>
  </si>
  <si>
    <t>Medium</t>
  </si>
  <si>
    <t>New</t>
  </si>
  <si>
    <t>High</t>
  </si>
  <si>
    <t>iOS</t>
  </si>
  <si>
    <t>Time Card</t>
  </si>
  <si>
    <t>1.0.0</t>
  </si>
  <si>
    <t>Development</t>
  </si>
  <si>
    <t>HEKXO App and Web</t>
  </si>
  <si>
    <t>1.1.1</t>
  </si>
  <si>
    <t>Open</t>
  </si>
  <si>
    <t>Web</t>
  </si>
  <si>
    <t>ColorsKit - Admin</t>
  </si>
  <si>
    <t>Yogesh</t>
  </si>
  <si>
    <t>1.1.2</t>
  </si>
  <si>
    <t>Production</t>
  </si>
  <si>
    <t>Low</t>
  </si>
  <si>
    <t>Re-opened</t>
  </si>
  <si>
    <t>Kiosk</t>
  </si>
  <si>
    <t>Rangam Consultants Inc.</t>
  </si>
  <si>
    <t>1.1.3</t>
  </si>
  <si>
    <t>Closed</t>
  </si>
  <si>
    <t>The Spectrum Careers (App and Web)</t>
  </si>
  <si>
    <t>Kedar</t>
  </si>
  <si>
    <t>1.1.4</t>
  </si>
  <si>
    <t>OnBoarding App and Web</t>
  </si>
  <si>
    <t>1.1.5</t>
  </si>
  <si>
    <t>ColorsKit - Early Education School Kit</t>
  </si>
  <si>
    <t>1.1.6</t>
  </si>
  <si>
    <t>ColorsKit - Early Education Home Kit</t>
  </si>
  <si>
    <t>1.1.7</t>
  </si>
  <si>
    <t>1.1.8</t>
  </si>
  <si>
    <t>The Spectrum Careers - UK (App and Web)</t>
  </si>
  <si>
    <t>1.1.9</t>
  </si>
  <si>
    <t>WebTeam Corp</t>
  </si>
  <si>
    <t>Special Game Changer</t>
  </si>
  <si>
    <t>2.0.1</t>
  </si>
  <si>
    <t>Rangam Intranet</t>
  </si>
  <si>
    <t>2.0.2</t>
  </si>
  <si>
    <t>Tricky Water</t>
  </si>
  <si>
    <t>2.0.3</t>
  </si>
  <si>
    <t>Rangam Infotech Pvt Ltd.</t>
  </si>
  <si>
    <t>2.0.4</t>
  </si>
  <si>
    <t>LetUsConnect</t>
  </si>
  <si>
    <t>2.0.5</t>
  </si>
  <si>
    <t>SAMHIN</t>
  </si>
  <si>
    <t>2.0.6</t>
  </si>
  <si>
    <t>Lapiz Lazooli</t>
  </si>
  <si>
    <t>2.0.7</t>
  </si>
  <si>
    <t>Haribhakti Trust</t>
  </si>
  <si>
    <t>2.0.8</t>
  </si>
  <si>
    <t>Staffing Bulletin</t>
  </si>
  <si>
    <t>2.0.9</t>
  </si>
  <si>
    <t>Rangam Staffing Pvt. Ltd.</t>
  </si>
  <si>
    <t>Jannya App and Web</t>
  </si>
  <si>
    <t>My Event Day (App and Web)</t>
  </si>
  <si>
    <t>Innovation and Technology</t>
  </si>
  <si>
    <t>ColorsKit Apps and Web</t>
  </si>
  <si>
    <t>ProCricket America</t>
  </si>
  <si>
    <t>SourcePros</t>
  </si>
  <si>
    <t>Client Work</t>
  </si>
  <si>
    <t>Organizational Operation</t>
  </si>
  <si>
    <t>Shanesh Colors (Kiosk/Colors Program)</t>
  </si>
  <si>
    <t>HEKXO Kickstarter</t>
  </si>
  <si>
    <t>In House Development Projct</t>
  </si>
  <si>
    <t>ColorsKit Supplemental Apps</t>
  </si>
  <si>
    <t>HrTeamPlus</t>
  </si>
  <si>
    <t>IAGSC</t>
  </si>
  <si>
    <t>My Idea Portal</t>
  </si>
  <si>
    <t>ColorsKit - MyToday</t>
  </si>
  <si>
    <t>Other</t>
  </si>
  <si>
    <t>Rangam Technologies</t>
  </si>
  <si>
    <t xml:space="preserve">Funcational </t>
  </si>
  <si>
    <t>User Experience</t>
  </si>
  <si>
    <t>User Interface</t>
  </si>
  <si>
    <t>Tested by:</t>
  </si>
  <si>
    <t>Attachments/Screen-shots</t>
  </si>
  <si>
    <t xml:space="preserve">Type </t>
  </si>
  <si>
    <t>list01</t>
  </si>
  <si>
    <t>list02</t>
  </si>
  <si>
    <t>list03</t>
  </si>
  <si>
    <t>list04</t>
  </si>
  <si>
    <t>list05</t>
  </si>
  <si>
    <t>list06</t>
  </si>
  <si>
    <t>list07</t>
  </si>
  <si>
    <t>list08</t>
  </si>
  <si>
    <t>In discussion</t>
  </si>
  <si>
    <t>list09</t>
  </si>
  <si>
    <t>Build Version:</t>
  </si>
  <si>
    <t>Device Version:</t>
  </si>
  <si>
    <t>list10</t>
  </si>
  <si>
    <t xml:space="preserve">Summary of Bug Categorization </t>
  </si>
  <si>
    <t>None</t>
  </si>
  <si>
    <t>list11</t>
  </si>
  <si>
    <t>Defect Description</t>
  </si>
  <si>
    <t>Requirement</t>
  </si>
  <si>
    <t>Build Receive Date</t>
  </si>
  <si>
    <t>Rounds</t>
  </si>
  <si>
    <t>Bugs Reporting Date</t>
  </si>
  <si>
    <t>Total No of Bugs</t>
  </si>
  <si>
    <t>Re-Opened Bug</t>
  </si>
  <si>
    <t>Suggestion</t>
  </si>
  <si>
    <t>DotNet Total</t>
  </si>
  <si>
    <t>Staging Total</t>
  </si>
  <si>
    <t xml:space="preserve">Production Total </t>
  </si>
  <si>
    <t>Total</t>
  </si>
  <si>
    <t>User Interface Total</t>
  </si>
  <si>
    <t>User Experience Total</t>
  </si>
  <si>
    <t>Performance Total</t>
  </si>
  <si>
    <t>Functional Total</t>
  </si>
  <si>
    <t>Requirement Total</t>
  </si>
  <si>
    <t>Start Date :</t>
  </si>
  <si>
    <t>End Date :</t>
  </si>
  <si>
    <t>Round :</t>
  </si>
  <si>
    <t>New Bug</t>
  </si>
  <si>
    <t>Type of Bug</t>
  </si>
  <si>
    <t>Re-Open Bug</t>
  </si>
  <si>
    <t>New BugTotal</t>
  </si>
  <si>
    <t>Re-Open Bug Total</t>
  </si>
  <si>
    <t>Suggestion Total</t>
  </si>
  <si>
    <t>Total Bug</t>
  </si>
  <si>
    <t>CT_01</t>
  </si>
  <si>
    <t>To verify login functionality</t>
  </si>
  <si>
    <t>User have installed clip board app and user id on Life Skill app.</t>
  </si>
  <si>
    <t>1.Enter valid Usre name.
2.Enter valid password.
3.Tap on Sign in.</t>
  </si>
  <si>
    <r>
      <rPr>
        <b/>
        <sz val="10"/>
        <color rgb="FF000000"/>
        <rFont val="Verdana"/>
        <family val="2"/>
      </rPr>
      <t>User name</t>
    </r>
    <r>
      <rPr>
        <sz val="10"/>
        <color rgb="FF000000"/>
        <rFont val="Verdana"/>
        <family val="2"/>
      </rPr>
      <t xml:space="preserve"> :- rangamclip
</t>
    </r>
    <r>
      <rPr>
        <b/>
        <sz val="10"/>
        <color rgb="FF000000"/>
        <rFont val="Verdana"/>
        <family val="2"/>
      </rPr>
      <t xml:space="preserve">Password </t>
    </r>
    <r>
      <rPr>
        <sz val="10"/>
        <color rgb="FF000000"/>
        <rFont val="Verdana"/>
        <family val="2"/>
      </rPr>
      <t>:- rangam@123</t>
    </r>
  </si>
  <si>
    <t>User have logged in successfully.</t>
  </si>
  <si>
    <t>As Expected</t>
  </si>
  <si>
    <t>CT_02</t>
  </si>
  <si>
    <t>To verify Add New Behavior</t>
  </si>
  <si>
    <r>
      <t xml:space="preserve">1.Tap on "New Behavior" on Behaviors list.
</t>
    </r>
    <r>
      <rPr>
        <u/>
        <sz val="10"/>
        <color rgb="FF000000"/>
        <rFont val="Verdana"/>
        <family val="2"/>
      </rPr>
      <t>On Name and Details Tab</t>
    </r>
    <r>
      <rPr>
        <sz val="10"/>
        <color rgb="FF000000"/>
        <rFont val="Verdana"/>
        <family val="2"/>
      </rPr>
      <t xml:space="preserve">
2.Enter valid Behavior Name.
3.Enter valid Details.
4.Enter valid upload file.
</t>
    </r>
    <r>
      <rPr>
        <u/>
        <sz val="10"/>
        <color rgb="FF000000"/>
        <rFont val="Verdana"/>
        <family val="2"/>
      </rPr>
      <t>On Data Recording Method</t>
    </r>
    <r>
      <rPr>
        <sz val="10"/>
        <color rgb="FF000000"/>
        <rFont val="Verdana"/>
        <family val="2"/>
      </rPr>
      <t xml:space="preserve"> 
5.Select any method you want.
</t>
    </r>
    <r>
      <rPr>
        <u/>
        <sz val="10"/>
        <color rgb="FF000000"/>
        <rFont val="Verdana"/>
        <family val="2"/>
      </rPr>
      <t>On Notification and Settings</t>
    </r>
    <r>
      <rPr>
        <sz val="10"/>
        <color rgb="FF000000"/>
        <rFont val="Verdana"/>
        <family val="2"/>
      </rPr>
      <t xml:space="preserve"> 
6.Tap on 'Submit'.
</t>
    </r>
  </si>
  <si>
    <r>
      <rPr>
        <b/>
        <sz val="10"/>
        <color rgb="FF000000"/>
        <rFont val="Verdana"/>
        <family val="2"/>
      </rPr>
      <t>Behavior Name</t>
    </r>
    <r>
      <rPr>
        <sz val="10"/>
        <color rgb="FF000000"/>
        <rFont val="Verdana"/>
        <family val="2"/>
      </rPr>
      <t xml:space="preserve"> : 14th Sept. Demo Freq.
</t>
    </r>
    <r>
      <rPr>
        <b/>
        <sz val="10"/>
        <color rgb="FF000000"/>
        <rFont val="Verdana"/>
        <family val="2"/>
      </rPr>
      <t>Details</t>
    </r>
    <r>
      <rPr>
        <sz val="10"/>
        <color rgb="FF000000"/>
        <rFont val="Verdana"/>
        <family val="2"/>
      </rPr>
      <t xml:space="preserve"> : some text
</t>
    </r>
    <r>
      <rPr>
        <b/>
        <sz val="10"/>
        <color rgb="FF000000"/>
        <rFont val="Verdana"/>
        <family val="2"/>
      </rPr>
      <t>File</t>
    </r>
    <r>
      <rPr>
        <sz val="10"/>
        <color rgb="FF000000"/>
        <rFont val="Verdana"/>
        <family val="2"/>
      </rPr>
      <t xml:space="preserve"> : Valid image, audio,video,document file.
</t>
    </r>
    <r>
      <rPr>
        <b/>
        <sz val="10"/>
        <color rgb="FF000000"/>
        <rFont val="Verdana"/>
        <family val="2"/>
      </rPr>
      <t>Method</t>
    </r>
    <r>
      <rPr>
        <sz val="10"/>
        <color rgb="FF000000"/>
        <rFont val="Verdana"/>
        <family val="2"/>
      </rPr>
      <t xml:space="preserve"> : By default Frequency/Rate Selected.</t>
    </r>
  </si>
  <si>
    <t>Behavior created successfully and this behavior shown on behavior list.</t>
  </si>
  <si>
    <t>CT_03</t>
  </si>
  <si>
    <t>To verify Edit Behavior</t>
  </si>
  <si>
    <t>Behavior would not assigned.</t>
  </si>
  <si>
    <r>
      <rPr>
        <u/>
        <sz val="10"/>
        <color rgb="FF000000"/>
        <rFont val="Verdana"/>
        <family val="2"/>
      </rPr>
      <t>On Behaviors</t>
    </r>
    <r>
      <rPr>
        <sz val="10"/>
        <color rgb="FF000000"/>
        <rFont val="Verdana"/>
        <family val="2"/>
      </rPr>
      <t xml:space="preserve"> 
1.Tap in Edit.
2.Update details.
</t>
    </r>
    <r>
      <rPr>
        <u/>
        <sz val="10"/>
        <color rgb="FF000000"/>
        <rFont val="Verdana"/>
        <family val="2"/>
      </rPr>
      <t>Data Recording Method Tab</t>
    </r>
    <r>
      <rPr>
        <sz val="10"/>
        <color rgb="FF000000"/>
        <rFont val="Verdana"/>
        <family val="2"/>
      </rPr>
      <t xml:space="preserve"> 
3.All the selection disabled.
</t>
    </r>
    <r>
      <rPr>
        <u/>
        <sz val="10"/>
        <color rgb="FF000000"/>
        <rFont val="Verdana"/>
        <family val="2"/>
      </rPr>
      <t>Notification and Settings</t>
    </r>
    <r>
      <rPr>
        <sz val="10"/>
        <color rgb="FF000000"/>
        <rFont val="Verdana"/>
        <family val="2"/>
      </rPr>
      <t xml:space="preserve">
4.Tap on 'Submit'.</t>
    </r>
  </si>
  <si>
    <r>
      <rPr>
        <b/>
        <sz val="10"/>
        <color rgb="FF000000"/>
        <rFont val="Verdana"/>
        <family val="2"/>
      </rPr>
      <t>Behavior Name</t>
    </r>
    <r>
      <rPr>
        <sz val="10"/>
        <color rgb="FF000000"/>
        <rFont val="Verdana"/>
        <family val="2"/>
      </rPr>
      <t xml:space="preserve"> : 14th Sept. Demo Freq. edited.
</t>
    </r>
    <r>
      <rPr>
        <b/>
        <sz val="10"/>
        <color rgb="FF000000"/>
        <rFont val="Verdana"/>
        <family val="2"/>
      </rPr>
      <t>Details</t>
    </r>
    <r>
      <rPr>
        <sz val="10"/>
        <color rgb="FF000000"/>
        <rFont val="Verdana"/>
        <family val="2"/>
      </rPr>
      <t xml:space="preserve"> : some text
</t>
    </r>
    <r>
      <rPr>
        <b/>
        <sz val="10"/>
        <color rgb="FF000000"/>
        <rFont val="Verdana"/>
        <family val="2"/>
      </rPr>
      <t>File</t>
    </r>
    <r>
      <rPr>
        <sz val="10"/>
        <color rgb="FF000000"/>
        <rFont val="Verdana"/>
        <family val="2"/>
      </rPr>
      <t xml:space="preserve"> : Valid image, audio,video,document file.
</t>
    </r>
  </si>
  <si>
    <t>Behavior edited successfully.</t>
  </si>
  <si>
    <t>CT_04</t>
  </si>
  <si>
    <t>To verify Delete Behavior</t>
  </si>
  <si>
    <t>Behavior should be created and not assigned.</t>
  </si>
  <si>
    <r>
      <rPr>
        <u/>
        <sz val="10"/>
        <color rgb="FF000000"/>
        <rFont val="Verdana"/>
        <family val="2"/>
      </rPr>
      <t xml:space="preserve">On Behaviors 
</t>
    </r>
    <r>
      <rPr>
        <sz val="10"/>
        <color rgb="FF000000"/>
        <rFont val="Verdana"/>
        <family val="2"/>
      </rPr>
      <t>1.Tap on Delete symbol.
2.Tap on "Ok".</t>
    </r>
  </si>
  <si>
    <t>NA</t>
  </si>
  <si>
    <t>Behavior Delete successfully.</t>
  </si>
  <si>
    <t>CT_05</t>
  </si>
  <si>
    <t>To verify record behavior assign behavior</t>
  </si>
  <si>
    <t>Behavior should be created and assign.</t>
  </si>
  <si>
    <r>
      <rPr>
        <u/>
        <sz val="10"/>
        <color rgb="FF000000"/>
        <rFont val="Verdana"/>
        <family val="2"/>
      </rPr>
      <t>On Behaviors</t>
    </r>
    <r>
      <rPr>
        <sz val="10"/>
        <color rgb="FF000000"/>
        <rFont val="Verdana"/>
        <family val="2"/>
      </rPr>
      <t xml:space="preserve">
1.Tap on Checkbox to assign behavior.</t>
    </r>
  </si>
  <si>
    <t>Behavior assign successfully and this behavior shown in Solo Data Sheet -&gt; Behavior tab.</t>
  </si>
  <si>
    <t>CT_06</t>
  </si>
  <si>
    <t>To verify Record the frequency behavior</t>
  </si>
  <si>
    <r>
      <rPr>
        <u/>
        <sz val="10"/>
        <color rgb="FF000000"/>
        <rFont val="Verdana"/>
        <family val="2"/>
      </rPr>
      <t>On App's Dashboard</t>
    </r>
    <r>
      <rPr>
        <sz val="10"/>
        <color rgb="FF000000"/>
        <rFont val="Verdana"/>
        <family val="2"/>
      </rPr>
      <t xml:space="preserve">
1.Tap on Solo Data Sheet.
2.Tap on Behavior.
3.Tap on Start Observation.
4.Tap on (+) symbol to record observation.
</t>
    </r>
  </si>
  <si>
    <t>Frequency data recorded.</t>
  </si>
  <si>
    <t>As Expected (Data is not accurate)</t>
  </si>
  <si>
    <t>CT_07</t>
  </si>
  <si>
    <t>To verify Reports and graph of frequency</t>
  </si>
  <si>
    <t>Frequency should be recorded.</t>
  </si>
  <si>
    <r>
      <rPr>
        <u/>
        <sz val="10"/>
        <color rgb="FF000000"/>
        <rFont val="Verdana"/>
        <family val="2"/>
      </rPr>
      <t>On App's Dashboard</t>
    </r>
    <r>
      <rPr>
        <sz val="10"/>
        <color rgb="FF000000"/>
        <rFont val="Verdana"/>
        <family val="2"/>
      </rPr>
      <t xml:space="preserve">
1.Tap on Reports and Graphs.
2.Tap on freq.demo-&gt; More Details
3.Tap on chart.
</t>
    </r>
  </si>
  <si>
    <t>Reports and chart shown successfully.</t>
  </si>
  <si>
    <t>On the chart also once again "View Chart" shown.</t>
  </si>
  <si>
    <t>CD_01</t>
  </si>
  <si>
    <t>UI issue on Reports and Graph section.</t>
  </si>
  <si>
    <r>
      <rPr>
        <u/>
        <sz val="10"/>
        <color rgb="FF000000"/>
        <rFont val="Verdana"/>
        <family val="2"/>
      </rPr>
      <t>On App's Dashboard</t>
    </r>
    <r>
      <rPr>
        <sz val="10"/>
        <color rgb="FF000000"/>
        <rFont val="Verdana"/>
        <family val="2"/>
      </rPr>
      <t xml:space="preserve">
1.Tap on Reports and Graphs.
2.Tap on freq. -&gt; More details.
3.View Chart.</t>
    </r>
  </si>
  <si>
    <t>On view chart once again view chart shown.</t>
  </si>
  <si>
    <t>On "View Chart" -&gt; "View Chart" not shown.</t>
  </si>
  <si>
    <t>13/09/2016</t>
  </si>
  <si>
    <t>Samsung</t>
  </si>
  <si>
    <t>CT_08</t>
  </si>
  <si>
    <t>CD_02</t>
  </si>
  <si>
    <t xml:space="preserve">Frequency not accurate when interval time difference </t>
  </si>
  <si>
    <t>Data not accurate recorded.</t>
  </si>
  <si>
    <t>Data recorded in any interval it should be accurate.</t>
  </si>
  <si>
    <t>To verify Duration Method Rreocording</t>
  </si>
  <si>
    <t>Behavior should be created and duration method selected.</t>
  </si>
  <si>
    <r>
      <rPr>
        <u/>
        <sz val="10"/>
        <color rgb="FF000000"/>
        <rFont val="Verdana"/>
        <family val="2"/>
      </rPr>
      <t>On App's Dashboard</t>
    </r>
    <r>
      <rPr>
        <sz val="10"/>
        <color rgb="FF000000"/>
        <rFont val="Verdana"/>
        <family val="2"/>
      </rPr>
      <t xml:space="preserve">
1.Tap on Solo Data Sheet.
2.Tap on Start Observation.
3. After some time, Stop Observation.</t>
    </r>
  </si>
  <si>
    <t>Duration Recorded Successfully.</t>
  </si>
  <si>
    <t>Duration not recorded successfully.In duration value never change.</t>
  </si>
  <si>
    <t>CD_03</t>
  </si>
  <si>
    <t>Duration Not recorded accurate</t>
  </si>
  <si>
    <r>
      <rPr>
        <u/>
        <sz val="10"/>
        <color rgb="FF000000"/>
        <rFont val="Verdana"/>
        <family val="2"/>
      </rPr>
      <t>On app's Dashboard</t>
    </r>
    <r>
      <rPr>
        <sz val="10"/>
        <color rgb="FF000000"/>
        <rFont val="Verdana"/>
        <family val="2"/>
      </rPr>
      <t xml:space="preserve">
1.Tap on Solo Data Sheet
2.Record frequency behavior within short time.</t>
    </r>
  </si>
  <si>
    <t>On app's Dashboard
1.Tap on Solo Data Sheet
2.Record Duration behavior within short time.</t>
  </si>
  <si>
    <t>CD_04</t>
  </si>
  <si>
    <t>Duration not shown proper if user has just start and immediately stop observation. At that time if data not recorded than it should not shown (00:00:00)</t>
  </si>
  <si>
    <t>On app's Dashboard
1.Tap on Solo Data Sheet
2.Tap on Start Observation.
3.Without tap on play symbol.
4.Tap on Stop Observation.</t>
  </si>
  <si>
    <t>(00:00:00) Not shown. It should show same as frequency if data not recorded.</t>
  </si>
  <si>
    <t>It should show same as frequency if data not recorded. Just blank.</t>
  </si>
  <si>
    <t>CT_09</t>
  </si>
  <si>
    <t>To verify Reports and graph for Duration Method</t>
  </si>
  <si>
    <t>Duration should be recorded.</t>
  </si>
  <si>
    <t xml:space="preserve">On App's Dashboard
1.Tap on Reports and Graphs.
2.Tap on Duration demo-&gt; More Details
3.Tap on chart.
</t>
  </si>
  <si>
    <t>Duration calculation is not proper show graph report also shown wrong.</t>
  </si>
  <si>
    <t>CD_05</t>
  </si>
  <si>
    <t>Report and graph for duration method record is not correct.</t>
  </si>
  <si>
    <t>On App's Dashboard
1.Tap on Reports and Graphs.
2.Tap on Duration demo-&gt; More Details
3.Tap on chart.</t>
  </si>
  <si>
    <t>Calculation wrong.</t>
  </si>
  <si>
    <t>Calculation work fine.</t>
  </si>
  <si>
    <t>CT_10</t>
  </si>
  <si>
    <t>Behavior should be created and assigned.</t>
  </si>
  <si>
    <t>Latency Behavior should be created and assigned.</t>
  </si>
  <si>
    <t>On Behaviors
1.Tap on Checkbox to assign Latency behavior.</t>
  </si>
  <si>
    <t>As Expecteed</t>
  </si>
  <si>
    <t>pass</t>
  </si>
  <si>
    <t>CT_11</t>
  </si>
  <si>
    <t>CD_06</t>
  </si>
  <si>
    <t>In report section last added behavior should be on top</t>
  </si>
  <si>
    <t>On App's Dashboard
1.Tap on Reports and Graphs.</t>
  </si>
  <si>
    <t>Last added behavior shown last.</t>
  </si>
  <si>
    <t>last added behavior should be shown on top.</t>
  </si>
  <si>
    <t>To verify Latency Method Assigned</t>
  </si>
  <si>
    <t>To verify Latency Method Reocording</t>
  </si>
  <si>
    <t>Behavior should be created and latency method selected.</t>
  </si>
  <si>
    <t>On App's Dashboard
1.Tap on Solo Data Sheet.
2.Tap on Play Symbol.
3. After some time, tap on stop symbol.</t>
  </si>
  <si>
    <t>Frequency Recorded Successfully.</t>
  </si>
  <si>
    <t>CD_07</t>
  </si>
  <si>
    <t>CT_12</t>
  </si>
  <si>
    <t>To verify create schedule interval behaviour method</t>
  </si>
  <si>
    <t>User have installed app and have a login id.</t>
  </si>
  <si>
    <t xml:space="preserve">On On App's Dashboard
1.Tap on Behaviour.
2.Tap on Plus Symbol.
On Name and Detials,
3. Add valid details.
On Data Recording Method,
4.Tap on Method Interval.
5.Tap on Method Settings.
6.Tap on From and To and select time.
7.Set Interval Time. </t>
  </si>
  <si>
    <t>Behavior Name :- 14th. Sept. schedule
Method :- Interval
Method Settings :- Schedule Interval
From: 9:00 AM
To: 1:00 PM
Interval : 60 minutes</t>
  </si>
  <si>
    <t>Schedule Interval created and shown in behavior list.</t>
  </si>
  <si>
    <t>When set interval time alert message shown "Please set end time at least 10 min larger than start time".</t>
  </si>
  <si>
    <t>When schedule interval behavior created on the data recording method when set interval time it shown alert message.</t>
  </si>
  <si>
    <t>Alert message shown "Please set end time at least 10 min larger than start time."</t>
  </si>
  <si>
    <t>If set time is valid than alert message not shown. And  schedule interval behavior created.</t>
  </si>
  <si>
    <t>CT_13</t>
  </si>
  <si>
    <t>To verify create Manual Interval</t>
  </si>
  <si>
    <t xml:space="preserve">On App's Dashboard
1.Tap on Behaviour.
2.Tap on Plus Symbol.
On Name and Detials,
3. Add valid details.
On Data Recording Method,
4.Tap on Method Interval.
5.Tap on Method Settings.
6.Tap on From and To and select time.
7.Set Interval Time. </t>
  </si>
  <si>
    <t>Behavior Name :- 14th. Sept. manual interval
Method :- Interval
Method Settings :- Manual Interval
Interval : 10 minutes</t>
  </si>
  <si>
    <t>On App's Dashboard
1.Tap on Behaviour.
2.Tap on Plus Symbol.
On Name and Detials,
3. Add valid details.
On Data Recording Method,
4.Tap on Method Interval.
5.Tap on Manual Interval Method Settings.
6.Set Interval Time. 
On Notification and Settings
1.Tap on 'Submit'.</t>
  </si>
  <si>
    <t>Manual interval behavior method created and shown in behaviors list.</t>
  </si>
  <si>
    <t>As Expected.</t>
  </si>
  <si>
    <t>CT_14</t>
  </si>
  <si>
    <t>To verify Manual Interval assigned</t>
  </si>
  <si>
    <t>Manual Interval Behavior should be created and assigned.</t>
  </si>
  <si>
    <t>CT_15</t>
  </si>
  <si>
    <t>To verify Manual Interval Method Reocording</t>
  </si>
  <si>
    <t>Behavior should be created and Manual Interval method selected.</t>
  </si>
  <si>
    <t>CD_08</t>
  </si>
  <si>
    <t>Manual Interval demo purpose not work well.</t>
  </si>
  <si>
    <t>1.Set the interval time. (10 mins)
2.Now, Record the behaviour.
(From 00:01:00 , TO : 00:10:00)
3.Change the device time.(00:09:00)
4.And see.</t>
  </si>
  <si>
    <t>It not goes to next interval because server time is not passed interval</t>
  </si>
  <si>
    <t>Set device time it is user friendly.</t>
  </si>
  <si>
    <t>1.Tap on "Start" Symbol.
2. In mean time tap on data recorded.</t>
  </si>
  <si>
    <t>Manual interval recorded.</t>
  </si>
  <si>
    <t>As Expected (Demo Purpose not working)</t>
  </si>
  <si>
    <t>CD_09</t>
  </si>
  <si>
    <t>Ui Issue in report and graph. (Manual Interval)</t>
  </si>
  <si>
    <t>On App's Dashboard
1.Tap on Reports and Graphs.
2.Tap on Manual Interval -&gt; More Details.</t>
  </si>
  <si>
    <t>In Recording method show method name : Interval.</t>
  </si>
  <si>
    <t>In recording method show method name specific.i.e. Manual Interval.</t>
  </si>
  <si>
    <t>19/09/2016</t>
  </si>
  <si>
    <t>CD_10</t>
  </si>
  <si>
    <t>Email Button not works</t>
  </si>
  <si>
    <t>In the report section</t>
  </si>
  <si>
    <t>It not works.</t>
  </si>
  <si>
    <t>It should works well.</t>
  </si>
  <si>
    <t>CD_11</t>
  </si>
  <si>
    <t>Logout button should be on Right corner</t>
  </si>
  <si>
    <t>On App's Dashboard</t>
  </si>
  <si>
    <t>It shows on left corner.</t>
  </si>
  <si>
    <t>It shows on right corner</t>
  </si>
  <si>
    <t>CD_12</t>
  </si>
  <si>
    <t>Time selection =&gt; 9.00 am to 1.00 pm =&gt; 12 should be shown as enabled</t>
  </si>
  <si>
    <t>Create new Behavior
2.Select interval method.</t>
  </si>
  <si>
    <t>12.00 shows as disabled.</t>
  </si>
  <si>
    <t>12.00 shows as enabled.</t>
  </si>
  <si>
    <t>20/09/2016</t>
  </si>
  <si>
    <t>Reports and Graphs Module</t>
  </si>
  <si>
    <t>In Mail report name (pdf name) not shown proper.</t>
  </si>
  <si>
    <t>It shows 1679.pdf</t>
  </si>
  <si>
    <t>It should be shown as Report.pdf or as per Gerald's Feedback</t>
  </si>
  <si>
    <t>1.Send mail.
2.Download pdf.
3.Open pdf.</t>
  </si>
  <si>
    <t>It shows UI issues.</t>
  </si>
  <si>
    <t>UI issue should be shown proper. Respective change in print pdf also.</t>
  </si>
  <si>
    <t>Edit/View Behaviors</t>
  </si>
  <si>
    <t>As a user point of view user can't show what they enter.</t>
  </si>
  <si>
    <t>1. Go to App and login with valid credentials. 
2.Tap on Reports and Graphs.
3.Set filter accrding to user convience.
4.Tap on mail symbol.
5.Entervalid email address.
6.Send mail</t>
  </si>
  <si>
    <t>1.Go to App and login with valid credentials.
2.Tap on Edit/View Behaviors.
3.Tap on New Behavior.
4.Enter Behavior Name</t>
  </si>
  <si>
    <t>When user tap on text box keyboard up and user can't show what they enter.</t>
  </si>
  <si>
    <t xml:space="preserve">User show what they enter. </t>
  </si>
  <si>
    <t>Round</t>
  </si>
  <si>
    <t>Pdf not shown proper UI Issues. Respective change for individual report pdf.</t>
  </si>
  <si>
    <t>UI and spelling issue in individual frequency report.</t>
  </si>
  <si>
    <t>1.Go to app and login with valid credentials.
2.Tap on Reports and Graphs.
3.Tap on Frequency =&gt; More details arrow. 
4.And see.</t>
  </si>
  <si>
    <t>UI and Spellings mistakes are there.</t>
  </si>
  <si>
    <t>UI and spellings should be correct.</t>
  </si>
  <si>
    <t>Solo Data Sheet</t>
  </si>
  <si>
    <t>Spelling mistakes and date suggestion</t>
  </si>
  <si>
    <t>1.Go to app.
2.Frequency behavior created.
3.Assign freqquency behavior.
4.Go to solo data sheet.
5.Record Behavior.</t>
  </si>
  <si>
    <t>Date is not user readabe. And speeling mistake.</t>
  </si>
  <si>
    <t>Date should be proper user readable. And no speeling mistakes.</t>
  </si>
  <si>
    <t>When edit behavior on "Name and Details" screen details show 255 characters allowed. But it already entered some words.</t>
  </si>
  <si>
    <t>1.Go to app and login with valid credentials.
2.Tap on Edit/View Behaviors.
3.Tap on New Behavior.
4.Create New Behavior.
5.Now edit that behavior and see.</t>
  </si>
  <si>
    <t>Use already enterd words till it shows  255 character allowed.</t>
  </si>
  <si>
    <t>Whatever words user enterd according to that character shown.</t>
  </si>
  <si>
    <t>Duration Graph not shown proper.</t>
  </si>
  <si>
    <t>1.Go to app and login with valid credentials.
2.Tap on Reports and Graphs.
3.Tap on Duration =&gt; More details arrow. 
4.Tap on View Chart.</t>
  </si>
  <si>
    <t>Graph shown proper.</t>
  </si>
  <si>
    <t>Graph not shown proper.</t>
  </si>
  <si>
    <t>1.Go to app and login with valid credentials.
2.Tap on Reports and graphs.
3.Tap on Schedule Interval =&gt; More Details arrow.
4. And see.</t>
  </si>
  <si>
    <t>Schedule Interval details not shown proper.</t>
  </si>
  <si>
    <t>Details should be shown proper.</t>
  </si>
  <si>
    <t>Schedule interval recording list not shown proper.</t>
  </si>
  <si>
    <t>1.Go to app. 
2.Tap on Edit/View Behavior.
3.Tap on New Behavior.
4.Create new Behavior with schedule interval method. 
5.Set time (1.30 AM to 5.20 AM).
6.Submit and Assign Behaavior to recording.
7.Tap on Solo Data Sheet.
8.And See.</t>
  </si>
  <si>
    <t>User have schedule interval time is 1.30AM to 5.20 AM. But it shows in solo data sheet 1.30 to 4.30 only.</t>
  </si>
  <si>
    <t>User select whatever interval it should be create exact difference time interval.</t>
  </si>
  <si>
    <t>When Schedule interval recording at a time only one current interval time shown only.</t>
  </si>
  <si>
    <t>1.Go to app.
2.Create schedule interval behavior.
3.Assign behvaior.
4.Go to solo data sheet.
5.And see.</t>
  </si>
  <si>
    <t>User shown all the interval time so its confusing.</t>
  </si>
  <si>
    <t>User shown only current interval time only. Rest of the time interval no need to shown.</t>
  </si>
  <si>
    <t>Schedule interval report shown proper.</t>
  </si>
  <si>
    <t>If data not recorded than it also shown NA.</t>
  </si>
  <si>
    <t xml:space="preserve">If data not recorded for particular time interval or rest of the interval than in list change the response message. Ie. "Not Observed". </t>
  </si>
  <si>
    <t>Manual interval not recorded properly.</t>
  </si>
  <si>
    <t xml:space="preserve">1.Go to app.
2.Create behavior with manual interval and interval time set 10 min.
3.Assign behvior..
4.Tap on Solo data sheet.
5.See manual interval record. </t>
  </si>
  <si>
    <t>It should not record exact 10 mins behavior.</t>
  </si>
  <si>
    <t>It properly exact interval of time.</t>
  </si>
  <si>
    <t>NA.</t>
  </si>
  <si>
    <t>21/09/2016</t>
  </si>
  <si>
    <t>Schedule Interval Report not shown proper.</t>
  </si>
  <si>
    <t>SD/F/1/19</t>
  </si>
  <si>
    <t>Performance</t>
  </si>
  <si>
    <t>Shahin</t>
  </si>
  <si>
    <t>Hirendra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</si>
</sst>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General"/>
  </numFmts>
  <fonts count="14">
    <font>
      <sz val="10"/>
      <color rgb="FF000000"/>
      <name val="Arial"/>
      <family val="2"/>
      <charset val="1"/>
    </font>
    <font>
      <sz val="10"/>
      <name val="Verdana"/>
      <family val="2"/>
    </font>
    <font>
      <b/>
      <sz val="10"/>
      <color rgb="FF000000"/>
      <name val="Verdana"/>
      <family val="2"/>
    </font>
    <font>
      <sz val="10"/>
      <color rgb="FF000000"/>
      <name val="Verdana"/>
      <family val="2"/>
    </font>
    <font>
      <sz val="10"/>
      <color theme="0" tint="-0.249977111117893"/>
      <name val="Verdana"/>
      <family val="2"/>
    </font>
    <font>
      <sz val="10"/>
      <color rgb="FF000000"/>
      <name val="Liberation Sans1"/>
    </font>
    <font>
      <b/>
      <sz val="10"/>
      <color theme="1"/>
      <name val="Verdana"/>
      <family val="2"/>
    </font>
    <font>
      <sz val="10"/>
      <color theme="1"/>
      <name val="Verdana"/>
      <family val="2"/>
    </font>
    <font>
      <b/>
      <sz val="10"/>
      <name val="Verdana"/>
      <family val="2"/>
    </font>
    <font>
      <sz val="11"/>
      <color rgb="FFFF0000"/>
      <name val="Calibri"/>
      <family val="2"/>
      <scheme val="minor"/>
    </font>
    <font>
      <u/>
      <sz val="10"/>
      <color rgb="FF000000"/>
      <name val="Verdana"/>
      <family val="2"/>
    </font>
    <font>
      <u/>
      <sz val="10"/>
      <color theme="10"/>
      <name val="Arial"/>
      <family val="2"/>
      <charset val="1"/>
    </font>
    <font>
      <sz val="11"/>
      <color rgb="FF006100"/>
      <name val="Calibri"/>
      <family val="2"/>
      <scheme val="minor"/>
    </font>
    <font>
      <sz val="11"/>
      <color rgb="FF9C0006"/>
      <name val="Calibri"/>
      <family val="2"/>
      <scheme val="minor"/>
    </font>
  </fonts>
  <fills count="10">
    <fill>
      <patternFill patternType="none"/>
    </fill>
    <fill>
      <patternFill patternType="gray125"/>
    </fill>
    <fill>
      <patternFill patternType="solid">
        <fgColor rgb="FFFFF2CC"/>
        <bgColor rgb="FFFFFFFF"/>
      </patternFill>
    </fill>
    <fill>
      <patternFill patternType="solid">
        <fgColor rgb="FFDAE3F3"/>
        <bgColor rgb="FFDEEBF7"/>
      </patternFill>
    </fill>
    <fill>
      <patternFill patternType="solid">
        <fgColor rgb="FFDEEBF7"/>
        <bgColor rgb="FFDAE3F3"/>
      </patternFill>
    </fill>
    <fill>
      <patternFill patternType="solid">
        <fgColor rgb="FFCCCCFF"/>
        <bgColor rgb="FFCCCCFF"/>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s>
  <borders count="45">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indexed="64"/>
      </left>
      <right/>
      <top style="medium">
        <color indexed="64"/>
      </top>
      <bottom style="thin">
        <color auto="1"/>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rgb="FF000000"/>
      </right>
      <top style="thin">
        <color rgb="FF000000"/>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5">
    <xf numFmtId="0" fontId="0" fillId="0" borderId="0"/>
    <xf numFmtId="165" fontId="5" fillId="0" borderId="0"/>
    <xf numFmtId="0" fontId="11" fillId="0" borderId="0" applyNumberFormat="0" applyFill="0" applyBorder="0" applyAlignment="0" applyProtection="0"/>
    <xf numFmtId="0" fontId="12" fillId="8" borderId="0" applyNumberFormat="0" applyBorder="0" applyAlignment="0" applyProtection="0"/>
    <xf numFmtId="0" fontId="13" fillId="9" borderId="0" applyNumberFormat="0" applyBorder="0" applyAlignment="0" applyProtection="0"/>
  </cellStyleXfs>
  <cellXfs count="136">
    <xf numFmtId="0" fontId="0" fillId="0" borderId="0" xfId="0"/>
    <xf numFmtId="0" fontId="2" fillId="0" borderId="0" xfId="0" applyFont="1"/>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xf numFmtId="0" fontId="3" fillId="0" borderId="8" xfId="0" applyFont="1" applyBorder="1"/>
    <xf numFmtId="0" fontId="1" fillId="0" borderId="8" xfId="0" applyFont="1" applyBorder="1"/>
    <xf numFmtId="0" fontId="1" fillId="0" borderId="8" xfId="0" applyFont="1" applyBorder="1" applyAlignment="1">
      <alignment horizontal="center"/>
    </xf>
    <xf numFmtId="0" fontId="3" fillId="0" borderId="13" xfId="0" applyFont="1" applyBorder="1" applyAlignment="1">
      <alignment horizontal="center"/>
    </xf>
    <xf numFmtId="164" fontId="3" fillId="0" borderId="0" xfId="0" applyNumberFormat="1" applyFont="1" applyAlignment="1">
      <alignment horizontal="center"/>
    </xf>
    <xf numFmtId="0" fontId="3" fillId="0" borderId="14" xfId="0" applyFont="1" applyFill="1" applyBorder="1"/>
    <xf numFmtId="0" fontId="3" fillId="0" borderId="0" xfId="0" applyFont="1" applyAlignment="1">
      <alignment horizontal="center"/>
    </xf>
    <xf numFmtId="0" fontId="1" fillId="0" borderId="14" xfId="0" applyFont="1" applyBorder="1"/>
    <xf numFmtId="0" fontId="3" fillId="0" borderId="13" xfId="0" applyFont="1" applyBorder="1"/>
    <xf numFmtId="0" fontId="3" fillId="0" borderId="13" xfId="0" applyFont="1" applyFill="1" applyBorder="1"/>
    <xf numFmtId="164" fontId="2" fillId="0" borderId="8" xfId="0" applyNumberFormat="1" applyFont="1" applyFill="1" applyBorder="1" applyAlignment="1">
      <alignment horizontal="center"/>
    </xf>
    <xf numFmtId="164" fontId="3" fillId="0" borderId="8" xfId="0" applyNumberFormat="1" applyFont="1" applyBorder="1" applyAlignment="1">
      <alignment horizontal="center"/>
    </xf>
    <xf numFmtId="164" fontId="3" fillId="0" borderId="8" xfId="0" applyNumberFormat="1" applyFont="1" applyFill="1" applyBorder="1" applyAlignment="1">
      <alignment horizontal="center"/>
    </xf>
    <xf numFmtId="164" fontId="2" fillId="0" borderId="8" xfId="0" applyNumberFormat="1" applyFont="1" applyBorder="1" applyAlignment="1">
      <alignment horizontal="center"/>
    </xf>
    <xf numFmtId="2" fontId="3" fillId="0" borderId="8" xfId="0" applyNumberFormat="1" applyFont="1" applyBorder="1" applyAlignment="1">
      <alignment horizontal="center"/>
    </xf>
    <xf numFmtId="0" fontId="3" fillId="0" borderId="0" xfId="0" applyFont="1" applyAlignment="1" applyProtection="1">
      <alignment vertical="top"/>
    </xf>
    <xf numFmtId="0" fontId="2" fillId="3" borderId="36" xfId="0" applyFont="1" applyFill="1" applyBorder="1" applyAlignment="1" applyProtection="1">
      <alignment horizontal="center" vertical="top"/>
    </xf>
    <xf numFmtId="0" fontId="2" fillId="3" borderId="36" xfId="0" applyFont="1" applyFill="1" applyBorder="1" applyAlignment="1" applyProtection="1">
      <alignment horizontal="center" vertical="top" wrapText="1"/>
    </xf>
    <xf numFmtId="0" fontId="3" fillId="0" borderId="8" xfId="0" applyFont="1" applyBorder="1" applyAlignment="1" applyProtection="1">
      <alignment vertical="center"/>
    </xf>
    <xf numFmtId="0" fontId="3" fillId="0" borderId="8" xfId="0" applyFont="1" applyBorder="1" applyAlignment="1" applyProtection="1">
      <alignment horizontal="center" vertical="center"/>
    </xf>
    <xf numFmtId="0" fontId="3" fillId="0" borderId="0" xfId="0" applyFont="1" applyBorder="1" applyAlignment="1" applyProtection="1">
      <alignment vertical="center" wrapText="1"/>
    </xf>
    <xf numFmtId="0" fontId="3" fillId="0" borderId="0" xfId="0" applyFont="1" applyBorder="1" applyAlignment="1" applyProtection="1">
      <alignment vertical="center"/>
    </xf>
    <xf numFmtId="0" fontId="3" fillId="0" borderId="8" xfId="0" applyFont="1" applyBorder="1" applyAlignment="1" applyProtection="1">
      <alignment vertical="top"/>
    </xf>
    <xf numFmtId="0" fontId="3" fillId="0" borderId="0" xfId="0" applyFont="1" applyBorder="1" applyAlignment="1" applyProtection="1">
      <alignment vertical="top"/>
    </xf>
    <xf numFmtId="0" fontId="3" fillId="0" borderId="0" xfId="0" applyFont="1" applyAlignment="1" applyProtection="1">
      <alignment vertical="center"/>
    </xf>
    <xf numFmtId="0" fontId="3" fillId="0" borderId="18" xfId="0" applyFont="1" applyBorder="1" applyAlignment="1" applyProtection="1">
      <alignment vertical="top"/>
    </xf>
    <xf numFmtId="0" fontId="3" fillId="0" borderId="19" xfId="0" applyFont="1" applyBorder="1" applyAlignment="1" applyProtection="1">
      <alignment vertical="top"/>
    </xf>
    <xf numFmtId="0" fontId="9" fillId="7" borderId="8" xfId="0" applyFont="1" applyFill="1" applyBorder="1" applyAlignment="1" applyProtection="1">
      <alignment horizontal="center"/>
    </xf>
    <xf numFmtId="0" fontId="3" fillId="0" borderId="20" xfId="0" applyFont="1" applyBorder="1" applyAlignment="1" applyProtection="1">
      <alignment vertical="top"/>
    </xf>
    <xf numFmtId="0" fontId="3" fillId="0" borderId="21" xfId="0" applyFont="1" applyBorder="1" applyAlignment="1" applyProtection="1">
      <alignment vertical="top"/>
    </xf>
    <xf numFmtId="0" fontId="3" fillId="0" borderId="22" xfId="0" applyFont="1" applyBorder="1" applyAlignment="1" applyProtection="1">
      <alignment vertical="top"/>
    </xf>
    <xf numFmtId="165" fontId="3" fillId="0" borderId="24" xfId="1" applyFont="1" applyBorder="1" applyAlignment="1" applyProtection="1">
      <alignment horizontal="center" vertical="center" wrapText="1"/>
    </xf>
    <xf numFmtId="165" fontId="3" fillId="0" borderId="29" xfId="1" applyFont="1" applyBorder="1" applyAlignment="1" applyProtection="1">
      <alignment horizontal="center" vertical="center" wrapText="1"/>
    </xf>
    <xf numFmtId="0" fontId="6" fillId="6" borderId="25" xfId="0" applyFont="1" applyFill="1" applyBorder="1" applyAlignment="1" applyProtection="1">
      <alignment horizontal="left"/>
    </xf>
    <xf numFmtId="0" fontId="6" fillId="6" borderId="26" xfId="0" applyFont="1" applyFill="1" applyBorder="1" applyAlignment="1" applyProtection="1">
      <alignment horizontal="center"/>
    </xf>
    <xf numFmtId="0" fontId="7" fillId="6" borderId="26" xfId="0" applyFont="1" applyFill="1" applyBorder="1" applyAlignment="1" applyProtection="1">
      <alignment horizontal="left"/>
    </xf>
    <xf numFmtId="0" fontId="6" fillId="6" borderId="26" xfId="0" applyFont="1" applyFill="1" applyBorder="1" applyAlignment="1" applyProtection="1">
      <alignment horizontal="center" vertical="center"/>
    </xf>
    <xf numFmtId="0" fontId="6" fillId="6" borderId="27" xfId="0" applyFont="1" applyFill="1" applyBorder="1" applyAlignment="1" applyProtection="1">
      <alignment horizontal="center" vertical="center"/>
    </xf>
    <xf numFmtId="165" fontId="3" fillId="0" borderId="28" xfId="1" applyFont="1" applyBorder="1" applyAlignment="1" applyProtection="1">
      <alignment horizontal="left" vertical="center" wrapText="1"/>
    </xf>
    <xf numFmtId="165" fontId="3" fillId="0" borderId="24" xfId="1" applyFont="1" applyBorder="1" applyAlignment="1" applyProtection="1">
      <alignment horizontal="left" vertical="center" wrapText="1"/>
    </xf>
    <xf numFmtId="0" fontId="3" fillId="6" borderId="26" xfId="0" applyFont="1" applyFill="1" applyBorder="1" applyAlignment="1" applyProtection="1">
      <alignment horizontal="left"/>
    </xf>
    <xf numFmtId="0" fontId="3" fillId="0" borderId="18" xfId="0" applyFont="1" applyBorder="1" applyProtection="1"/>
    <xf numFmtId="0" fontId="3" fillId="0" borderId="0" xfId="0" applyFont="1" applyBorder="1" applyProtection="1"/>
    <xf numFmtId="0" fontId="3" fillId="0" borderId="19" xfId="0" applyFont="1" applyBorder="1" applyProtection="1"/>
    <xf numFmtId="165" fontId="2" fillId="5" borderId="30" xfId="1" applyFont="1" applyFill="1" applyBorder="1" applyAlignment="1" applyProtection="1">
      <alignment horizontal="center" vertical="center" wrapText="1"/>
    </xf>
    <xf numFmtId="165" fontId="2" fillId="5" borderId="31" xfId="1" applyFont="1" applyFill="1" applyBorder="1" applyAlignment="1" applyProtection="1">
      <alignment horizontal="center" vertical="center" wrapText="1"/>
    </xf>
    <xf numFmtId="165" fontId="2" fillId="5" borderId="32" xfId="1" applyFont="1" applyFill="1" applyBorder="1" applyAlignment="1" applyProtection="1">
      <alignment horizontal="center" vertical="center" wrapText="1"/>
    </xf>
    <xf numFmtId="14" fontId="3" fillId="0" borderId="41" xfId="1" applyNumberFormat="1" applyFont="1" applyBorder="1" applyAlignment="1" applyProtection="1">
      <alignment horizontal="center" vertical="center" wrapText="1"/>
    </xf>
    <xf numFmtId="165" fontId="3" fillId="0" borderId="3" xfId="1" applyFont="1" applyBorder="1" applyAlignment="1" applyProtection="1">
      <alignment horizontal="center" vertical="center" wrapText="1"/>
    </xf>
    <xf numFmtId="0" fontId="3" fillId="0" borderId="41" xfId="1" applyNumberFormat="1" applyFont="1" applyBorder="1" applyAlignment="1" applyProtection="1">
      <alignment horizontal="center" vertical="center" wrapText="1"/>
    </xf>
    <xf numFmtId="0" fontId="3" fillId="0" borderId="3" xfId="1" applyNumberFormat="1" applyFont="1" applyBorder="1" applyAlignment="1" applyProtection="1">
      <alignment horizontal="center" vertical="center" wrapText="1"/>
    </xf>
    <xf numFmtId="14" fontId="3" fillId="0" borderId="3" xfId="1" applyNumberFormat="1" applyFont="1" applyBorder="1" applyAlignment="1" applyProtection="1">
      <alignment horizontal="center" vertical="center" wrapText="1"/>
    </xf>
    <xf numFmtId="49" fontId="3" fillId="0" borderId="41" xfId="1" applyNumberFormat="1" applyFont="1" applyBorder="1" applyAlignment="1" applyProtection="1">
      <alignment horizontal="center" vertical="center" wrapText="1"/>
    </xf>
    <xf numFmtId="0" fontId="3" fillId="0" borderId="43" xfId="0" applyFont="1" applyBorder="1" applyAlignment="1" applyProtection="1">
      <alignment vertical="center"/>
    </xf>
    <xf numFmtId="0" fontId="3" fillId="0" borderId="3" xfId="0" applyFont="1" applyBorder="1" applyAlignment="1" applyProtection="1">
      <alignment vertical="top"/>
    </xf>
    <xf numFmtId="0" fontId="8" fillId="0" borderId="2" xfId="0" applyFont="1" applyBorder="1" applyAlignment="1" applyProtection="1">
      <alignment horizontal="left" vertical="top" wrapText="1"/>
    </xf>
    <xf numFmtId="0" fontId="2" fillId="2" borderId="3" xfId="0" applyFont="1" applyFill="1" applyBorder="1" applyAlignment="1" applyProtection="1">
      <alignment horizontal="center" vertical="top"/>
    </xf>
    <xf numFmtId="0" fontId="3" fillId="0" borderId="0" xfId="0" applyFont="1" applyAlignment="1" applyProtection="1">
      <alignment horizontal="left" vertical="top"/>
    </xf>
    <xf numFmtId="0" fontId="2" fillId="3" borderId="4" xfId="0" applyFont="1" applyFill="1" applyBorder="1" applyAlignment="1" applyProtection="1">
      <alignment horizontal="left" vertical="top"/>
    </xf>
    <xf numFmtId="14" fontId="1" fillId="0" borderId="5" xfId="0" applyNumberFormat="1" applyFont="1" applyBorder="1" applyAlignment="1" applyProtection="1">
      <alignment horizontal="left" vertical="top"/>
    </xf>
    <xf numFmtId="0" fontId="2" fillId="3" borderId="15" xfId="0" applyFont="1" applyFill="1" applyBorder="1" applyAlignment="1" applyProtection="1">
      <alignment horizontal="left" vertical="top"/>
    </xf>
    <xf numFmtId="0" fontId="3" fillId="0" borderId="17" xfId="0" applyFont="1" applyBorder="1" applyAlignment="1" applyProtection="1">
      <alignment horizontal="left" vertical="top"/>
    </xf>
    <xf numFmtId="0" fontId="2" fillId="3" borderId="35" xfId="0" applyFont="1" applyFill="1" applyBorder="1" applyAlignment="1" applyProtection="1">
      <alignment horizontal="left" vertical="top"/>
    </xf>
    <xf numFmtId="14" fontId="1" fillId="0" borderId="36" xfId="0" applyNumberFormat="1" applyFont="1" applyBorder="1" applyAlignment="1" applyProtection="1">
      <alignment horizontal="left" vertical="top"/>
    </xf>
    <xf numFmtId="0" fontId="2" fillId="3" borderId="7" xfId="0" applyFont="1" applyFill="1" applyBorder="1" applyAlignment="1" applyProtection="1">
      <alignment horizontal="left" vertical="top"/>
    </xf>
    <xf numFmtId="0" fontId="1" fillId="0" borderId="8" xfId="0" applyFont="1" applyBorder="1" applyAlignment="1" applyProtection="1">
      <alignment horizontal="left" vertical="top"/>
    </xf>
    <xf numFmtId="0" fontId="2" fillId="3" borderId="13" xfId="0" applyFont="1" applyFill="1" applyBorder="1" applyAlignment="1" applyProtection="1">
      <alignment horizontal="left" vertical="top"/>
    </xf>
    <xf numFmtId="0" fontId="3" fillId="0" borderId="33" xfId="0" applyFont="1" applyBorder="1" applyAlignment="1" applyProtection="1">
      <alignment horizontal="left" vertical="top"/>
    </xf>
    <xf numFmtId="0" fontId="2" fillId="3" borderId="8" xfId="0" applyFont="1" applyFill="1" applyBorder="1" applyAlignment="1" applyProtection="1">
      <alignment horizontal="left" vertical="top"/>
    </xf>
    <xf numFmtId="0" fontId="3" fillId="0" borderId="9" xfId="0" applyFont="1" applyBorder="1" applyAlignment="1" applyProtection="1">
      <alignment horizontal="left" vertical="top"/>
    </xf>
    <xf numFmtId="0" fontId="3" fillId="0" borderId="9" xfId="0" applyFont="1" applyBorder="1" applyAlignment="1" applyProtection="1">
      <alignment vertical="top"/>
    </xf>
    <xf numFmtId="0" fontId="2" fillId="3" borderId="10" xfId="0" applyFont="1" applyFill="1" applyBorder="1" applyAlignment="1" applyProtection="1">
      <alignment horizontal="left" vertical="top"/>
    </xf>
    <xf numFmtId="0" fontId="4" fillId="0" borderId="11" xfId="0" applyFont="1" applyBorder="1" applyAlignment="1" applyProtection="1">
      <alignment horizontal="left" vertical="top"/>
    </xf>
    <xf numFmtId="0" fontId="2" fillId="3" borderId="16" xfId="0" applyFont="1" applyFill="1" applyBorder="1" applyAlignment="1" applyProtection="1">
      <alignment horizontal="left" vertical="top"/>
    </xf>
    <xf numFmtId="0" fontId="3" fillId="0" borderId="34" xfId="0" applyFont="1" applyBorder="1" applyAlignment="1" applyProtection="1">
      <alignment horizontal="left" vertical="top"/>
    </xf>
    <xf numFmtId="0" fontId="3" fillId="0" borderId="11" xfId="0" applyFont="1" applyBorder="1" applyAlignment="1" applyProtection="1">
      <alignment vertical="top"/>
    </xf>
    <xf numFmtId="0" fontId="3" fillId="0" borderId="12" xfId="0" applyFont="1" applyBorder="1" applyAlignment="1" applyProtection="1">
      <alignment vertical="top"/>
    </xf>
    <xf numFmtId="0" fontId="3" fillId="0" borderId="0" xfId="0" applyFont="1" applyBorder="1" applyAlignment="1" applyProtection="1">
      <alignment horizontal="left" vertical="top"/>
    </xf>
    <xf numFmtId="0" fontId="8" fillId="0" borderId="0" xfId="0" applyFont="1" applyBorder="1" applyAlignment="1" applyProtection="1">
      <alignment horizontal="left" vertical="top"/>
    </xf>
    <xf numFmtId="0" fontId="2" fillId="4" borderId="4" xfId="0" applyFont="1" applyFill="1" applyBorder="1" applyAlignment="1" applyProtection="1">
      <alignment horizontal="center" vertical="top"/>
    </xf>
    <xf numFmtId="0" fontId="2" fillId="4" borderId="5" xfId="0" applyFont="1" applyFill="1" applyBorder="1" applyAlignment="1" applyProtection="1">
      <alignment horizontal="center" vertical="top"/>
    </xf>
    <xf numFmtId="0" fontId="2" fillId="3" borderId="5" xfId="0" applyFont="1" applyFill="1" applyBorder="1" applyAlignment="1" applyProtection="1">
      <alignment horizontal="center" vertical="top"/>
    </xf>
    <xf numFmtId="0" fontId="2" fillId="3" borderId="6" xfId="0" applyFont="1" applyFill="1" applyBorder="1" applyAlignment="1" applyProtection="1">
      <alignment horizontal="center" vertical="top"/>
    </xf>
    <xf numFmtId="0" fontId="2" fillId="0" borderId="7" xfId="0" applyFont="1" applyBorder="1" applyAlignment="1" applyProtection="1">
      <alignment vertical="center" wrapText="1"/>
    </xf>
    <xf numFmtId="0" fontId="3" fillId="0" borderId="8" xfId="0" applyFont="1" applyBorder="1" applyAlignment="1" applyProtection="1">
      <alignment vertical="center" wrapText="1"/>
    </xf>
    <xf numFmtId="0" fontId="11" fillId="0" borderId="8" xfId="2" applyBorder="1" applyAlignment="1" applyProtection="1">
      <alignment vertical="center" wrapText="1"/>
    </xf>
    <xf numFmtId="0" fontId="3" fillId="0" borderId="8" xfId="0" applyFont="1" applyBorder="1" applyAlignment="1" applyProtection="1">
      <alignment horizontal="left" vertical="center"/>
    </xf>
    <xf numFmtId="0" fontId="3" fillId="0" borderId="9" xfId="0" applyFont="1" applyBorder="1" applyAlignment="1" applyProtection="1">
      <alignment vertical="center"/>
    </xf>
    <xf numFmtId="0" fontId="3" fillId="0" borderId="7" xfId="0" applyFont="1" applyBorder="1" applyAlignment="1" applyProtection="1">
      <alignment vertical="center" wrapText="1"/>
    </xf>
    <xf numFmtId="0" fontId="3" fillId="0" borderId="8" xfId="0" applyFont="1" applyBorder="1" applyAlignment="1" applyProtection="1">
      <alignment horizontal="left" vertical="center" wrapText="1"/>
    </xf>
    <xf numFmtId="0" fontId="3" fillId="0" borderId="13" xfId="0" applyFont="1" applyBorder="1" applyAlignment="1" applyProtection="1">
      <alignment vertical="center" wrapText="1"/>
    </xf>
    <xf numFmtId="0" fontId="3" fillId="0" borderId="0" xfId="0" applyFont="1" applyAlignment="1" applyProtection="1">
      <alignment vertical="center" wrapText="1"/>
    </xf>
    <xf numFmtId="0" fontId="3" fillId="0" borderId="7" xfId="0" applyFont="1" applyBorder="1" applyAlignment="1" applyProtection="1">
      <alignment vertical="center"/>
    </xf>
    <xf numFmtId="0" fontId="3" fillId="0" borderId="13" xfId="0" applyFont="1" applyBorder="1" applyAlignment="1" applyProtection="1">
      <alignment vertical="center"/>
    </xf>
    <xf numFmtId="0" fontId="3" fillId="0" borderId="42" xfId="0" applyFont="1" applyBorder="1" applyAlignment="1" applyProtection="1">
      <alignment vertical="center"/>
    </xf>
    <xf numFmtId="0" fontId="3" fillId="0" borderId="43" xfId="0" applyFont="1" applyBorder="1" applyAlignment="1" applyProtection="1">
      <alignment vertical="center" wrapText="1"/>
    </xf>
    <xf numFmtId="0" fontId="3" fillId="0" borderId="43" xfId="0" applyFont="1" applyBorder="1" applyAlignment="1" applyProtection="1">
      <alignment horizontal="left" vertical="center"/>
    </xf>
    <xf numFmtId="0" fontId="3" fillId="0" borderId="44" xfId="0" applyFont="1" applyBorder="1" applyAlignment="1" applyProtection="1">
      <alignment vertical="center" wrapText="1"/>
    </xf>
    <xf numFmtId="0" fontId="3" fillId="0" borderId="8" xfId="0" applyFont="1" applyBorder="1" applyAlignment="1" applyProtection="1">
      <alignment vertical="top" wrapText="1"/>
    </xf>
    <xf numFmtId="0" fontId="3" fillId="0" borderId="8" xfId="0" applyFont="1" applyBorder="1" applyAlignment="1" applyProtection="1">
      <alignment horizontal="left" vertical="top"/>
    </xf>
    <xf numFmtId="0" fontId="2" fillId="0" borderId="8" xfId="0" applyFont="1" applyBorder="1" applyAlignment="1" applyProtection="1">
      <alignment vertical="center"/>
    </xf>
    <xf numFmtId="0" fontId="3" fillId="0" borderId="7" xfId="0" applyFont="1" applyBorder="1" applyAlignment="1" applyProtection="1">
      <alignment vertical="top"/>
    </xf>
    <xf numFmtId="0" fontId="3" fillId="0" borderId="13" xfId="0" applyFont="1" applyBorder="1" applyAlignment="1" applyProtection="1">
      <alignment vertical="top" wrapText="1"/>
    </xf>
    <xf numFmtId="0" fontId="3" fillId="0" borderId="10" xfId="0" applyFont="1" applyBorder="1" applyAlignment="1" applyProtection="1">
      <alignment vertical="center"/>
    </xf>
    <xf numFmtId="0" fontId="3" fillId="0" borderId="11" xfId="0" applyFont="1" applyBorder="1" applyAlignment="1" applyProtection="1">
      <alignment vertical="center" wrapText="1"/>
    </xf>
    <xf numFmtId="0" fontId="3" fillId="0" borderId="11" xfId="0" applyFont="1" applyBorder="1" applyAlignment="1" applyProtection="1">
      <alignment vertical="center"/>
    </xf>
    <xf numFmtId="0" fontId="3" fillId="0" borderId="11" xfId="0" applyFont="1" applyBorder="1" applyAlignment="1" applyProtection="1">
      <alignment horizontal="left" vertical="center"/>
    </xf>
    <xf numFmtId="0" fontId="3" fillId="0" borderId="16" xfId="0" applyFont="1" applyBorder="1" applyAlignment="1" applyProtection="1">
      <alignment vertical="center"/>
    </xf>
    <xf numFmtId="0" fontId="3" fillId="0" borderId="1" xfId="0" applyFont="1" applyBorder="1" applyAlignment="1" applyProtection="1">
      <alignment horizontal="left" vertical="top"/>
    </xf>
    <xf numFmtId="0" fontId="8" fillId="0" borderId="0" xfId="0" applyFont="1" applyBorder="1" applyAlignment="1" applyProtection="1">
      <alignment horizontal="left" vertical="top" wrapText="1"/>
    </xf>
    <xf numFmtId="0" fontId="1" fillId="0" borderId="5" xfId="0" applyFont="1" applyBorder="1" applyAlignment="1" applyProtection="1">
      <alignment horizontal="left" vertical="top"/>
    </xf>
    <xf numFmtId="0" fontId="3" fillId="0" borderId="37" xfId="0" applyFont="1" applyBorder="1" applyAlignment="1" applyProtection="1">
      <alignment horizontal="left" vertical="top"/>
    </xf>
    <xf numFmtId="0" fontId="2" fillId="3" borderId="5" xfId="0" applyFont="1" applyFill="1" applyBorder="1" applyAlignment="1" applyProtection="1">
      <alignment horizontal="left" vertical="top"/>
    </xf>
    <xf numFmtId="0" fontId="1" fillId="0" borderId="36" xfId="0" applyFont="1" applyBorder="1" applyAlignment="1" applyProtection="1">
      <alignment horizontal="left" vertical="top"/>
    </xf>
    <xf numFmtId="0" fontId="2" fillId="3" borderId="4" xfId="0" applyFont="1" applyFill="1" applyBorder="1" applyAlignment="1" applyProtection="1">
      <alignment horizontal="center" vertical="top"/>
    </xf>
    <xf numFmtId="0" fontId="12" fillId="8" borderId="8" xfId="3" applyBorder="1" applyAlignment="1" applyProtection="1">
      <alignment vertical="center"/>
    </xf>
    <xf numFmtId="0" fontId="3" fillId="0" borderId="0" xfId="0" applyFont="1" applyAlignment="1" applyProtection="1">
      <alignment vertical="top" wrapText="1"/>
    </xf>
    <xf numFmtId="0" fontId="13" fillId="9" borderId="8" xfId="4" applyBorder="1" applyAlignment="1" applyProtection="1">
      <alignment vertical="center"/>
    </xf>
    <xf numFmtId="0" fontId="12" fillId="8" borderId="0" xfId="3" applyAlignment="1" applyProtection="1">
      <alignment vertical="center"/>
    </xf>
    <xf numFmtId="0" fontId="3" fillId="0" borderId="7" xfId="0" applyFont="1" applyBorder="1" applyAlignment="1" applyProtection="1">
      <alignment vertical="top" wrapText="1"/>
    </xf>
    <xf numFmtId="0" fontId="3" fillId="0" borderId="10" xfId="0" applyFont="1" applyBorder="1" applyAlignment="1" applyProtection="1">
      <alignment vertical="top"/>
    </xf>
    <xf numFmtId="0" fontId="3" fillId="0" borderId="12" xfId="0" applyFont="1" applyBorder="1" applyAlignment="1" applyProtection="1">
      <alignment horizontal="left" vertical="top"/>
    </xf>
    <xf numFmtId="165" fontId="2" fillId="5" borderId="38" xfId="1" applyFont="1" applyFill="1" applyBorder="1" applyAlignment="1" applyProtection="1">
      <alignment horizontal="center" vertical="center"/>
    </xf>
    <xf numFmtId="165" fontId="2" fillId="5" borderId="22" xfId="1" applyFont="1" applyFill="1" applyBorder="1" applyAlignment="1" applyProtection="1">
      <alignment horizontal="center" vertical="center"/>
    </xf>
    <xf numFmtId="165" fontId="2" fillId="5" borderId="39" xfId="1" applyFont="1" applyFill="1" applyBorder="1" applyAlignment="1" applyProtection="1">
      <alignment horizontal="center" vertical="center" wrapText="1"/>
    </xf>
    <xf numFmtId="165" fontId="2" fillId="5" borderId="40" xfId="1" applyFont="1" applyFill="1" applyBorder="1" applyAlignment="1" applyProtection="1">
      <alignment horizontal="center" vertical="center" wrapText="1"/>
    </xf>
    <xf numFmtId="165" fontId="2" fillId="5" borderId="39" xfId="1" applyFont="1" applyFill="1" applyBorder="1" applyAlignment="1" applyProtection="1">
      <alignment horizontal="center" vertical="center"/>
    </xf>
    <xf numFmtId="165" fontId="2" fillId="5" borderId="40" xfId="1" applyFont="1" applyFill="1" applyBorder="1" applyAlignment="1" applyProtection="1">
      <alignment horizontal="center" vertical="center"/>
    </xf>
    <xf numFmtId="165" fontId="2" fillId="5" borderId="1" xfId="1" applyFont="1" applyFill="1" applyBorder="1" applyAlignment="1" applyProtection="1">
      <alignment horizontal="center" vertical="top"/>
    </xf>
    <xf numFmtId="165" fontId="2" fillId="5" borderId="23" xfId="1" applyFont="1" applyFill="1" applyBorder="1" applyAlignment="1" applyProtection="1">
      <alignment horizontal="center" vertical="top"/>
    </xf>
    <xf numFmtId="165" fontId="2" fillId="5" borderId="2" xfId="1" applyFont="1" applyFill="1" applyBorder="1" applyAlignment="1" applyProtection="1">
      <alignment horizontal="center" vertical="top"/>
    </xf>
  </cellXfs>
  <cellStyles count="5">
    <cellStyle name="Bad" xfId="4" builtinId="27"/>
    <cellStyle name="Excel Built-in Normal" xfId="1"/>
    <cellStyle name="Good" xfId="3" builtinId="26"/>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Summary Round 2</a:t>
            </a:r>
          </a:p>
        </c:rich>
      </c:tx>
      <c:layout>
        <c:manualLayout>
          <c:xMode val="edge"/>
          <c:yMode val="edge"/>
          <c:x val="9.6200614725790862E-2"/>
          <c:y val="2.5078369905956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109062025141606E-2"/>
          <c:y val="6.7813623610528298E-2"/>
          <c:w val="0.67063717364276831"/>
          <c:h val="0.79575477830161512"/>
        </c:manualLayout>
      </c:layout>
      <c:bar3DChart>
        <c:barDir val="col"/>
        <c:grouping val="standard"/>
        <c:varyColors val="0"/>
        <c:ser>
          <c:idx val="0"/>
          <c:order val="0"/>
          <c:tx>
            <c:v>User Interface</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Summary!$Z$5</c:f>
              <c:numCache>
                <c:formatCode>General</c:formatCode>
                <c:ptCount val="1"/>
                <c:pt idx="0">
                  <c:v>4</c:v>
                </c:pt>
              </c:numCache>
            </c:numRef>
          </c:cat>
          <c:val>
            <c:numRef>
              <c:f>Summary!$W$5</c:f>
              <c:numCache>
                <c:formatCode>General</c:formatCode>
                <c:ptCount val="1"/>
                <c:pt idx="0">
                  <c:v>1</c:v>
                </c:pt>
              </c:numCache>
            </c:numRef>
          </c:val>
        </c:ser>
        <c:ser>
          <c:idx val="1"/>
          <c:order val="1"/>
          <c:tx>
            <c:v>User Experience</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Summary!$Z$5</c:f>
              <c:numCache>
                <c:formatCode>General</c:formatCode>
                <c:ptCount val="1"/>
                <c:pt idx="0">
                  <c:v>4</c:v>
                </c:pt>
              </c:numCache>
            </c:numRef>
          </c:cat>
          <c:val>
            <c:numRef>
              <c:f>Summary!$X$5</c:f>
              <c:numCache>
                <c:formatCode>General</c:formatCode>
                <c:ptCount val="1"/>
                <c:pt idx="0">
                  <c:v>4</c:v>
                </c:pt>
              </c:numCache>
            </c:numRef>
          </c:val>
        </c:ser>
        <c:ser>
          <c:idx val="2"/>
          <c:order val="2"/>
          <c:tx>
            <c:v>Performance</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Summary!$Z$5</c:f>
              <c:numCache>
                <c:formatCode>General</c:formatCode>
                <c:ptCount val="1"/>
                <c:pt idx="0">
                  <c:v>4</c:v>
                </c:pt>
              </c:numCache>
            </c:numRef>
          </c:cat>
          <c:val>
            <c:numRef>
              <c:f>Summary!$Y$5</c:f>
              <c:numCache>
                <c:formatCode>General</c:formatCode>
                <c:ptCount val="1"/>
                <c:pt idx="0">
                  <c:v>0</c:v>
                </c:pt>
              </c:numCache>
            </c:numRef>
          </c:val>
        </c:ser>
        <c:ser>
          <c:idx val="3"/>
          <c:order val="3"/>
          <c:tx>
            <c:v>Funcational </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Summary!$Z$5</c:f>
              <c:numCache>
                <c:formatCode>General</c:formatCode>
                <c:ptCount val="1"/>
                <c:pt idx="0">
                  <c:v>4</c:v>
                </c:pt>
              </c:numCache>
            </c:numRef>
          </c:cat>
          <c:val>
            <c:numRef>
              <c:f>Summary!$Z$5</c:f>
              <c:numCache>
                <c:formatCode>General</c:formatCode>
                <c:ptCount val="1"/>
                <c:pt idx="0">
                  <c:v>4</c:v>
                </c:pt>
              </c:numCache>
            </c:numRef>
          </c:val>
        </c:ser>
        <c:ser>
          <c:idx val="4"/>
          <c:order val="4"/>
          <c:tx>
            <c:v>Requirement</c:v>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Summary!$AA$5</c:f>
              <c:numCache>
                <c:formatCode>General</c:formatCode>
                <c:ptCount val="1"/>
                <c:pt idx="0">
                  <c:v>3</c:v>
                </c:pt>
              </c:numCache>
            </c:numRef>
          </c:val>
        </c:ser>
        <c:dLbls>
          <c:showLegendKey val="0"/>
          <c:showVal val="1"/>
          <c:showCatName val="0"/>
          <c:showSerName val="0"/>
          <c:showPercent val="0"/>
          <c:showBubbleSize val="0"/>
        </c:dLbls>
        <c:gapWidth val="150"/>
        <c:shape val="box"/>
        <c:axId val="327228848"/>
        <c:axId val="327229408"/>
        <c:axId val="327236784"/>
      </c:bar3DChart>
      <c:catAx>
        <c:axId val="32722884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Bugs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27229408"/>
        <c:crosses val="autoZero"/>
        <c:auto val="1"/>
        <c:lblAlgn val="ctr"/>
        <c:lblOffset val="100"/>
        <c:noMultiLvlLbl val="0"/>
      </c:catAx>
      <c:valAx>
        <c:axId val="32722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Bugs</a:t>
                </a:r>
              </a:p>
            </c:rich>
          </c:tx>
          <c:layout>
            <c:manualLayout>
              <c:xMode val="edge"/>
              <c:yMode val="edge"/>
              <c:x val="9.3403094350048343E-2"/>
              <c:y val="0.51134467125778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28848"/>
        <c:crosses val="autoZero"/>
        <c:crossBetween val="between"/>
        <c:majorUnit val="1"/>
      </c:valAx>
      <c:serAx>
        <c:axId val="3272367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29408"/>
        <c:crosses val="autoZero"/>
      </c:serAx>
      <c:spPr>
        <a:noFill/>
        <a:ln>
          <a:noFill/>
        </a:ln>
        <a:effectLst/>
      </c:spPr>
    </c:plotArea>
    <c:legend>
      <c:legendPos val="r"/>
      <c:layout>
        <c:manualLayout>
          <c:xMode val="edge"/>
          <c:yMode val="edge"/>
          <c:x val="0.81569795551871804"/>
          <c:y val="5.2172224553435495E-2"/>
          <c:w val="0.16456520237601882"/>
          <c:h val="0.35266704514600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Summary Round 3</a:t>
            </a:r>
          </a:p>
        </c:rich>
      </c:tx>
      <c:layout>
        <c:manualLayout>
          <c:xMode val="edge"/>
          <c:yMode val="edge"/>
          <c:x val="9.6200614725790862E-2"/>
          <c:y val="2.5078369905956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109062025141606E-2"/>
          <c:y val="6.7813623610528298E-2"/>
          <c:w val="0.67063717364276831"/>
          <c:h val="0.79575477830161512"/>
        </c:manualLayout>
      </c:layout>
      <c:bar3DChart>
        <c:barDir val="col"/>
        <c:grouping val="standard"/>
        <c:varyColors val="0"/>
        <c:ser>
          <c:idx val="0"/>
          <c:order val="0"/>
          <c:tx>
            <c:strRef>
              <c:f>Summary!$W$4</c:f>
              <c:strCache>
                <c:ptCount val="1"/>
                <c:pt idx="0">
                  <c:v>User Interface 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Summary!$AA$6</c:f>
              <c:numCache>
                <c:formatCode>General</c:formatCode>
                <c:ptCount val="1"/>
                <c:pt idx="0">
                  <c:v>0</c:v>
                </c:pt>
              </c:numCache>
            </c:numRef>
          </c:cat>
          <c:val>
            <c:numRef>
              <c:f>Summary!$W$6</c:f>
              <c:numCache>
                <c:formatCode>General</c:formatCode>
                <c:ptCount val="1"/>
                <c:pt idx="0">
                  <c:v>2</c:v>
                </c:pt>
              </c:numCache>
            </c:numRef>
          </c:val>
        </c:ser>
        <c:ser>
          <c:idx val="1"/>
          <c:order val="1"/>
          <c:tx>
            <c:strRef>
              <c:f>Summary!$X$4</c:f>
              <c:strCache>
                <c:ptCount val="1"/>
                <c:pt idx="0">
                  <c:v>User Experience 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Summary!$AA$6</c:f>
              <c:numCache>
                <c:formatCode>General</c:formatCode>
                <c:ptCount val="1"/>
                <c:pt idx="0">
                  <c:v>0</c:v>
                </c:pt>
              </c:numCache>
            </c:numRef>
          </c:cat>
          <c:val>
            <c:numRef>
              <c:f>Summary!$X$6</c:f>
              <c:numCache>
                <c:formatCode>General</c:formatCode>
                <c:ptCount val="1"/>
                <c:pt idx="0">
                  <c:v>5</c:v>
                </c:pt>
              </c:numCache>
            </c:numRef>
          </c:val>
        </c:ser>
        <c:ser>
          <c:idx val="2"/>
          <c:order val="2"/>
          <c:tx>
            <c:strRef>
              <c:f>Summary!$Y$4</c:f>
              <c:strCache>
                <c:ptCount val="1"/>
                <c:pt idx="0">
                  <c:v>Performance Total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Summary!$AA$6</c:f>
              <c:numCache>
                <c:formatCode>General</c:formatCode>
                <c:ptCount val="1"/>
                <c:pt idx="0">
                  <c:v>0</c:v>
                </c:pt>
              </c:numCache>
            </c:numRef>
          </c:cat>
          <c:val>
            <c:numRef>
              <c:f>Summary!$Y$6</c:f>
              <c:numCache>
                <c:formatCode>General</c:formatCode>
                <c:ptCount val="1"/>
                <c:pt idx="0">
                  <c:v>0</c:v>
                </c:pt>
              </c:numCache>
            </c:numRef>
          </c:val>
        </c:ser>
        <c:ser>
          <c:idx val="3"/>
          <c:order val="3"/>
          <c:tx>
            <c:strRef>
              <c:f>Summary!$Z$4</c:f>
              <c:strCache>
                <c:ptCount val="1"/>
                <c:pt idx="0">
                  <c:v>Functional 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Summary!$AA$6</c:f>
              <c:numCache>
                <c:formatCode>General</c:formatCode>
                <c:ptCount val="1"/>
                <c:pt idx="0">
                  <c:v>0</c:v>
                </c:pt>
              </c:numCache>
            </c:numRef>
          </c:cat>
          <c:val>
            <c:numRef>
              <c:f>Summary!$Z$6</c:f>
              <c:numCache>
                <c:formatCode>General</c:formatCode>
                <c:ptCount val="1"/>
                <c:pt idx="0">
                  <c:v>5</c:v>
                </c:pt>
              </c:numCache>
            </c:numRef>
          </c:val>
        </c:ser>
        <c:ser>
          <c:idx val="4"/>
          <c:order val="4"/>
          <c:tx>
            <c:strRef>
              <c:f>Summary!$AA$4</c:f>
              <c:strCache>
                <c:ptCount val="1"/>
                <c:pt idx="0">
                  <c:v>Requirement 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Summary!$AA$6</c:f>
              <c:numCache>
                <c:formatCode>General</c:formatCode>
                <c:ptCount val="1"/>
                <c:pt idx="0">
                  <c:v>0</c:v>
                </c:pt>
              </c:numCache>
            </c:numRef>
          </c:cat>
          <c:val>
            <c:numRef>
              <c:f>Summary!$AA$6</c:f>
              <c:numCache>
                <c:formatCode>General</c:formatCode>
                <c:ptCount val="1"/>
                <c:pt idx="0">
                  <c:v>0</c:v>
                </c:pt>
              </c:numCache>
            </c:numRef>
          </c:val>
        </c:ser>
        <c:dLbls>
          <c:showLegendKey val="0"/>
          <c:showVal val="1"/>
          <c:showCatName val="0"/>
          <c:showSerName val="0"/>
          <c:showPercent val="0"/>
          <c:showBubbleSize val="0"/>
        </c:dLbls>
        <c:gapWidth val="150"/>
        <c:shape val="box"/>
        <c:axId val="327808576"/>
        <c:axId val="327809136"/>
        <c:axId val="327785632"/>
      </c:bar3DChart>
      <c:catAx>
        <c:axId val="32780857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Bugs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27809136"/>
        <c:crosses val="autoZero"/>
        <c:auto val="1"/>
        <c:lblAlgn val="ctr"/>
        <c:lblOffset val="100"/>
        <c:noMultiLvlLbl val="0"/>
      </c:catAx>
      <c:valAx>
        <c:axId val="32780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Bugs</a:t>
                </a:r>
              </a:p>
            </c:rich>
          </c:tx>
          <c:layout>
            <c:manualLayout>
              <c:xMode val="edge"/>
              <c:yMode val="edge"/>
              <c:x val="9.3403094350048343E-2"/>
              <c:y val="0.51134467125778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08576"/>
        <c:crosses val="autoZero"/>
        <c:crossBetween val="between"/>
        <c:majorUnit val="1"/>
      </c:valAx>
      <c:serAx>
        <c:axId val="327785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09136"/>
        <c:crosses val="autoZero"/>
      </c:serAx>
      <c:spPr>
        <a:noFill/>
        <a:ln>
          <a:noFill/>
        </a:ln>
        <a:effectLst/>
      </c:spPr>
    </c:plotArea>
    <c:legend>
      <c:legendPos val="r"/>
      <c:layout>
        <c:manualLayout>
          <c:xMode val="edge"/>
          <c:yMode val="edge"/>
          <c:x val="0.81569795551871804"/>
          <c:y val="5.2172224553435495E-2"/>
          <c:w val="0.16456520237601882"/>
          <c:h val="0.35266704514600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20.emf"/><Relationship Id="rId3" Type="http://schemas.openxmlformats.org/officeDocument/2006/relationships/image" Target="../media/image15.emf"/><Relationship Id="rId7" Type="http://schemas.openxmlformats.org/officeDocument/2006/relationships/image" Target="../media/image19.emf"/><Relationship Id="rId2" Type="http://schemas.openxmlformats.org/officeDocument/2006/relationships/image" Target="../media/image14.emf"/><Relationship Id="rId1" Type="http://schemas.openxmlformats.org/officeDocument/2006/relationships/image" Target="../media/image13.emf"/><Relationship Id="rId6" Type="http://schemas.openxmlformats.org/officeDocument/2006/relationships/image" Target="../media/image18.emf"/><Relationship Id="rId5" Type="http://schemas.openxmlformats.org/officeDocument/2006/relationships/image" Target="../media/image17.emf"/><Relationship Id="rId10" Type="http://schemas.openxmlformats.org/officeDocument/2006/relationships/image" Target="../media/image22.emf"/><Relationship Id="rId4" Type="http://schemas.openxmlformats.org/officeDocument/2006/relationships/image" Target="../media/image16.emf"/><Relationship Id="rId9" Type="http://schemas.openxmlformats.org/officeDocument/2006/relationships/image" Target="../media/image21.emf"/></Relationships>
</file>

<file path=xl/drawings/drawing1.xml><?xml version="1.0" encoding="utf-8"?>
<xdr:wsDr xmlns:xdr="http://schemas.openxmlformats.org/drawingml/2006/spreadsheetDrawing" xmlns:a="http://schemas.openxmlformats.org/drawingml/2006/main">
  <xdr:twoCellAnchor>
    <xdr:from>
      <xdr:col>0</xdr:col>
      <xdr:colOff>504825</xdr:colOff>
      <xdr:row>1</xdr:row>
      <xdr:rowOff>0</xdr:rowOff>
    </xdr:from>
    <xdr:to>
      <xdr:col>5</xdr:col>
      <xdr:colOff>390525</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352425</xdr:colOff>
      <xdr:row>1</xdr:row>
      <xdr:rowOff>0</xdr:rowOff>
    </xdr:from>
    <xdr:to>
      <xdr:col>13</xdr:col>
      <xdr:colOff>238125</xdr:colOff>
      <xdr:row>19</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1207265</xdr:colOff>
      <xdr:row>24</xdr:row>
      <xdr:rowOff>58082</xdr:rowOff>
    </xdr:from>
    <xdr:ext cx="4085096" cy="937629"/>
    <xdr:sp macro="" textlink="">
      <xdr:nvSpPr>
        <xdr:cNvPr id="4" name="Rectangle 3"/>
        <xdr:cNvSpPr/>
      </xdr:nvSpPr>
      <xdr:spPr>
        <a:xfrm rot="19762587">
          <a:off x="1207265" y="4753907"/>
          <a:ext cx="4085096" cy="937629"/>
        </a:xfrm>
        <a:prstGeom prst="rect">
          <a:avLst/>
        </a:prstGeom>
        <a:noFill/>
      </xdr:spPr>
      <xdr:txBody>
        <a:bodyPr wrap="square" lIns="91440" tIns="45720" rIns="91440" bIns="45720">
          <a:spAutoFit/>
        </a:bodyPr>
        <a:lstStyle/>
        <a:p>
          <a:pPr algn="ctr"/>
          <a:r>
            <a:rPr lang="en-US" sz="5400" b="0" cap="none" spc="0">
              <a:ln w="0"/>
              <a:solidFill>
                <a:schemeClr val="tx1">
                  <a:alpha val="10000"/>
                </a:schemeClr>
              </a:solidFill>
              <a:effectLst>
                <a:outerShdw blurRad="38100" dist="19050" dir="2700000" algn="tl" rotWithShape="0">
                  <a:schemeClr val="dk1">
                    <a:alpha val="40000"/>
                  </a:schemeClr>
                </a:outerShdw>
              </a:effectLst>
            </a:rPr>
            <a:t>DotNet</a:t>
          </a:r>
          <a:endParaRPr lang="en-US" sz="5400" b="0" cap="none" spc="0">
            <a:ln w="0"/>
            <a:solidFill>
              <a:schemeClr val="tx1">
                <a:alpha val="10000"/>
              </a:schemeClr>
            </a:solidFill>
            <a:effectLst/>
          </a:endParaRPr>
        </a:p>
      </xdr:txBody>
    </xdr:sp>
    <xdr:clientData/>
  </xdr:oneCellAnchor>
  <xdr:oneCellAnchor>
    <xdr:from>
      <xdr:col>0</xdr:col>
      <xdr:colOff>682918</xdr:colOff>
      <xdr:row>29</xdr:row>
      <xdr:rowOff>825211</xdr:rowOff>
    </xdr:from>
    <xdr:ext cx="4711239" cy="937629"/>
    <xdr:sp macro="" textlink="">
      <xdr:nvSpPr>
        <xdr:cNvPr id="5" name="Rectangle 4"/>
        <xdr:cNvSpPr/>
      </xdr:nvSpPr>
      <xdr:spPr>
        <a:xfrm rot="19762587">
          <a:off x="682918" y="8045161"/>
          <a:ext cx="4711239" cy="937629"/>
        </a:xfrm>
        <a:prstGeom prst="rect">
          <a:avLst/>
        </a:prstGeom>
        <a:noFill/>
      </xdr:spPr>
      <xdr:txBody>
        <a:bodyPr wrap="square" lIns="91440" tIns="45720" rIns="91440" bIns="45720">
          <a:spAutoFit/>
        </a:bodyPr>
        <a:lstStyle/>
        <a:p>
          <a:pPr algn="ctr"/>
          <a:r>
            <a:rPr lang="en-US" sz="5400" b="0" cap="none" spc="0">
              <a:ln w="0"/>
              <a:solidFill>
                <a:schemeClr val="tx1">
                  <a:alpha val="10000"/>
                </a:schemeClr>
              </a:solidFill>
              <a:effectLst>
                <a:outerShdw blurRad="38100" dist="19050" dir="2700000" algn="tl" rotWithShape="0">
                  <a:schemeClr val="dk1">
                    <a:alpha val="40000"/>
                  </a:schemeClr>
                </a:outerShdw>
              </a:effectLst>
            </a:rPr>
            <a:t>Staging</a:t>
          </a:r>
          <a:endParaRPr lang="en-US" sz="5400" b="0" cap="none" spc="0">
            <a:ln w="0"/>
            <a:solidFill>
              <a:schemeClr val="tx1">
                <a:alpha val="10000"/>
              </a:schemeClr>
            </a:solidFill>
            <a:effectLst/>
          </a:endParaRPr>
        </a:p>
      </xdr:txBody>
    </xdr:sp>
    <xdr:clientData/>
  </xdr:oneCellAnchor>
  <xdr:oneCellAnchor>
    <xdr:from>
      <xdr:col>0</xdr:col>
      <xdr:colOff>1072781</xdr:colOff>
      <xdr:row>36</xdr:row>
      <xdr:rowOff>301020</xdr:rowOff>
    </xdr:from>
    <xdr:ext cx="4496620" cy="937629"/>
    <xdr:sp macro="" textlink="">
      <xdr:nvSpPr>
        <xdr:cNvPr id="6" name="Rectangle 5"/>
        <xdr:cNvSpPr/>
      </xdr:nvSpPr>
      <xdr:spPr>
        <a:xfrm rot="19762587">
          <a:off x="1072781" y="12016770"/>
          <a:ext cx="4496620" cy="937629"/>
        </a:xfrm>
        <a:prstGeom prst="rect">
          <a:avLst/>
        </a:prstGeom>
        <a:noFill/>
      </xdr:spPr>
      <xdr:txBody>
        <a:bodyPr wrap="square" lIns="91440" tIns="45720" rIns="91440" bIns="45720">
          <a:spAutoFit/>
        </a:bodyPr>
        <a:lstStyle/>
        <a:p>
          <a:pPr algn="ctr"/>
          <a:r>
            <a:rPr lang="en-US" sz="5400" b="0" cap="none" spc="0">
              <a:ln w="0"/>
              <a:solidFill>
                <a:schemeClr val="tx1">
                  <a:alpha val="10000"/>
                </a:schemeClr>
              </a:solidFill>
              <a:effectLst>
                <a:outerShdw blurRad="38100" dist="19050" dir="2700000" algn="tl" rotWithShape="0">
                  <a:schemeClr val="dk1">
                    <a:alpha val="40000"/>
                  </a:schemeClr>
                </a:outerShdw>
              </a:effectLst>
            </a:rPr>
            <a:t>Production</a:t>
          </a:r>
          <a:endParaRPr lang="en-US" sz="5400" b="0" cap="none" spc="0">
            <a:ln w="0"/>
            <a:solidFill>
              <a:schemeClr val="tx1">
                <a:alpha val="10000"/>
              </a:schemeClr>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1009650</xdr:colOff>
      <xdr:row>0</xdr:row>
      <xdr:rowOff>19050</xdr:rowOff>
    </xdr:from>
    <xdr:to>
      <xdr:col>0</xdr:col>
      <xdr:colOff>1133475</xdr:colOff>
      <xdr:row>0</xdr:row>
      <xdr:rowOff>142875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9650" y="19050"/>
          <a:ext cx="123825" cy="123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1000125</xdr:colOff>
      <xdr:row>0</xdr:row>
      <xdr:rowOff>19050</xdr:rowOff>
    </xdr:from>
    <xdr:to>
      <xdr:col>0</xdr:col>
      <xdr:colOff>1123950</xdr:colOff>
      <xdr:row>0</xdr:row>
      <xdr:rowOff>142875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25" y="19050"/>
          <a:ext cx="123825" cy="123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19050</xdr:colOff>
          <xdr:row>8</xdr:row>
          <xdr:rowOff>485775</xdr:rowOff>
        </xdr:from>
        <xdr:to>
          <xdr:col>5</xdr:col>
          <xdr:colOff>2095500</xdr:colOff>
          <xdr:row>10</xdr:row>
          <xdr:rowOff>9525</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xdr:row>
          <xdr:rowOff>19050</xdr:rowOff>
        </xdr:from>
        <xdr:to>
          <xdr:col>5</xdr:col>
          <xdr:colOff>2095500</xdr:colOff>
          <xdr:row>12</xdr:row>
          <xdr:rowOff>1123950</xdr:rowOff>
        </xdr:to>
        <xdr:sp macro="" textlink="">
          <xdr:nvSpPr>
            <xdr:cNvPr id="3081" name="Object 9" hidden="1">
              <a:extLst>
                <a:ext uri="{63B3BB69-23CF-44E3-9099-C40C66FF867C}">
                  <a14:compatExt spid="_x0000_s308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xdr:row>
          <xdr:rowOff>647700</xdr:rowOff>
        </xdr:from>
        <xdr:to>
          <xdr:col>6</xdr:col>
          <xdr:colOff>0</xdr:colOff>
          <xdr:row>11</xdr:row>
          <xdr:rowOff>904875</xdr:rowOff>
        </xdr:to>
        <xdr:sp macro="" textlink="">
          <xdr:nvSpPr>
            <xdr:cNvPr id="3082" name="Object 10"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xdr:row>
          <xdr:rowOff>0</xdr:rowOff>
        </xdr:from>
        <xdr:to>
          <xdr:col>6</xdr:col>
          <xdr:colOff>0</xdr:colOff>
          <xdr:row>13</xdr:row>
          <xdr:rowOff>800100</xdr:rowOff>
        </xdr:to>
        <xdr:sp macro="" textlink="">
          <xdr:nvSpPr>
            <xdr:cNvPr id="3084" name="Object 12" hidden="1">
              <a:extLst>
                <a:ext uri="{63B3BB69-23CF-44E3-9099-C40C66FF867C}">
                  <a14:compatExt spid="_x0000_s308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638175</xdr:rowOff>
        </xdr:from>
        <xdr:to>
          <xdr:col>6</xdr:col>
          <xdr:colOff>0</xdr:colOff>
          <xdr:row>15</xdr:row>
          <xdr:rowOff>1771650</xdr:rowOff>
        </xdr:to>
        <xdr:sp macro="" textlink="">
          <xdr:nvSpPr>
            <xdr:cNvPr id="3087" name="Object 15" hidden="1">
              <a:extLst>
                <a:ext uri="{63B3BB69-23CF-44E3-9099-C40C66FF867C}">
                  <a14:compatExt spid="_x0000_s308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1857375</xdr:colOff>
          <xdr:row>16</xdr:row>
          <xdr:rowOff>0</xdr:rowOff>
        </xdr:from>
        <xdr:to>
          <xdr:col>5</xdr:col>
          <xdr:colOff>2076450</xdr:colOff>
          <xdr:row>16</xdr:row>
          <xdr:rowOff>962025</xdr:rowOff>
        </xdr:to>
        <xdr:sp macro="" textlink="">
          <xdr:nvSpPr>
            <xdr:cNvPr id="3090" name="Object 18"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1885950</xdr:colOff>
          <xdr:row>17</xdr:row>
          <xdr:rowOff>0</xdr:rowOff>
        </xdr:from>
        <xdr:to>
          <xdr:col>5</xdr:col>
          <xdr:colOff>2105025</xdr:colOff>
          <xdr:row>17</xdr:row>
          <xdr:rowOff>781050</xdr:rowOff>
        </xdr:to>
        <xdr:sp macro="" textlink="">
          <xdr:nvSpPr>
            <xdr:cNvPr id="3093" name="Object 21" hidden="1">
              <a:extLst>
                <a:ext uri="{63B3BB69-23CF-44E3-9099-C40C66FF867C}">
                  <a14:compatExt spid="_x0000_s30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1847850</xdr:colOff>
          <xdr:row>10</xdr:row>
          <xdr:rowOff>28575</xdr:rowOff>
        </xdr:from>
        <xdr:to>
          <xdr:col>5</xdr:col>
          <xdr:colOff>2095500</xdr:colOff>
          <xdr:row>10</xdr:row>
          <xdr:rowOff>628650</xdr:rowOff>
        </xdr:to>
        <xdr:sp macro="" textlink="">
          <xdr:nvSpPr>
            <xdr:cNvPr id="3094" name="Object 22"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xdr:row>
          <xdr:rowOff>790575</xdr:rowOff>
        </xdr:from>
        <xdr:to>
          <xdr:col>6</xdr:col>
          <xdr:colOff>0</xdr:colOff>
          <xdr:row>18</xdr:row>
          <xdr:rowOff>600075</xdr:rowOff>
        </xdr:to>
        <xdr:sp macro="" textlink="">
          <xdr:nvSpPr>
            <xdr:cNvPr id="3098" name="Object 26" hidden="1">
              <a:extLst>
                <a:ext uri="{63B3BB69-23CF-44E3-9099-C40C66FF867C}">
                  <a14:compatExt spid="_x0000_s3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0</xdr:rowOff>
        </xdr:from>
        <xdr:to>
          <xdr:col>5</xdr:col>
          <xdr:colOff>2095500</xdr:colOff>
          <xdr:row>20</xdr:row>
          <xdr:rowOff>28575</xdr:rowOff>
        </xdr:to>
        <xdr:sp macro="" textlink="">
          <xdr:nvSpPr>
            <xdr:cNvPr id="3100" name="Object 28" hidden="1">
              <a:extLst>
                <a:ext uri="{63B3BB69-23CF-44E3-9099-C40C66FF867C}">
                  <a14:compatExt spid="_x0000_s3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1857375</xdr:colOff>
          <xdr:row>19</xdr:row>
          <xdr:rowOff>485775</xdr:rowOff>
        </xdr:from>
        <xdr:to>
          <xdr:col>5</xdr:col>
          <xdr:colOff>2076450</xdr:colOff>
          <xdr:row>21</xdr:row>
          <xdr:rowOff>9525</xdr:rowOff>
        </xdr:to>
        <xdr:sp macro="" textlink="">
          <xdr:nvSpPr>
            <xdr:cNvPr id="3101" name="Object 29" hidden="1">
              <a:extLst>
                <a:ext uri="{63B3BB69-23CF-44E3-9099-C40C66FF867C}">
                  <a14:compatExt spid="_x0000_s310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1000125</xdr:colOff>
      <xdr:row>0</xdr:row>
      <xdr:rowOff>19050</xdr:rowOff>
    </xdr:from>
    <xdr:to>
      <xdr:col>0</xdr:col>
      <xdr:colOff>1123950</xdr:colOff>
      <xdr:row>0</xdr:row>
      <xdr:rowOff>142875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25" y="19050"/>
          <a:ext cx="123825" cy="123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85725</xdr:colOff>
          <xdr:row>10</xdr:row>
          <xdr:rowOff>123825</xdr:rowOff>
        </xdr:from>
        <xdr:to>
          <xdr:col>5</xdr:col>
          <xdr:colOff>1828800</xdr:colOff>
          <xdr:row>10</xdr:row>
          <xdr:rowOff>1066800</xdr:rowOff>
        </xdr:to>
        <xdr:sp macro="" textlink="">
          <xdr:nvSpPr>
            <xdr:cNvPr id="4110" name="Object 14" hidden="1">
              <a:extLst>
                <a:ext uri="{63B3BB69-23CF-44E3-9099-C40C66FF867C}">
                  <a14:compatExt spid="_x0000_s41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19050</xdr:rowOff>
        </xdr:from>
        <xdr:to>
          <xdr:col>6</xdr:col>
          <xdr:colOff>0</xdr:colOff>
          <xdr:row>12</xdr:row>
          <xdr:rowOff>9525</xdr:rowOff>
        </xdr:to>
        <xdr:sp macro="" textlink="">
          <xdr:nvSpPr>
            <xdr:cNvPr id="4112" name="Object 16" hidden="1">
              <a:extLst>
                <a:ext uri="{63B3BB69-23CF-44E3-9099-C40C66FF867C}">
                  <a14:compatExt spid="_x0000_s411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314325</xdr:rowOff>
        </xdr:from>
        <xdr:to>
          <xdr:col>5</xdr:col>
          <xdr:colOff>2105025</xdr:colOff>
          <xdr:row>18</xdr:row>
          <xdr:rowOff>333375</xdr:rowOff>
        </xdr:to>
        <xdr:sp macro="" textlink="">
          <xdr:nvSpPr>
            <xdr:cNvPr id="4117" name="Object 21" hidden="1">
              <a:extLst>
                <a:ext uri="{63B3BB69-23CF-44E3-9099-C40C66FF867C}">
                  <a14:compatExt spid="_x0000_s411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1885950</xdr:colOff>
          <xdr:row>11</xdr:row>
          <xdr:rowOff>638175</xdr:rowOff>
        </xdr:from>
        <xdr:to>
          <xdr:col>5</xdr:col>
          <xdr:colOff>2105025</xdr:colOff>
          <xdr:row>13</xdr:row>
          <xdr:rowOff>9525</xdr:rowOff>
        </xdr:to>
        <xdr:sp macro="" textlink="">
          <xdr:nvSpPr>
            <xdr:cNvPr id="4122" name="Object 26" hidden="1">
              <a:extLst>
                <a:ext uri="{63B3BB69-23CF-44E3-9099-C40C66FF867C}">
                  <a14:compatExt spid="_x0000_s412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21</xdr:row>
          <xdr:rowOff>609600</xdr:rowOff>
        </xdr:from>
        <xdr:to>
          <xdr:col>5</xdr:col>
          <xdr:colOff>2095500</xdr:colOff>
          <xdr:row>23</xdr:row>
          <xdr:rowOff>0</xdr:rowOff>
        </xdr:to>
        <xdr:sp macro="" textlink="">
          <xdr:nvSpPr>
            <xdr:cNvPr id="4123" name="Object 27" hidden="1">
              <a:extLst>
                <a:ext uri="{63B3BB69-23CF-44E3-9099-C40C66FF867C}">
                  <a14:compatExt spid="_x0000_s412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1885950</xdr:colOff>
          <xdr:row>18</xdr:row>
          <xdr:rowOff>0</xdr:rowOff>
        </xdr:from>
        <xdr:to>
          <xdr:col>5</xdr:col>
          <xdr:colOff>2105025</xdr:colOff>
          <xdr:row>19</xdr:row>
          <xdr:rowOff>0</xdr:rowOff>
        </xdr:to>
        <xdr:sp macro="" textlink="">
          <xdr:nvSpPr>
            <xdr:cNvPr id="4125" name="Object 29" hidden="1">
              <a:extLst>
                <a:ext uri="{63B3BB69-23CF-44E3-9099-C40C66FF867C}">
                  <a14:compatExt spid="_x0000_s41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xdr:row>
          <xdr:rowOff>0</xdr:rowOff>
        </xdr:from>
        <xdr:to>
          <xdr:col>5</xdr:col>
          <xdr:colOff>2095500</xdr:colOff>
          <xdr:row>13</xdr:row>
          <xdr:rowOff>628650</xdr:rowOff>
        </xdr:to>
        <xdr:sp macro="" textlink="">
          <xdr:nvSpPr>
            <xdr:cNvPr id="4132" name="Object 36" hidden="1">
              <a:extLst>
                <a:ext uri="{63B3BB69-23CF-44E3-9099-C40C66FF867C}">
                  <a14:compatExt spid="_x0000_s413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xdr:row>
          <xdr:rowOff>638175</xdr:rowOff>
        </xdr:from>
        <xdr:to>
          <xdr:col>5</xdr:col>
          <xdr:colOff>2095500</xdr:colOff>
          <xdr:row>15</xdr:row>
          <xdr:rowOff>9525</xdr:rowOff>
        </xdr:to>
        <xdr:sp macro="" textlink="">
          <xdr:nvSpPr>
            <xdr:cNvPr id="4133" name="Object 37" hidden="1">
              <a:extLst>
                <a:ext uri="{63B3BB69-23CF-44E3-9099-C40C66FF867C}">
                  <a14:compatExt spid="_x0000_s41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xdr:row>
          <xdr:rowOff>0</xdr:rowOff>
        </xdr:from>
        <xdr:to>
          <xdr:col>6</xdr:col>
          <xdr:colOff>0</xdr:colOff>
          <xdr:row>23</xdr:row>
          <xdr:rowOff>628650</xdr:rowOff>
        </xdr:to>
        <xdr:sp macro="" textlink="">
          <xdr:nvSpPr>
            <xdr:cNvPr id="4137" name="Object 41" hidden="1">
              <a:extLst>
                <a:ext uri="{63B3BB69-23CF-44E3-9099-C40C66FF867C}">
                  <a14:compatExt spid="_x0000_s413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xdr:row>
          <xdr:rowOff>0</xdr:rowOff>
        </xdr:from>
        <xdr:to>
          <xdr:col>6</xdr:col>
          <xdr:colOff>0</xdr:colOff>
          <xdr:row>25</xdr:row>
          <xdr:rowOff>9525</xdr:rowOff>
        </xdr:to>
        <xdr:sp macro="" textlink="">
          <xdr:nvSpPr>
            <xdr:cNvPr id="4139" name="Object 43" hidden="1">
              <a:extLst>
                <a:ext uri="{63B3BB69-23CF-44E3-9099-C40C66FF867C}">
                  <a14:compatExt spid="_x0000_s413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6.emf"/><Relationship Id="rId18" Type="http://schemas.openxmlformats.org/officeDocument/2006/relationships/oleObject" Target="../embeddings/Microsoft_Excel_97-2003_Worksheet1.xls"/><Relationship Id="rId3" Type="http://schemas.openxmlformats.org/officeDocument/2006/relationships/vmlDrawing" Target="../drawings/vmlDrawing1.vml"/><Relationship Id="rId21" Type="http://schemas.openxmlformats.org/officeDocument/2006/relationships/image" Target="../media/image10.emf"/><Relationship Id="rId7" Type="http://schemas.openxmlformats.org/officeDocument/2006/relationships/image" Target="../media/image3.emf"/><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2" Type="http://schemas.openxmlformats.org/officeDocument/2006/relationships/drawing" Target="../drawings/drawing3.xml"/><Relationship Id="rId16" Type="http://schemas.openxmlformats.org/officeDocument/2006/relationships/oleObject" Target="../embeddings/oleObject7.bin"/><Relationship Id="rId20" Type="http://schemas.openxmlformats.org/officeDocument/2006/relationships/oleObject" Target="../embeddings/oleObject8.bin"/><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5.emf"/><Relationship Id="rId24" Type="http://schemas.openxmlformats.org/officeDocument/2006/relationships/oleObject" Target="../embeddings/oleObject10.bin"/><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10" Type="http://schemas.openxmlformats.org/officeDocument/2006/relationships/oleObject" Target="../embeddings/oleObject4.bin"/><Relationship Id="rId19" Type="http://schemas.openxmlformats.org/officeDocument/2006/relationships/image" Target="../media/image9.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9.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3.bin"/><Relationship Id="rId13" Type="http://schemas.openxmlformats.org/officeDocument/2006/relationships/image" Target="../media/image17.emf"/><Relationship Id="rId18" Type="http://schemas.openxmlformats.org/officeDocument/2006/relationships/oleObject" Target="../embeddings/oleObject18.bin"/><Relationship Id="rId3" Type="http://schemas.openxmlformats.org/officeDocument/2006/relationships/vmlDrawing" Target="../drawings/vmlDrawing2.vml"/><Relationship Id="rId21" Type="http://schemas.openxmlformats.org/officeDocument/2006/relationships/image" Target="../media/image21.emf"/><Relationship Id="rId7" Type="http://schemas.openxmlformats.org/officeDocument/2006/relationships/image" Target="../media/image14.emf"/><Relationship Id="rId12" Type="http://schemas.openxmlformats.org/officeDocument/2006/relationships/oleObject" Target="../embeddings/oleObject15.bin"/><Relationship Id="rId17" Type="http://schemas.openxmlformats.org/officeDocument/2006/relationships/image" Target="../media/image19.emf"/><Relationship Id="rId2" Type="http://schemas.openxmlformats.org/officeDocument/2006/relationships/drawing" Target="../drawings/drawing4.xml"/><Relationship Id="rId16" Type="http://schemas.openxmlformats.org/officeDocument/2006/relationships/oleObject" Target="../embeddings/oleObject17.bin"/><Relationship Id="rId20" Type="http://schemas.openxmlformats.org/officeDocument/2006/relationships/oleObject" Target="../embeddings/oleObject19.bin"/><Relationship Id="rId1" Type="http://schemas.openxmlformats.org/officeDocument/2006/relationships/printerSettings" Target="../printerSettings/printerSettings4.bin"/><Relationship Id="rId6" Type="http://schemas.openxmlformats.org/officeDocument/2006/relationships/oleObject" Target="../embeddings/oleObject12.bin"/><Relationship Id="rId11" Type="http://schemas.openxmlformats.org/officeDocument/2006/relationships/image" Target="../media/image16.emf"/><Relationship Id="rId5" Type="http://schemas.openxmlformats.org/officeDocument/2006/relationships/image" Target="../media/image13.emf"/><Relationship Id="rId15" Type="http://schemas.openxmlformats.org/officeDocument/2006/relationships/image" Target="../media/image18.emf"/><Relationship Id="rId23" Type="http://schemas.openxmlformats.org/officeDocument/2006/relationships/image" Target="../media/image22.emf"/><Relationship Id="rId10" Type="http://schemas.openxmlformats.org/officeDocument/2006/relationships/oleObject" Target="../embeddings/oleObject14.bin"/><Relationship Id="rId19" Type="http://schemas.openxmlformats.org/officeDocument/2006/relationships/image" Target="../media/image20.emf"/><Relationship Id="rId4" Type="http://schemas.openxmlformats.org/officeDocument/2006/relationships/oleObject" Target="../embeddings/oleObject11.bin"/><Relationship Id="rId9" Type="http://schemas.openxmlformats.org/officeDocument/2006/relationships/image" Target="../media/image15.emf"/><Relationship Id="rId14" Type="http://schemas.openxmlformats.org/officeDocument/2006/relationships/oleObject" Target="../embeddings/oleObject16.bin"/><Relationship Id="rId22"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tabSelected="1" workbookViewId="0">
      <selection activeCell="K24" sqref="K24"/>
    </sheetView>
  </sheetViews>
  <sheetFormatPr defaultRowHeight="12.75"/>
  <cols>
    <col min="1" max="1" width="20.85546875" style="20" bestFit="1" customWidth="1"/>
    <col min="2" max="2" width="12.28515625" style="20" customWidth="1"/>
    <col min="3" max="3" width="22.85546875" style="20" bestFit="1" customWidth="1"/>
    <col min="4" max="4" width="18.28515625" style="20" bestFit="1" customWidth="1"/>
    <col min="5" max="5" width="17.7109375" style="20" bestFit="1" customWidth="1"/>
    <col min="6" max="6" width="12.85546875" style="20" bestFit="1" customWidth="1"/>
    <col min="7" max="8" width="9.140625" style="20"/>
    <col min="9" max="9" width="16.5703125" style="20" customWidth="1"/>
    <col min="10" max="10" width="20.42578125" style="20" customWidth="1"/>
    <col min="11" max="11" width="21.5703125" style="20" customWidth="1"/>
    <col min="12" max="12" width="21.28515625" style="20" customWidth="1"/>
    <col min="13" max="13" width="18.28515625" style="20" customWidth="1"/>
    <col min="14" max="14" width="26" style="20" customWidth="1"/>
    <col min="15" max="15" width="9.42578125" style="20" customWidth="1"/>
    <col min="16" max="21" width="9.140625" style="20"/>
    <col min="22" max="22" width="8.85546875" style="20" hidden="1" customWidth="1"/>
    <col min="23" max="23" width="20.42578125" style="20" hidden="1" customWidth="1"/>
    <col min="24" max="24" width="22" style="20" hidden="1" customWidth="1"/>
    <col min="25" max="25" width="18.5703125" style="20" hidden="1" customWidth="1"/>
    <col min="26" max="26" width="16.42578125" style="20" hidden="1" customWidth="1"/>
    <col min="27" max="27" width="18.42578125" style="20" hidden="1" customWidth="1"/>
    <col min="28" max="16384" width="9.140625" style="20"/>
  </cols>
  <sheetData>
    <row r="1" spans="1:27" ht="13.5" thickBot="1">
      <c r="A1" s="133" t="s">
        <v>117</v>
      </c>
      <c r="B1" s="134"/>
      <c r="C1" s="134"/>
      <c r="D1" s="134"/>
      <c r="E1" s="134"/>
      <c r="F1" s="135"/>
      <c r="I1" s="133" t="s">
        <v>117</v>
      </c>
      <c r="J1" s="134"/>
      <c r="K1" s="134"/>
      <c r="L1" s="134"/>
      <c r="M1" s="134"/>
      <c r="N1" s="135"/>
    </row>
    <row r="2" spans="1:27">
      <c r="A2" s="30"/>
      <c r="B2" s="28"/>
      <c r="C2" s="28"/>
      <c r="D2" s="28"/>
      <c r="E2" s="28"/>
      <c r="F2" s="31"/>
      <c r="G2" s="28"/>
      <c r="H2" s="28"/>
      <c r="I2" s="30"/>
      <c r="J2" s="28"/>
      <c r="K2" s="28"/>
      <c r="L2" s="28"/>
      <c r="M2" s="28"/>
      <c r="N2" s="31"/>
      <c r="O2" s="28"/>
      <c r="P2" s="28"/>
      <c r="Q2" s="28"/>
      <c r="R2" s="28"/>
      <c r="S2" s="28"/>
      <c r="T2" s="28"/>
      <c r="U2" s="28"/>
    </row>
    <row r="3" spans="1:27">
      <c r="A3" s="30"/>
      <c r="B3" s="28"/>
      <c r="C3" s="28"/>
      <c r="D3" s="28"/>
      <c r="E3" s="28"/>
      <c r="F3" s="31"/>
      <c r="G3" s="28"/>
      <c r="H3" s="28"/>
      <c r="I3" s="30"/>
      <c r="J3" s="28"/>
      <c r="K3" s="28"/>
      <c r="L3" s="28"/>
      <c r="M3" s="28"/>
      <c r="N3" s="31"/>
      <c r="O3" s="28"/>
      <c r="P3" s="28"/>
      <c r="Q3" s="28"/>
      <c r="R3" s="28"/>
      <c r="S3" s="28"/>
      <c r="T3" s="28"/>
      <c r="U3" s="28"/>
    </row>
    <row r="4" spans="1:27">
      <c r="A4" s="30"/>
      <c r="B4" s="28"/>
      <c r="C4" s="28"/>
      <c r="D4" s="28"/>
      <c r="E4" s="28"/>
      <c r="F4" s="31"/>
      <c r="G4" s="28"/>
      <c r="H4" s="28"/>
      <c r="I4" s="30"/>
      <c r="J4" s="28"/>
      <c r="K4" s="28"/>
      <c r="L4" s="28"/>
      <c r="M4" s="28"/>
      <c r="N4" s="31"/>
      <c r="O4" s="28"/>
      <c r="P4" s="28"/>
      <c r="Q4" s="28"/>
      <c r="R4" s="28"/>
      <c r="S4" s="28"/>
      <c r="T4" s="28"/>
      <c r="U4" s="28"/>
      <c r="V4" s="20" t="s">
        <v>307</v>
      </c>
      <c r="W4" s="20" t="s">
        <v>132</v>
      </c>
      <c r="X4" s="20" t="s">
        <v>133</v>
      </c>
      <c r="Y4" s="20" t="s">
        <v>134</v>
      </c>
      <c r="Z4" s="20" t="s">
        <v>135</v>
      </c>
      <c r="AA4" s="20" t="s">
        <v>136</v>
      </c>
    </row>
    <row r="5" spans="1:27" ht="15">
      <c r="A5" s="30"/>
      <c r="B5" s="28"/>
      <c r="C5" s="28"/>
      <c r="D5" s="28"/>
      <c r="E5" s="28"/>
      <c r="F5" s="31"/>
      <c r="G5" s="28"/>
      <c r="H5" s="28"/>
      <c r="I5" s="30"/>
      <c r="J5" s="28"/>
      <c r="K5" s="28"/>
      <c r="L5" s="28"/>
      <c r="M5" s="28"/>
      <c r="N5" s="31"/>
      <c r="O5" s="28"/>
      <c r="P5" s="28"/>
      <c r="Q5" s="28"/>
      <c r="R5" s="28"/>
      <c r="S5" s="28"/>
      <c r="T5" s="28"/>
      <c r="U5" s="28"/>
      <c r="V5" s="20">
        <v>2</v>
      </c>
      <c r="W5" s="32">
        <f>'Defect Report Round1'!L10</f>
        <v>1</v>
      </c>
      <c r="X5" s="32">
        <f>'Defect Report Round1'!M10</f>
        <v>4</v>
      </c>
      <c r="Y5" s="32">
        <f>'Defect Report Round1'!N10</f>
        <v>0</v>
      </c>
      <c r="Z5" s="32">
        <f>'Defect Report Round1'!O10</f>
        <v>4</v>
      </c>
      <c r="AA5" s="32">
        <f>'Defect Report Round1'!P10</f>
        <v>3</v>
      </c>
    </row>
    <row r="6" spans="1:27" ht="15">
      <c r="A6" s="30"/>
      <c r="B6" s="28"/>
      <c r="C6" s="28"/>
      <c r="D6" s="28"/>
      <c r="E6" s="28"/>
      <c r="F6" s="31"/>
      <c r="G6" s="28"/>
      <c r="H6" s="28"/>
      <c r="I6" s="30"/>
      <c r="J6" s="28"/>
      <c r="K6" s="28"/>
      <c r="L6" s="28"/>
      <c r="M6" s="28"/>
      <c r="N6" s="31"/>
      <c r="O6" s="28"/>
      <c r="P6" s="28"/>
      <c r="Q6" s="28"/>
      <c r="R6" s="28"/>
      <c r="S6" s="28"/>
      <c r="T6" s="28"/>
      <c r="U6" s="28"/>
      <c r="V6" s="20">
        <v>3</v>
      </c>
      <c r="W6" s="32">
        <f>'Defect Report Round3'!L10</f>
        <v>2</v>
      </c>
      <c r="X6" s="32">
        <f>'Defect Report Round3'!M10</f>
        <v>5</v>
      </c>
      <c r="Y6" s="32">
        <f>'Defect Report Round3'!N10</f>
        <v>0</v>
      </c>
      <c r="Z6" s="32">
        <f>'Defect Report Round3'!O10</f>
        <v>5</v>
      </c>
      <c r="AA6" s="32">
        <f>'Defect Report Round3'!P10</f>
        <v>0</v>
      </c>
    </row>
    <row r="7" spans="1:27">
      <c r="A7" s="30"/>
      <c r="B7" s="28"/>
      <c r="C7" s="28"/>
      <c r="D7" s="28"/>
      <c r="E7" s="28"/>
      <c r="F7" s="31"/>
      <c r="G7" s="28"/>
      <c r="H7" s="28"/>
      <c r="I7" s="30"/>
      <c r="J7" s="28"/>
      <c r="K7" s="28"/>
      <c r="L7" s="28"/>
      <c r="M7" s="28"/>
      <c r="N7" s="31"/>
      <c r="O7" s="28"/>
      <c r="P7" s="28"/>
      <c r="Q7" s="28"/>
      <c r="R7" s="28"/>
      <c r="S7" s="28"/>
      <c r="T7" s="28"/>
      <c r="U7" s="28"/>
    </row>
    <row r="8" spans="1:27">
      <c r="A8" s="30"/>
      <c r="B8" s="28"/>
      <c r="C8" s="28"/>
      <c r="D8" s="28"/>
      <c r="E8" s="28"/>
      <c r="F8" s="31"/>
      <c r="G8" s="28"/>
      <c r="H8" s="28"/>
      <c r="I8" s="30"/>
      <c r="J8" s="28"/>
      <c r="K8" s="28"/>
      <c r="L8" s="28"/>
      <c r="M8" s="28"/>
      <c r="N8" s="31"/>
      <c r="O8" s="28"/>
      <c r="P8" s="28"/>
      <c r="Q8" s="28"/>
      <c r="R8" s="28"/>
      <c r="S8" s="28"/>
      <c r="T8" s="28"/>
      <c r="U8" s="28"/>
    </row>
    <row r="9" spans="1:27">
      <c r="A9" s="30"/>
      <c r="B9" s="28"/>
      <c r="C9" s="28"/>
      <c r="D9" s="28"/>
      <c r="E9" s="28"/>
      <c r="F9" s="31"/>
      <c r="G9" s="28"/>
      <c r="H9" s="28"/>
      <c r="I9" s="30"/>
      <c r="J9" s="28"/>
      <c r="K9" s="28"/>
      <c r="L9" s="28"/>
      <c r="M9" s="28"/>
      <c r="N9" s="31"/>
      <c r="O9" s="28"/>
      <c r="P9" s="28"/>
      <c r="Q9" s="28"/>
      <c r="R9" s="28"/>
      <c r="S9" s="28"/>
      <c r="T9" s="28"/>
      <c r="U9" s="28"/>
    </row>
    <row r="10" spans="1:27">
      <c r="A10" s="30"/>
      <c r="B10" s="28"/>
      <c r="C10" s="28"/>
      <c r="D10" s="28"/>
      <c r="E10" s="28"/>
      <c r="F10" s="31"/>
      <c r="G10" s="28"/>
      <c r="H10" s="28"/>
      <c r="I10" s="30"/>
      <c r="J10" s="28"/>
      <c r="K10" s="28"/>
      <c r="L10" s="28"/>
      <c r="M10" s="28"/>
      <c r="N10" s="31"/>
      <c r="O10" s="28"/>
      <c r="P10" s="28"/>
      <c r="Q10" s="28"/>
      <c r="R10" s="28"/>
      <c r="S10" s="28"/>
      <c r="T10" s="28"/>
      <c r="U10" s="28"/>
    </row>
    <row r="11" spans="1:27">
      <c r="A11" s="30"/>
      <c r="B11" s="28"/>
      <c r="C11" s="28"/>
      <c r="D11" s="28"/>
      <c r="E11" s="28"/>
      <c r="F11" s="31"/>
      <c r="G11" s="28"/>
      <c r="H11" s="28"/>
      <c r="I11" s="30"/>
      <c r="J11" s="28"/>
      <c r="K11" s="28"/>
      <c r="L11" s="28"/>
      <c r="M11" s="28"/>
      <c r="N11" s="31"/>
      <c r="O11" s="28"/>
      <c r="P11" s="28"/>
      <c r="Q11" s="28"/>
      <c r="R11" s="28"/>
      <c r="S11" s="28"/>
      <c r="T11" s="28"/>
      <c r="U11" s="28"/>
    </row>
    <row r="12" spans="1:27">
      <c r="A12" s="30"/>
      <c r="B12" s="28"/>
      <c r="C12" s="28"/>
      <c r="D12" s="28"/>
      <c r="E12" s="28"/>
      <c r="F12" s="31"/>
      <c r="G12" s="28"/>
      <c r="H12" s="28"/>
      <c r="I12" s="30"/>
      <c r="J12" s="28"/>
      <c r="K12" s="28"/>
      <c r="L12" s="28"/>
      <c r="M12" s="28"/>
      <c r="N12" s="31"/>
      <c r="O12" s="28"/>
      <c r="P12" s="28"/>
      <c r="Q12" s="28"/>
      <c r="R12" s="28"/>
      <c r="S12" s="28"/>
      <c r="T12" s="28"/>
      <c r="U12" s="28"/>
    </row>
    <row r="13" spans="1:27">
      <c r="A13" s="30"/>
      <c r="B13" s="28"/>
      <c r="C13" s="28"/>
      <c r="D13" s="28"/>
      <c r="E13" s="28"/>
      <c r="F13" s="31"/>
      <c r="G13" s="28"/>
      <c r="H13" s="28"/>
      <c r="I13" s="30"/>
      <c r="J13" s="28"/>
      <c r="K13" s="28"/>
      <c r="L13" s="28"/>
      <c r="M13" s="28"/>
      <c r="N13" s="31"/>
      <c r="O13" s="28"/>
      <c r="P13" s="28"/>
      <c r="Q13" s="28"/>
      <c r="R13" s="28"/>
      <c r="S13" s="28"/>
      <c r="T13" s="28"/>
      <c r="U13" s="28"/>
    </row>
    <row r="14" spans="1:27">
      <c r="A14" s="30"/>
      <c r="B14" s="28"/>
      <c r="C14" s="28"/>
      <c r="D14" s="28"/>
      <c r="E14" s="28"/>
      <c r="F14" s="31"/>
      <c r="G14" s="28"/>
      <c r="H14" s="28"/>
      <c r="I14" s="30"/>
      <c r="J14" s="28"/>
      <c r="K14" s="28"/>
      <c r="L14" s="28"/>
      <c r="M14" s="28"/>
      <c r="N14" s="31"/>
      <c r="O14" s="28"/>
      <c r="P14" s="28"/>
      <c r="Q14" s="28"/>
      <c r="R14" s="28"/>
      <c r="S14" s="28"/>
      <c r="T14" s="28"/>
      <c r="U14" s="28"/>
    </row>
    <row r="15" spans="1:27">
      <c r="A15" s="30"/>
      <c r="B15" s="28"/>
      <c r="C15" s="28"/>
      <c r="D15" s="28"/>
      <c r="E15" s="28"/>
      <c r="F15" s="31"/>
      <c r="G15" s="28"/>
      <c r="H15" s="28"/>
      <c r="I15" s="30"/>
      <c r="J15" s="28"/>
      <c r="K15" s="28"/>
      <c r="L15" s="28"/>
      <c r="M15" s="28"/>
      <c r="N15" s="31"/>
      <c r="O15" s="28"/>
      <c r="P15" s="28"/>
      <c r="Q15" s="28"/>
      <c r="R15" s="28"/>
      <c r="S15" s="28"/>
      <c r="T15" s="28"/>
      <c r="U15" s="28"/>
    </row>
    <row r="16" spans="1:27">
      <c r="A16" s="30"/>
      <c r="B16" s="28"/>
      <c r="C16" s="28"/>
      <c r="D16" s="28"/>
      <c r="E16" s="28"/>
      <c r="F16" s="31"/>
      <c r="G16" s="28"/>
      <c r="H16" s="28"/>
      <c r="I16" s="30"/>
      <c r="J16" s="28"/>
      <c r="K16" s="28"/>
      <c r="L16" s="28"/>
      <c r="M16" s="28"/>
      <c r="N16" s="31"/>
      <c r="O16" s="28"/>
      <c r="P16" s="28"/>
      <c r="Q16" s="28"/>
      <c r="R16" s="28"/>
      <c r="S16" s="28"/>
      <c r="T16" s="28"/>
      <c r="U16" s="28"/>
    </row>
    <row r="17" spans="1:21">
      <c r="A17" s="30"/>
      <c r="B17" s="28"/>
      <c r="C17" s="28"/>
      <c r="D17" s="28"/>
      <c r="E17" s="28"/>
      <c r="F17" s="31"/>
      <c r="G17" s="28"/>
      <c r="H17" s="28"/>
      <c r="I17" s="30"/>
      <c r="J17" s="28"/>
      <c r="K17" s="28"/>
      <c r="L17" s="28"/>
      <c r="M17" s="28"/>
      <c r="N17" s="31"/>
      <c r="O17" s="28"/>
      <c r="P17" s="28"/>
      <c r="Q17" s="28"/>
      <c r="R17" s="28"/>
      <c r="S17" s="28"/>
      <c r="T17" s="28"/>
      <c r="U17" s="28"/>
    </row>
    <row r="18" spans="1:21">
      <c r="A18" s="30"/>
      <c r="B18" s="28"/>
      <c r="C18" s="28"/>
      <c r="D18" s="28"/>
      <c r="E18" s="28"/>
      <c r="F18" s="31"/>
      <c r="G18" s="28"/>
      <c r="H18" s="28"/>
      <c r="I18" s="30"/>
      <c r="J18" s="28"/>
      <c r="K18" s="28"/>
      <c r="L18" s="28"/>
      <c r="M18" s="28"/>
      <c r="N18" s="31"/>
      <c r="O18" s="28"/>
      <c r="P18" s="28"/>
      <c r="Q18" s="28"/>
      <c r="R18" s="28"/>
      <c r="S18" s="28"/>
      <c r="T18" s="28"/>
      <c r="U18" s="28"/>
    </row>
    <row r="19" spans="1:21">
      <c r="A19" s="30"/>
      <c r="B19" s="28"/>
      <c r="C19" s="28"/>
      <c r="D19" s="28"/>
      <c r="E19" s="28"/>
      <c r="F19" s="31"/>
      <c r="G19" s="28"/>
      <c r="H19" s="28"/>
      <c r="I19" s="30"/>
      <c r="J19" s="28"/>
      <c r="K19" s="28"/>
      <c r="L19" s="28"/>
      <c r="M19" s="28"/>
      <c r="N19" s="31"/>
      <c r="O19" s="28"/>
      <c r="P19" s="28"/>
      <c r="Q19" s="28"/>
      <c r="R19" s="28"/>
      <c r="S19" s="28"/>
      <c r="T19" s="28"/>
      <c r="U19" s="28"/>
    </row>
    <row r="20" spans="1:21" ht="13.5" thickBot="1">
      <c r="A20" s="33"/>
      <c r="B20" s="34"/>
      <c r="C20" s="34"/>
      <c r="D20" s="34"/>
      <c r="E20" s="34"/>
      <c r="F20" s="35"/>
      <c r="G20" s="28"/>
      <c r="H20" s="28"/>
      <c r="I20" s="33"/>
      <c r="J20" s="34"/>
      <c r="K20" s="34"/>
      <c r="L20" s="34"/>
      <c r="M20" s="34"/>
      <c r="N20" s="35"/>
      <c r="O20" s="28"/>
      <c r="P20" s="28"/>
      <c r="Q20" s="28"/>
      <c r="R20" s="28"/>
      <c r="S20" s="28"/>
      <c r="T20" s="28"/>
      <c r="U20" s="28"/>
    </row>
    <row r="21" spans="1:21" ht="13.5" thickBot="1"/>
    <row r="22" spans="1:21">
      <c r="A22" s="129" t="s">
        <v>122</v>
      </c>
      <c r="B22" s="131" t="s">
        <v>123</v>
      </c>
      <c r="C22" s="131" t="s">
        <v>124</v>
      </c>
      <c r="D22" s="131" t="s">
        <v>125</v>
      </c>
      <c r="E22" s="131" t="s">
        <v>126</v>
      </c>
      <c r="F22" s="127" t="s">
        <v>127</v>
      </c>
    </row>
    <row r="23" spans="1:21" ht="13.5" thickBot="1">
      <c r="A23" s="130"/>
      <c r="B23" s="132"/>
      <c r="C23" s="132"/>
      <c r="D23" s="132"/>
      <c r="E23" s="132"/>
      <c r="F23" s="128"/>
    </row>
    <row r="24" spans="1:21" ht="69" customHeight="1" thickBot="1">
      <c r="A24" s="52" t="str">
        <f>'Defect Report Round1'!B3</f>
        <v>13/09/2016</v>
      </c>
      <c r="B24" s="57">
        <f>'Defect Report Round1'!F4</f>
        <v>2</v>
      </c>
      <c r="C24" s="52" t="str">
        <f>'Defect Report Round1'!F3</f>
        <v>19/09/2016</v>
      </c>
      <c r="D24" s="54">
        <f>'Defect Report Round1'!T10</f>
        <v>12</v>
      </c>
      <c r="E24" s="54">
        <f>'Defect Report Round1'!R10</f>
        <v>1</v>
      </c>
      <c r="F24" s="55">
        <f>'Defect Report Round1'!S10</f>
        <v>0</v>
      </c>
    </row>
    <row r="25" spans="1:21" ht="73.5" customHeight="1" thickBot="1">
      <c r="A25" s="56" t="str">
        <f>'Defect Report Round3'!B3</f>
        <v>20/09/2016</v>
      </c>
      <c r="B25" s="55">
        <f>'Defect Report Round3'!F4</f>
        <v>3</v>
      </c>
      <c r="C25" s="56" t="str">
        <f>'Defect Report Round3'!F3</f>
        <v>21/09/2016</v>
      </c>
      <c r="D25" s="55">
        <f>'Defect Report Round3'!T10</f>
        <v>12</v>
      </c>
      <c r="E25" s="55">
        <f>'Defect Report Round3'!R10</f>
        <v>1</v>
      </c>
      <c r="F25" s="55">
        <f>'Defect Report Round3'!S10</f>
        <v>0</v>
      </c>
    </row>
    <row r="26" spans="1:21" ht="70.5" customHeight="1" thickBot="1">
      <c r="A26" s="53"/>
      <c r="B26" s="53"/>
      <c r="C26" s="53"/>
      <c r="D26" s="55"/>
      <c r="E26" s="53"/>
      <c r="F26" s="53"/>
    </row>
    <row r="27" spans="1:21" ht="13.5" thickBot="1">
      <c r="A27" s="38" t="s">
        <v>128</v>
      </c>
      <c r="B27" s="39">
        <f>MAX(B24:B26)</f>
        <v>3</v>
      </c>
      <c r="C27" s="40"/>
      <c r="D27" s="41">
        <f>SUM(D24:D26)</f>
        <v>24</v>
      </c>
      <c r="E27" s="41">
        <f t="shared" ref="E27:F27" si="0">SUM(E24:E26)</f>
        <v>2</v>
      </c>
      <c r="F27" s="42">
        <f t="shared" si="0"/>
        <v>0</v>
      </c>
    </row>
    <row r="28" spans="1:21">
      <c r="A28" s="129" t="s">
        <v>122</v>
      </c>
      <c r="B28" s="131" t="s">
        <v>123</v>
      </c>
      <c r="C28" s="131" t="s">
        <v>124</v>
      </c>
      <c r="D28" s="131" t="s">
        <v>125</v>
      </c>
      <c r="E28" s="131" t="s">
        <v>126</v>
      </c>
      <c r="F28" s="127" t="s">
        <v>127</v>
      </c>
    </row>
    <row r="29" spans="1:21" ht="28.5" customHeight="1" thickBot="1">
      <c r="A29" s="130"/>
      <c r="B29" s="132"/>
      <c r="C29" s="132"/>
      <c r="D29" s="132"/>
      <c r="E29" s="132"/>
      <c r="F29" s="128"/>
    </row>
    <row r="30" spans="1:21" ht="73.5" customHeight="1">
      <c r="A30" s="43"/>
      <c r="B30" s="36"/>
      <c r="C30" s="44"/>
      <c r="D30" s="36"/>
      <c r="E30" s="36"/>
      <c r="F30" s="37"/>
    </row>
    <row r="31" spans="1:21" ht="73.5" customHeight="1">
      <c r="A31" s="43"/>
      <c r="B31" s="36"/>
      <c r="C31" s="44"/>
      <c r="D31" s="36"/>
      <c r="E31" s="36"/>
      <c r="F31" s="37"/>
    </row>
    <row r="32" spans="1:21" ht="69.75" customHeight="1" thickBot="1">
      <c r="A32" s="43"/>
      <c r="B32" s="36"/>
      <c r="C32" s="44"/>
      <c r="D32" s="36"/>
      <c r="E32" s="36"/>
      <c r="F32" s="37"/>
    </row>
    <row r="33" spans="1:6" ht="13.5" thickBot="1">
      <c r="A33" s="38" t="s">
        <v>129</v>
      </c>
      <c r="B33" s="39">
        <f>MAX(B29:B32)</f>
        <v>0</v>
      </c>
      <c r="C33" s="45"/>
      <c r="D33" s="41">
        <f>SUM(D29:D32)</f>
        <v>0</v>
      </c>
      <c r="E33" s="41">
        <f t="shared" ref="E33:F33" si="1">SUM(E29:E32)</f>
        <v>0</v>
      </c>
      <c r="F33" s="42">
        <f t="shared" si="1"/>
        <v>0</v>
      </c>
    </row>
    <row r="34" spans="1:6">
      <c r="A34" s="129" t="s">
        <v>122</v>
      </c>
      <c r="B34" s="131" t="s">
        <v>123</v>
      </c>
      <c r="C34" s="131" t="s">
        <v>124</v>
      </c>
      <c r="D34" s="131" t="s">
        <v>125</v>
      </c>
      <c r="E34" s="131" t="s">
        <v>126</v>
      </c>
      <c r="F34" s="127" t="s">
        <v>127</v>
      </c>
    </row>
    <row r="35" spans="1:6" ht="13.5" thickBot="1">
      <c r="A35" s="130"/>
      <c r="B35" s="132"/>
      <c r="C35" s="132"/>
      <c r="D35" s="132"/>
      <c r="E35" s="132"/>
      <c r="F35" s="128"/>
    </row>
    <row r="36" spans="1:6" ht="97.5" customHeight="1">
      <c r="A36" s="43"/>
      <c r="B36" s="36"/>
      <c r="C36" s="44"/>
      <c r="D36" s="36"/>
      <c r="E36" s="36"/>
      <c r="F36" s="37"/>
    </row>
    <row r="37" spans="1:6" ht="97.5" customHeight="1">
      <c r="A37" s="43"/>
      <c r="B37" s="36"/>
      <c r="C37" s="44"/>
      <c r="D37" s="36"/>
      <c r="E37" s="36"/>
      <c r="F37" s="37"/>
    </row>
    <row r="38" spans="1:6" ht="120" customHeight="1" thickBot="1">
      <c r="A38" s="43"/>
      <c r="B38" s="36"/>
      <c r="C38" s="44"/>
      <c r="D38" s="36"/>
      <c r="E38" s="36"/>
      <c r="F38" s="37"/>
    </row>
    <row r="39" spans="1:6" ht="13.5" thickBot="1">
      <c r="A39" s="38" t="s">
        <v>130</v>
      </c>
      <c r="B39" s="39">
        <f>MAX(B35:B38)</f>
        <v>0</v>
      </c>
      <c r="C39" s="45"/>
      <c r="D39" s="41">
        <f>SUM(D35)</f>
        <v>0</v>
      </c>
      <c r="E39" s="41">
        <f t="shared" ref="E39:F39" si="2">SUM(E35)</f>
        <v>0</v>
      </c>
      <c r="F39" s="42">
        <f t="shared" si="2"/>
        <v>0</v>
      </c>
    </row>
    <row r="40" spans="1:6">
      <c r="A40" s="46"/>
      <c r="B40" s="47"/>
      <c r="C40" s="47"/>
      <c r="D40" s="47"/>
      <c r="E40" s="47"/>
      <c r="F40" s="48"/>
    </row>
    <row r="41" spans="1:6" ht="13.5" thickBot="1">
      <c r="A41" s="49" t="s">
        <v>131</v>
      </c>
      <c r="B41" s="50">
        <v>0</v>
      </c>
      <c r="C41" s="50"/>
      <c r="D41" s="50">
        <f>SUM(D27+D33+D39)</f>
        <v>24</v>
      </c>
      <c r="E41" s="50">
        <f>SUM(E27+E33+E39)</f>
        <v>2</v>
      </c>
      <c r="F41" s="51">
        <f>SUM(F27+F33+F39)</f>
        <v>0</v>
      </c>
    </row>
  </sheetData>
  <sheetProtection algorithmName="SHA-512" hashValue="pOy/yeloH0foQ+wAFHbEEmNU5WWmz+HgJ6JdomW6gPu0NqA5ZyT2uaPt6KyuGFmdpBqWgrSxep2iNKPwmivTxA==" saltValue="vcgKawSGaDiUKhnnHflC1A==" spinCount="100000" sheet="1" objects="1" scenarios="1"/>
  <mergeCells count="20">
    <mergeCell ref="I1:N1"/>
    <mergeCell ref="A22:A23"/>
    <mergeCell ref="B22:B23"/>
    <mergeCell ref="C22:C23"/>
    <mergeCell ref="D22:D23"/>
    <mergeCell ref="E22:E23"/>
    <mergeCell ref="F22:F23"/>
    <mergeCell ref="A1:F1"/>
    <mergeCell ref="F28:F29"/>
    <mergeCell ref="A34:A35"/>
    <mergeCell ref="A28:A29"/>
    <mergeCell ref="B28:B29"/>
    <mergeCell ref="C28:C29"/>
    <mergeCell ref="D28:D29"/>
    <mergeCell ref="E28:E29"/>
    <mergeCell ref="B34:B35"/>
    <mergeCell ref="C34:C35"/>
    <mergeCell ref="D34:D35"/>
    <mergeCell ref="E34:E35"/>
    <mergeCell ref="F34:F3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selection activeCell="G9" sqref="G9"/>
    </sheetView>
  </sheetViews>
  <sheetFormatPr defaultRowHeight="12.75"/>
  <cols>
    <col min="1" max="1" width="17.7109375" style="20" bestFit="1" customWidth="1"/>
    <col min="2" max="2" width="32.140625" style="20" bestFit="1" customWidth="1"/>
    <col min="3" max="3" width="34" style="20" bestFit="1" customWidth="1"/>
    <col min="4" max="4" width="42.42578125" style="20" bestFit="1" customWidth="1"/>
    <col min="5" max="5" width="41.7109375" style="20" bestFit="1" customWidth="1"/>
    <col min="6" max="6" width="64.85546875" style="20" bestFit="1" customWidth="1"/>
    <col min="7" max="7" width="26.7109375" style="20" customWidth="1"/>
    <col min="8" max="8" width="8" style="62" bestFit="1" customWidth="1"/>
    <col min="9" max="16384" width="9.140625" style="20"/>
  </cols>
  <sheetData>
    <row r="1" spans="1:9" s="62" customFormat="1" ht="13.5" customHeight="1" thickBot="1">
      <c r="A1" s="113"/>
      <c r="B1" s="60" t="s">
        <v>97</v>
      </c>
      <c r="C1" s="61" t="s">
        <v>0</v>
      </c>
      <c r="D1" s="60" t="s">
        <v>347</v>
      </c>
      <c r="E1" s="20"/>
    </row>
    <row r="2" spans="1:9" s="62" customFormat="1" ht="13.5" thickBot="1">
      <c r="A2" s="82"/>
      <c r="B2" s="114"/>
      <c r="C2" s="114"/>
      <c r="D2" s="20"/>
      <c r="E2" s="20"/>
    </row>
    <row r="3" spans="1:9">
      <c r="A3" s="63" t="s">
        <v>137</v>
      </c>
      <c r="B3" s="115" t="s">
        <v>192</v>
      </c>
      <c r="C3" s="65" t="s">
        <v>2</v>
      </c>
      <c r="D3" s="116" t="s">
        <v>3</v>
      </c>
      <c r="E3" s="117" t="s">
        <v>138</v>
      </c>
      <c r="F3" s="118" t="s">
        <v>1</v>
      </c>
      <c r="I3" s="62"/>
    </row>
    <row r="4" spans="1:9">
      <c r="A4" s="69" t="s">
        <v>101</v>
      </c>
      <c r="B4" s="70" t="s">
        <v>4</v>
      </c>
      <c r="C4" s="71" t="s">
        <v>5</v>
      </c>
      <c r="D4" s="72" t="s">
        <v>6</v>
      </c>
      <c r="E4" s="73" t="s">
        <v>139</v>
      </c>
      <c r="F4" s="75">
        <v>2</v>
      </c>
      <c r="I4" s="62"/>
    </row>
    <row r="5" spans="1:9">
      <c r="A5" s="69" t="s">
        <v>114</v>
      </c>
      <c r="B5" s="70" t="s">
        <v>7</v>
      </c>
      <c r="C5" s="71" t="s">
        <v>8</v>
      </c>
      <c r="D5" s="72" t="s">
        <v>33</v>
      </c>
      <c r="E5" s="27"/>
      <c r="F5" s="75"/>
      <c r="I5" s="62"/>
    </row>
    <row r="6" spans="1:9" ht="13.5" thickBot="1">
      <c r="A6" s="76" t="s">
        <v>115</v>
      </c>
      <c r="B6" s="77" t="s">
        <v>193</v>
      </c>
      <c r="C6" s="78" t="s">
        <v>10</v>
      </c>
      <c r="D6" s="79">
        <v>4.0999999999999996</v>
      </c>
      <c r="E6" s="80"/>
      <c r="F6" s="81"/>
      <c r="I6" s="62"/>
    </row>
    <row r="7" spans="1:9" ht="13.5" thickBot="1">
      <c r="A7" s="82"/>
      <c r="B7" s="83"/>
    </row>
    <row r="8" spans="1:9">
      <c r="A8" s="119" t="s">
        <v>11</v>
      </c>
      <c r="B8" s="86" t="s">
        <v>12</v>
      </c>
      <c r="C8" s="86" t="s">
        <v>13</v>
      </c>
      <c r="D8" s="86" t="s">
        <v>14</v>
      </c>
      <c r="E8" s="86" t="s">
        <v>15</v>
      </c>
      <c r="F8" s="86" t="s">
        <v>16</v>
      </c>
      <c r="G8" s="86" t="s">
        <v>17</v>
      </c>
      <c r="H8" s="87" t="s">
        <v>18</v>
      </c>
    </row>
    <row r="9" spans="1:9" s="121" customFormat="1" ht="107.25" customHeight="1">
      <c r="A9" s="93" t="s">
        <v>147</v>
      </c>
      <c r="B9" s="89" t="s">
        <v>148</v>
      </c>
      <c r="C9" s="89" t="s">
        <v>149</v>
      </c>
      <c r="D9" s="89" t="s">
        <v>150</v>
      </c>
      <c r="E9" s="89" t="s">
        <v>151</v>
      </c>
      <c r="F9" s="89" t="s">
        <v>152</v>
      </c>
      <c r="G9" s="89" t="s">
        <v>153</v>
      </c>
      <c r="H9" s="120" t="s">
        <v>19</v>
      </c>
    </row>
    <row r="10" spans="1:9" ht="76.5" customHeight="1">
      <c r="A10" s="97" t="s">
        <v>154</v>
      </c>
      <c r="B10" s="23" t="s">
        <v>155</v>
      </c>
      <c r="C10" s="23"/>
      <c r="D10" s="89" t="s">
        <v>156</v>
      </c>
      <c r="E10" s="89" t="s">
        <v>157</v>
      </c>
      <c r="F10" s="89" t="s">
        <v>158</v>
      </c>
      <c r="G10" s="23" t="s">
        <v>153</v>
      </c>
      <c r="H10" s="120" t="s">
        <v>19</v>
      </c>
    </row>
    <row r="11" spans="1:9" ht="90.75" customHeight="1">
      <c r="A11" s="97" t="s">
        <v>159</v>
      </c>
      <c r="B11" s="89" t="s">
        <v>160</v>
      </c>
      <c r="C11" s="23" t="s">
        <v>161</v>
      </c>
      <c r="D11" s="89" t="s">
        <v>162</v>
      </c>
      <c r="E11" s="89" t="s">
        <v>163</v>
      </c>
      <c r="F11" s="89" t="s">
        <v>164</v>
      </c>
      <c r="G11" s="23" t="s">
        <v>153</v>
      </c>
      <c r="H11" s="120" t="s">
        <v>19</v>
      </c>
    </row>
    <row r="12" spans="1:9" ht="38.25">
      <c r="A12" s="97" t="s">
        <v>165</v>
      </c>
      <c r="B12" s="89" t="s">
        <v>166</v>
      </c>
      <c r="C12" s="89" t="s">
        <v>167</v>
      </c>
      <c r="D12" s="89" t="s">
        <v>168</v>
      </c>
      <c r="E12" s="89" t="s">
        <v>169</v>
      </c>
      <c r="F12" s="89" t="s">
        <v>170</v>
      </c>
      <c r="G12" s="23" t="s">
        <v>153</v>
      </c>
      <c r="H12" s="120" t="s">
        <v>19</v>
      </c>
    </row>
    <row r="13" spans="1:9" ht="25.5">
      <c r="A13" s="97" t="s">
        <v>171</v>
      </c>
      <c r="B13" s="89" t="s">
        <v>172</v>
      </c>
      <c r="C13" s="89" t="s">
        <v>173</v>
      </c>
      <c r="D13" s="89" t="s">
        <v>174</v>
      </c>
      <c r="E13" s="89" t="s">
        <v>169</v>
      </c>
      <c r="F13" s="89" t="s">
        <v>175</v>
      </c>
      <c r="G13" s="23" t="s">
        <v>153</v>
      </c>
      <c r="H13" s="120" t="s">
        <v>19</v>
      </c>
    </row>
    <row r="14" spans="1:9" ht="89.25">
      <c r="A14" s="97" t="s">
        <v>176</v>
      </c>
      <c r="B14" s="89" t="s">
        <v>177</v>
      </c>
      <c r="C14" s="89" t="s">
        <v>224</v>
      </c>
      <c r="D14" s="89" t="s">
        <v>178</v>
      </c>
      <c r="E14" s="89" t="s">
        <v>169</v>
      </c>
      <c r="F14" s="89" t="s">
        <v>179</v>
      </c>
      <c r="G14" s="89" t="s">
        <v>180</v>
      </c>
      <c r="H14" s="120" t="s">
        <v>19</v>
      </c>
    </row>
    <row r="15" spans="1:9" s="29" customFormat="1" ht="76.5">
      <c r="A15" s="97" t="s">
        <v>181</v>
      </c>
      <c r="B15" s="89" t="s">
        <v>182</v>
      </c>
      <c r="C15" s="89" t="s">
        <v>183</v>
      </c>
      <c r="D15" s="89" t="s">
        <v>184</v>
      </c>
      <c r="E15" s="89" t="s">
        <v>169</v>
      </c>
      <c r="F15" s="89" t="s">
        <v>185</v>
      </c>
      <c r="G15" s="89" t="s">
        <v>186</v>
      </c>
      <c r="H15" s="122" t="s">
        <v>20</v>
      </c>
    </row>
    <row r="16" spans="1:9" s="29" customFormat="1" ht="51">
      <c r="A16" s="97" t="s">
        <v>194</v>
      </c>
      <c r="B16" s="89" t="s">
        <v>199</v>
      </c>
      <c r="C16" s="89" t="s">
        <v>200</v>
      </c>
      <c r="D16" s="89" t="s">
        <v>201</v>
      </c>
      <c r="E16" s="89" t="s">
        <v>169</v>
      </c>
      <c r="F16" s="89" t="s">
        <v>202</v>
      </c>
      <c r="G16" s="89" t="s">
        <v>203</v>
      </c>
      <c r="H16" s="122" t="s">
        <v>20</v>
      </c>
    </row>
    <row r="17" spans="1:8" s="29" customFormat="1" ht="63.75">
      <c r="A17" s="97" t="s">
        <v>213</v>
      </c>
      <c r="B17" s="89" t="s">
        <v>214</v>
      </c>
      <c r="C17" s="89" t="s">
        <v>215</v>
      </c>
      <c r="D17" s="89" t="s">
        <v>216</v>
      </c>
      <c r="E17" s="23" t="s">
        <v>169</v>
      </c>
      <c r="F17" s="23" t="s">
        <v>185</v>
      </c>
      <c r="G17" s="89" t="s">
        <v>217</v>
      </c>
      <c r="H17" s="122" t="s">
        <v>20</v>
      </c>
    </row>
    <row r="18" spans="1:8" s="29" customFormat="1" ht="38.25">
      <c r="A18" s="97" t="s">
        <v>223</v>
      </c>
      <c r="B18" s="89" t="s">
        <v>235</v>
      </c>
      <c r="C18" s="89" t="s">
        <v>225</v>
      </c>
      <c r="D18" s="89" t="s">
        <v>226</v>
      </c>
      <c r="E18" s="89" t="s">
        <v>169</v>
      </c>
      <c r="F18" s="89" t="s">
        <v>175</v>
      </c>
      <c r="G18" s="23" t="s">
        <v>227</v>
      </c>
      <c r="H18" s="123" t="s">
        <v>228</v>
      </c>
    </row>
    <row r="19" spans="1:8" s="29" customFormat="1" ht="93.75" customHeight="1">
      <c r="A19" s="97" t="s">
        <v>229</v>
      </c>
      <c r="B19" s="89" t="s">
        <v>236</v>
      </c>
      <c r="C19" s="89" t="s">
        <v>237</v>
      </c>
      <c r="D19" s="89" t="s">
        <v>238</v>
      </c>
      <c r="E19" s="89" t="s">
        <v>169</v>
      </c>
      <c r="F19" s="23" t="s">
        <v>239</v>
      </c>
      <c r="G19" s="23" t="s">
        <v>153</v>
      </c>
      <c r="H19" s="123" t="s">
        <v>19</v>
      </c>
    </row>
    <row r="20" spans="1:8" s="29" customFormat="1" ht="168.75" customHeight="1">
      <c r="A20" s="97" t="s">
        <v>241</v>
      </c>
      <c r="B20" s="89" t="s">
        <v>242</v>
      </c>
      <c r="C20" s="89" t="s">
        <v>243</v>
      </c>
      <c r="D20" s="89" t="s">
        <v>253</v>
      </c>
      <c r="E20" s="89" t="s">
        <v>245</v>
      </c>
      <c r="F20" s="23" t="s">
        <v>246</v>
      </c>
      <c r="G20" s="89" t="s">
        <v>247</v>
      </c>
      <c r="H20" s="122" t="s">
        <v>20</v>
      </c>
    </row>
    <row r="21" spans="1:8" s="29" customFormat="1" ht="151.5" customHeight="1">
      <c r="A21" s="97" t="s">
        <v>251</v>
      </c>
      <c r="B21" s="89" t="s">
        <v>252</v>
      </c>
      <c r="C21" s="89" t="s">
        <v>243</v>
      </c>
      <c r="D21" s="89" t="s">
        <v>255</v>
      </c>
      <c r="E21" s="89" t="s">
        <v>254</v>
      </c>
      <c r="F21" s="89" t="s">
        <v>256</v>
      </c>
      <c r="G21" s="89" t="s">
        <v>257</v>
      </c>
      <c r="H21" s="120" t="s">
        <v>19</v>
      </c>
    </row>
    <row r="22" spans="1:8" s="29" customFormat="1" ht="107.25" customHeight="1">
      <c r="A22" s="97" t="s">
        <v>258</v>
      </c>
      <c r="B22" s="89" t="s">
        <v>259</v>
      </c>
      <c r="C22" s="89" t="s">
        <v>260</v>
      </c>
      <c r="D22" s="89" t="s">
        <v>226</v>
      </c>
      <c r="E22" s="89" t="s">
        <v>169</v>
      </c>
      <c r="F22" s="89" t="s">
        <v>175</v>
      </c>
      <c r="G22" s="89" t="s">
        <v>153</v>
      </c>
      <c r="H22" s="120" t="s">
        <v>19</v>
      </c>
    </row>
    <row r="23" spans="1:8" s="29" customFormat="1" ht="116.25" customHeight="1">
      <c r="A23" s="97" t="s">
        <v>261</v>
      </c>
      <c r="B23" s="89" t="s">
        <v>262</v>
      </c>
      <c r="C23" s="89" t="s">
        <v>263</v>
      </c>
      <c r="D23" s="89" t="s">
        <v>269</v>
      </c>
      <c r="E23" s="89" t="s">
        <v>169</v>
      </c>
      <c r="F23" s="23" t="s">
        <v>270</v>
      </c>
      <c r="G23" s="89" t="s">
        <v>271</v>
      </c>
      <c r="H23" s="120" t="s">
        <v>19</v>
      </c>
    </row>
    <row r="24" spans="1:8" s="121" customFormat="1" ht="167.25" customHeight="1">
      <c r="A24" s="124"/>
      <c r="B24" s="103"/>
      <c r="C24" s="103"/>
      <c r="D24" s="103"/>
      <c r="E24" s="103"/>
      <c r="F24" s="103"/>
      <c r="G24" s="103"/>
      <c r="H24" s="27"/>
    </row>
    <row r="25" spans="1:8" ht="156.75" customHeight="1">
      <c r="A25" s="124"/>
      <c r="B25" s="103"/>
      <c r="C25" s="103"/>
      <c r="D25" s="103"/>
      <c r="E25" s="103"/>
      <c r="F25" s="103"/>
      <c r="G25" s="103"/>
      <c r="H25" s="27"/>
    </row>
    <row r="26" spans="1:8">
      <c r="A26" s="106"/>
      <c r="B26" s="103"/>
      <c r="C26" s="27"/>
      <c r="D26" s="103"/>
      <c r="E26" s="103"/>
      <c r="F26" s="27"/>
      <c r="G26" s="27"/>
      <c r="H26" s="27"/>
    </row>
    <row r="27" spans="1:8">
      <c r="A27" s="106"/>
      <c r="B27" s="103"/>
      <c r="C27" s="27"/>
      <c r="D27" s="103"/>
      <c r="E27" s="103"/>
      <c r="F27" s="27"/>
      <c r="G27" s="27"/>
      <c r="H27" s="27"/>
    </row>
    <row r="28" spans="1:8" ht="165" customHeight="1">
      <c r="A28" s="106"/>
      <c r="B28" s="103"/>
      <c r="C28" s="27"/>
      <c r="D28" s="103"/>
      <c r="E28" s="103"/>
      <c r="F28" s="27"/>
      <c r="G28" s="27"/>
      <c r="H28" s="27"/>
    </row>
    <row r="29" spans="1:8">
      <c r="A29" s="106"/>
      <c r="B29" s="27"/>
      <c r="C29" s="27"/>
      <c r="D29" s="27"/>
      <c r="E29" s="27"/>
      <c r="F29" s="27"/>
      <c r="G29" s="27"/>
      <c r="H29" s="74"/>
    </row>
    <row r="30" spans="1:8" ht="13.5" thickBot="1">
      <c r="A30" s="125"/>
      <c r="B30" s="80"/>
      <c r="C30" s="80"/>
      <c r="D30" s="80"/>
      <c r="E30" s="80"/>
      <c r="F30" s="80"/>
      <c r="G30" s="80"/>
      <c r="H30" s="126"/>
    </row>
  </sheetData>
  <dataValidations count="7">
    <dataValidation type="list" allowBlank="1" showInputMessage="1" showErrorMessage="1" sqref="D6">
      <formula1>list09</formula1>
    </dataValidation>
    <dataValidation type="list" allowBlank="1" showInputMessage="1" showErrorMessage="1" sqref="D4">
      <formula1>list01</formula1>
      <formula2>0</formula2>
    </dataValidation>
    <dataValidation type="list" allowBlank="1" showInputMessage="1" showErrorMessage="1" sqref="B4">
      <formula1>list03</formula1>
      <formula2>0</formula2>
    </dataValidation>
    <dataValidation type="list" allowBlank="1" showInputMessage="1" showErrorMessage="1" sqref="D3">
      <formula1>list02</formula1>
      <formula2>0</formula2>
    </dataValidation>
    <dataValidation type="list" allowBlank="1" showInputMessage="1" showErrorMessage="1" sqref="B5">
      <formula1>list04</formula1>
      <formula2>0</formula2>
    </dataValidation>
    <dataValidation type="list" allowBlank="1" showInputMessage="1" showErrorMessage="1" sqref="D5">
      <formula1>list05</formula1>
      <formula2>0</formula2>
    </dataValidation>
    <dataValidation type="list" allowBlank="1" showInputMessage="1" showErrorMessage="1" sqref="H9:H30">
      <formula1>list11</formula1>
    </dataValidation>
  </dataValidations>
  <pageMargins left="0.7" right="0.7" top="0.75" bottom="0.75" header="0.51180555555555496" footer="0.51180555555555496"/>
  <pageSetup firstPageNumber="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21"/>
  <sheetViews>
    <sheetView topLeftCell="E1" zoomScaleNormal="100" workbookViewId="0">
      <selection activeCell="R10" sqref="R10"/>
    </sheetView>
  </sheetViews>
  <sheetFormatPr defaultRowHeight="12.75"/>
  <cols>
    <col min="1" max="1" width="17.7109375" style="20" bestFit="1" customWidth="1"/>
    <col min="2" max="2" width="28.5703125" style="20" bestFit="1" customWidth="1"/>
    <col min="3" max="3" width="34.7109375" style="20"/>
    <col min="4" max="4" width="36.140625" style="20" bestFit="1" customWidth="1"/>
    <col min="5" max="5" width="28.28515625" style="20" bestFit="1" customWidth="1"/>
    <col min="6" max="6" width="31.7109375" style="20" bestFit="1" customWidth="1"/>
    <col min="7" max="7" width="10" style="62" bestFit="1" customWidth="1"/>
    <col min="8" max="8" width="8.85546875" style="62" bestFit="1" customWidth="1"/>
    <col min="9" max="9" width="13.28515625" style="62" customWidth="1"/>
    <col min="10" max="10" width="16.28515625" style="20" bestFit="1" customWidth="1"/>
    <col min="11" max="11" width="13.5703125" style="20" bestFit="1" customWidth="1"/>
    <col min="12" max="12" width="10.85546875" style="20" bestFit="1" customWidth="1"/>
    <col min="13" max="13" width="11.5703125" style="20" bestFit="1" customWidth="1"/>
    <col min="14" max="14" width="9.5703125" style="20" bestFit="1" customWidth="1"/>
    <col min="15" max="15" width="12.140625" style="20" bestFit="1" customWidth="1"/>
    <col min="16" max="16" width="14.7109375" style="20" bestFit="1" customWidth="1"/>
    <col min="17" max="17" width="10.42578125" style="20" bestFit="1" customWidth="1"/>
    <col min="18" max="18" width="11" style="20" bestFit="1" customWidth="1"/>
    <col min="19" max="19" width="12.85546875" style="20" bestFit="1" customWidth="1"/>
    <col min="20" max="20" width="6.42578125" style="20" bestFit="1" customWidth="1"/>
    <col min="21" max="140" width="9.140625" style="20"/>
    <col min="141" max="141" width="11.42578125" style="20" customWidth="1"/>
    <col min="142" max="16384" width="9.140625" style="20"/>
  </cols>
  <sheetData>
    <row r="1" spans="1:141" ht="13.5" thickBot="1">
      <c r="A1" s="59"/>
      <c r="B1" s="60" t="s">
        <v>97</v>
      </c>
      <c r="C1" s="61" t="s">
        <v>21</v>
      </c>
      <c r="EK1" s="20" t="s">
        <v>140</v>
      </c>
    </row>
    <row r="2" spans="1:141" ht="13.5" thickBot="1">
      <c r="EK2" s="20" t="s">
        <v>142</v>
      </c>
    </row>
    <row r="3" spans="1:141">
      <c r="A3" s="63" t="s">
        <v>137</v>
      </c>
      <c r="B3" s="64" t="s">
        <v>192</v>
      </c>
      <c r="C3" s="65" t="s">
        <v>2</v>
      </c>
      <c r="D3" s="66" t="s">
        <v>3</v>
      </c>
      <c r="E3" s="67" t="s">
        <v>138</v>
      </c>
      <c r="F3" s="68" t="s">
        <v>277</v>
      </c>
      <c r="EK3" s="20" t="s">
        <v>127</v>
      </c>
    </row>
    <row r="4" spans="1:141">
      <c r="A4" s="69" t="s">
        <v>101</v>
      </c>
      <c r="B4" s="70" t="s">
        <v>4</v>
      </c>
      <c r="C4" s="71" t="s">
        <v>5</v>
      </c>
      <c r="D4" s="72" t="s">
        <v>6</v>
      </c>
      <c r="E4" s="73" t="s">
        <v>139</v>
      </c>
      <c r="F4" s="74">
        <v>2</v>
      </c>
    </row>
    <row r="5" spans="1:141">
      <c r="A5" s="69" t="s">
        <v>114</v>
      </c>
      <c r="B5" s="70" t="s">
        <v>7</v>
      </c>
      <c r="C5" s="71" t="s">
        <v>8</v>
      </c>
      <c r="D5" s="72" t="s">
        <v>33</v>
      </c>
      <c r="E5" s="27"/>
      <c r="F5" s="75"/>
    </row>
    <row r="6" spans="1:141" ht="13.5" thickBot="1">
      <c r="A6" s="76" t="s">
        <v>115</v>
      </c>
      <c r="B6" s="77" t="s">
        <v>193</v>
      </c>
      <c r="C6" s="78" t="s">
        <v>10</v>
      </c>
      <c r="D6" s="79">
        <v>4.4000000000000004</v>
      </c>
      <c r="E6" s="80"/>
      <c r="F6" s="81"/>
    </row>
    <row r="7" spans="1:141">
      <c r="D7" s="62"/>
    </row>
    <row r="8" spans="1:141" ht="13.5" thickBot="1">
      <c r="A8" s="82"/>
      <c r="B8" s="83"/>
    </row>
    <row r="9" spans="1:141" ht="38.25">
      <c r="A9" s="84" t="s">
        <v>22</v>
      </c>
      <c r="B9" s="85" t="s">
        <v>120</v>
      </c>
      <c r="C9" s="85" t="s">
        <v>23</v>
      </c>
      <c r="D9" s="85" t="s">
        <v>24</v>
      </c>
      <c r="E9" s="86" t="s">
        <v>16</v>
      </c>
      <c r="F9" s="85" t="s">
        <v>102</v>
      </c>
      <c r="G9" s="85" t="s">
        <v>25</v>
      </c>
      <c r="H9" s="85" t="s">
        <v>26</v>
      </c>
      <c r="I9" s="85" t="s">
        <v>18</v>
      </c>
      <c r="J9" s="87" t="s">
        <v>103</v>
      </c>
      <c r="K9" s="21" t="s">
        <v>141</v>
      </c>
      <c r="L9" s="22" t="s">
        <v>132</v>
      </c>
      <c r="M9" s="22" t="s">
        <v>133</v>
      </c>
      <c r="N9" s="22" t="s">
        <v>134</v>
      </c>
      <c r="O9" s="22" t="s">
        <v>135</v>
      </c>
      <c r="P9" s="22" t="s">
        <v>136</v>
      </c>
      <c r="Q9" s="22" t="s">
        <v>143</v>
      </c>
      <c r="R9" s="22" t="s">
        <v>144</v>
      </c>
      <c r="S9" s="22" t="s">
        <v>145</v>
      </c>
      <c r="T9" s="22" t="s">
        <v>146</v>
      </c>
    </row>
    <row r="10" spans="1:141" s="29" customFormat="1" ht="63" customHeight="1">
      <c r="A10" s="97" t="s">
        <v>187</v>
      </c>
      <c r="B10" s="89" t="s">
        <v>188</v>
      </c>
      <c r="C10" s="89" t="s">
        <v>189</v>
      </c>
      <c r="D10" s="89" t="s">
        <v>190</v>
      </c>
      <c r="E10" s="89" t="s">
        <v>191</v>
      </c>
      <c r="F10" s="90"/>
      <c r="G10" s="91" t="s">
        <v>29</v>
      </c>
      <c r="H10" s="91">
        <v>1</v>
      </c>
      <c r="I10" s="91" t="s">
        <v>28</v>
      </c>
      <c r="J10" s="92" t="s">
        <v>100</v>
      </c>
      <c r="K10" s="23" t="s">
        <v>140</v>
      </c>
      <c r="L10" s="24">
        <f>COUNTIF(J10:J21,"*User Interface*")</f>
        <v>1</v>
      </c>
      <c r="M10" s="24">
        <f>COUNTIF(J10:J21,"*User Experience*")</f>
        <v>4</v>
      </c>
      <c r="N10" s="24">
        <f>COUNTIF(J10:J21,"*Perfomace*")</f>
        <v>0</v>
      </c>
      <c r="O10" s="24">
        <f>COUNTIF(J10:J21,"*Funcational*")</f>
        <v>4</v>
      </c>
      <c r="P10" s="24">
        <f>COUNTIF(J10:J21,"*Requirement*")</f>
        <v>3</v>
      </c>
      <c r="Q10" s="24">
        <f>COUNTIF(K10:K21,"*New Bug*")</f>
        <v>11</v>
      </c>
      <c r="R10" s="24">
        <f>COUNTIF(K10:K21,"*Re-Open Bug*")</f>
        <v>1</v>
      </c>
      <c r="S10" s="24">
        <f>COUNTIF(K10:K21,"*Suggestion*")</f>
        <v>0</v>
      </c>
      <c r="T10" s="24">
        <f>SUM(Q10:S10)</f>
        <v>12</v>
      </c>
    </row>
    <row r="11" spans="1:141" s="96" customFormat="1" ht="51">
      <c r="A11" s="93" t="s">
        <v>195</v>
      </c>
      <c r="B11" s="89" t="s">
        <v>196</v>
      </c>
      <c r="C11" s="89" t="s">
        <v>206</v>
      </c>
      <c r="D11" s="89" t="s">
        <v>197</v>
      </c>
      <c r="E11" s="89" t="s">
        <v>198</v>
      </c>
      <c r="F11" s="89"/>
      <c r="G11" s="94" t="s">
        <v>29</v>
      </c>
      <c r="H11" s="94">
        <v>1</v>
      </c>
      <c r="I11" s="94" t="s">
        <v>43</v>
      </c>
      <c r="J11" s="95" t="s">
        <v>121</v>
      </c>
      <c r="K11" s="23" t="s">
        <v>142</v>
      </c>
      <c r="L11" s="25"/>
      <c r="M11" s="25"/>
      <c r="N11" s="25"/>
      <c r="O11" s="25"/>
      <c r="P11" s="25"/>
      <c r="Q11" s="25"/>
      <c r="R11" s="25"/>
      <c r="S11" s="25"/>
      <c r="T11" s="25"/>
    </row>
    <row r="12" spans="1:141" s="29" customFormat="1" ht="72" customHeight="1">
      <c r="A12" s="97" t="s">
        <v>204</v>
      </c>
      <c r="B12" s="89" t="s">
        <v>205</v>
      </c>
      <c r="C12" s="89" t="s">
        <v>207</v>
      </c>
      <c r="D12" s="89" t="s">
        <v>197</v>
      </c>
      <c r="E12" s="89" t="s">
        <v>198</v>
      </c>
      <c r="F12" s="89"/>
      <c r="G12" s="91" t="s">
        <v>29</v>
      </c>
      <c r="H12" s="91">
        <v>1</v>
      </c>
      <c r="I12" s="91" t="s">
        <v>28</v>
      </c>
      <c r="J12" s="95" t="s">
        <v>98</v>
      </c>
      <c r="K12" s="23" t="s">
        <v>140</v>
      </c>
      <c r="L12" s="26"/>
      <c r="M12" s="26"/>
      <c r="N12" s="26"/>
      <c r="O12" s="26"/>
      <c r="P12" s="26"/>
      <c r="Q12" s="26"/>
      <c r="R12" s="26"/>
      <c r="S12" s="26"/>
      <c r="T12" s="26"/>
    </row>
    <row r="13" spans="1:141" s="96" customFormat="1" ht="89.25">
      <c r="A13" s="93" t="s">
        <v>208</v>
      </c>
      <c r="B13" s="89" t="s">
        <v>209</v>
      </c>
      <c r="C13" s="89" t="s">
        <v>210</v>
      </c>
      <c r="D13" s="89" t="s">
        <v>211</v>
      </c>
      <c r="E13" s="89" t="s">
        <v>212</v>
      </c>
      <c r="F13" s="89"/>
      <c r="G13" s="94" t="s">
        <v>29</v>
      </c>
      <c r="H13" s="94">
        <v>1</v>
      </c>
      <c r="I13" s="94" t="s">
        <v>28</v>
      </c>
      <c r="J13" s="95" t="s">
        <v>98</v>
      </c>
      <c r="K13" s="23" t="s">
        <v>140</v>
      </c>
      <c r="L13" s="25"/>
      <c r="M13" s="25"/>
      <c r="N13" s="25"/>
      <c r="O13" s="25"/>
      <c r="P13" s="25"/>
      <c r="Q13" s="25"/>
      <c r="R13" s="25"/>
      <c r="S13" s="25"/>
      <c r="T13" s="25"/>
    </row>
    <row r="14" spans="1:141" s="29" customFormat="1" ht="63.75">
      <c r="A14" s="97" t="s">
        <v>218</v>
      </c>
      <c r="B14" s="89" t="s">
        <v>219</v>
      </c>
      <c r="C14" s="89" t="s">
        <v>220</v>
      </c>
      <c r="D14" s="89" t="s">
        <v>221</v>
      </c>
      <c r="E14" s="89" t="s">
        <v>222</v>
      </c>
      <c r="F14" s="23"/>
      <c r="G14" s="91" t="s">
        <v>29</v>
      </c>
      <c r="H14" s="91">
        <v>1</v>
      </c>
      <c r="I14" s="91" t="s">
        <v>28</v>
      </c>
      <c r="J14" s="98" t="s">
        <v>98</v>
      </c>
      <c r="K14" s="23" t="s">
        <v>140</v>
      </c>
      <c r="L14" s="26"/>
      <c r="M14" s="26"/>
      <c r="N14" s="26"/>
      <c r="O14" s="26"/>
      <c r="P14" s="26"/>
      <c r="Q14" s="26"/>
      <c r="R14" s="26"/>
      <c r="S14" s="26"/>
      <c r="T14" s="26"/>
    </row>
    <row r="15" spans="1:141" s="29" customFormat="1" ht="50.25" customHeight="1">
      <c r="A15" s="97" t="s">
        <v>230</v>
      </c>
      <c r="B15" s="89" t="s">
        <v>231</v>
      </c>
      <c r="C15" s="89" t="s">
        <v>232</v>
      </c>
      <c r="D15" s="89" t="s">
        <v>233</v>
      </c>
      <c r="E15" s="89" t="s">
        <v>234</v>
      </c>
      <c r="F15" s="23" t="s">
        <v>169</v>
      </c>
      <c r="G15" s="91" t="s">
        <v>29</v>
      </c>
      <c r="H15" s="91">
        <v>1</v>
      </c>
      <c r="I15" s="91" t="s">
        <v>28</v>
      </c>
      <c r="J15" s="95" t="s">
        <v>99</v>
      </c>
      <c r="K15" s="23" t="s">
        <v>140</v>
      </c>
      <c r="L15" s="26"/>
      <c r="M15" s="26"/>
      <c r="N15" s="26"/>
      <c r="O15" s="26"/>
      <c r="P15" s="26"/>
      <c r="Q15" s="26"/>
      <c r="R15" s="26"/>
      <c r="S15" s="26"/>
      <c r="T15" s="26"/>
    </row>
    <row r="16" spans="1:141" s="29" customFormat="1" ht="140.25">
      <c r="A16" s="97" t="s">
        <v>240</v>
      </c>
      <c r="B16" s="89" t="s">
        <v>248</v>
      </c>
      <c r="C16" s="89" t="s">
        <v>244</v>
      </c>
      <c r="D16" s="89" t="s">
        <v>249</v>
      </c>
      <c r="E16" s="89" t="s">
        <v>250</v>
      </c>
      <c r="F16" s="23"/>
      <c r="G16" s="91" t="s">
        <v>29</v>
      </c>
      <c r="H16" s="91">
        <v>1</v>
      </c>
      <c r="I16" s="91" t="s">
        <v>28</v>
      </c>
      <c r="J16" s="95" t="s">
        <v>98</v>
      </c>
      <c r="K16" s="23" t="s">
        <v>140</v>
      </c>
      <c r="L16" s="26"/>
      <c r="M16" s="26"/>
      <c r="N16" s="26"/>
      <c r="O16" s="26"/>
      <c r="P16" s="26"/>
      <c r="Q16" s="26"/>
      <c r="R16" s="26"/>
      <c r="S16" s="26"/>
      <c r="T16" s="26"/>
    </row>
    <row r="17" spans="1:20" ht="76.5">
      <c r="A17" s="106" t="s">
        <v>264</v>
      </c>
      <c r="B17" s="103" t="s">
        <v>265</v>
      </c>
      <c r="C17" s="103" t="s">
        <v>266</v>
      </c>
      <c r="D17" s="103" t="s">
        <v>267</v>
      </c>
      <c r="E17" s="103" t="s">
        <v>268</v>
      </c>
      <c r="F17" s="27"/>
      <c r="G17" s="104" t="s">
        <v>29</v>
      </c>
      <c r="H17" s="104">
        <v>1</v>
      </c>
      <c r="I17" s="104" t="s">
        <v>28</v>
      </c>
      <c r="J17" s="107" t="s">
        <v>121</v>
      </c>
      <c r="K17" s="27" t="s">
        <v>140</v>
      </c>
      <c r="L17" s="28"/>
      <c r="M17" s="28"/>
      <c r="N17" s="28"/>
      <c r="O17" s="28"/>
      <c r="P17" s="28"/>
      <c r="Q17" s="28"/>
      <c r="R17" s="28"/>
      <c r="S17" s="28"/>
      <c r="T17" s="28"/>
    </row>
    <row r="18" spans="1:20" s="29" customFormat="1" ht="62.25" customHeight="1" thickBot="1">
      <c r="A18" s="108" t="s">
        <v>272</v>
      </c>
      <c r="B18" s="109" t="s">
        <v>273</v>
      </c>
      <c r="C18" s="109" t="s">
        <v>274</v>
      </c>
      <c r="D18" s="109" t="s">
        <v>275</v>
      </c>
      <c r="E18" s="109" t="s">
        <v>276</v>
      </c>
      <c r="F18" s="110"/>
      <c r="G18" s="111" t="s">
        <v>27</v>
      </c>
      <c r="H18" s="111">
        <v>1</v>
      </c>
      <c r="I18" s="111" t="s">
        <v>28</v>
      </c>
      <c r="J18" s="112" t="s">
        <v>99</v>
      </c>
      <c r="K18" s="23" t="s">
        <v>140</v>
      </c>
      <c r="L18" s="26"/>
      <c r="M18" s="26"/>
      <c r="N18" s="26"/>
      <c r="O18" s="26"/>
      <c r="P18" s="26"/>
      <c r="Q18" s="26"/>
      <c r="R18" s="26"/>
      <c r="S18" s="26"/>
      <c r="T18" s="26"/>
    </row>
    <row r="19" spans="1:20" s="29" customFormat="1" ht="48" customHeight="1" thickBot="1">
      <c r="A19" s="29" t="s">
        <v>278</v>
      </c>
      <c r="B19" s="29" t="s">
        <v>279</v>
      </c>
      <c r="C19" s="29" t="s">
        <v>280</v>
      </c>
      <c r="D19" s="29" t="s">
        <v>281</v>
      </c>
      <c r="E19" s="29" t="s">
        <v>282</v>
      </c>
      <c r="G19" s="111" t="s">
        <v>29</v>
      </c>
      <c r="H19" s="111">
        <v>1</v>
      </c>
      <c r="I19" s="111" t="s">
        <v>28</v>
      </c>
      <c r="J19" s="112" t="s">
        <v>121</v>
      </c>
      <c r="K19" s="23" t="s">
        <v>140</v>
      </c>
    </row>
    <row r="20" spans="1:20" s="29" customFormat="1" ht="38.25" customHeight="1" thickBot="1">
      <c r="A20" s="29" t="s">
        <v>283</v>
      </c>
      <c r="B20" s="96" t="s">
        <v>284</v>
      </c>
      <c r="C20" s="29" t="s">
        <v>285</v>
      </c>
      <c r="D20" s="29" t="s">
        <v>286</v>
      </c>
      <c r="E20" s="29" t="s">
        <v>287</v>
      </c>
      <c r="G20" s="111" t="s">
        <v>29</v>
      </c>
      <c r="H20" s="111">
        <v>1</v>
      </c>
      <c r="I20" s="111" t="s">
        <v>28</v>
      </c>
      <c r="J20" s="112" t="s">
        <v>99</v>
      </c>
      <c r="K20" s="23" t="s">
        <v>140</v>
      </c>
    </row>
    <row r="21" spans="1:20" s="29" customFormat="1" ht="49.5" customHeight="1" thickBot="1">
      <c r="A21" s="29" t="s">
        <v>288</v>
      </c>
      <c r="B21" s="96" t="s">
        <v>289</v>
      </c>
      <c r="C21" s="96" t="s">
        <v>290</v>
      </c>
      <c r="D21" s="29" t="s">
        <v>291</v>
      </c>
      <c r="E21" s="29" t="s">
        <v>292</v>
      </c>
      <c r="G21" s="111" t="s">
        <v>29</v>
      </c>
      <c r="H21" s="111">
        <v>1</v>
      </c>
      <c r="I21" s="111" t="s">
        <v>28</v>
      </c>
      <c r="J21" s="112" t="s">
        <v>99</v>
      </c>
      <c r="K21" s="23" t="s">
        <v>140</v>
      </c>
    </row>
  </sheetData>
  <sheetProtection algorithmName="SHA-512" hashValue="B2IwlGiHPD/MhomcNPrPX7vhV5jIl8kOX5211Yah8xDB+y4G9a//BWox/HU22As1y64i4KnvPtaABQV7gqSxtw==" saltValue="LM2H9cgqyR0hPb+vrX9VUA==" spinCount="100000" sheet="1" scenarios="1"/>
  <dataValidations count="13">
    <dataValidation type="list" allowBlank="1" showInputMessage="1" showErrorMessage="1" sqref="D5">
      <formula1>list05</formula1>
      <formula2>0</formula2>
    </dataValidation>
    <dataValidation type="list" allowBlank="1" showInputMessage="1" showErrorMessage="1" sqref="B5 B7">
      <formula1>list04</formula1>
      <formula2>0</formula2>
    </dataValidation>
    <dataValidation type="list" allowBlank="1" showInputMessage="1" showErrorMessage="1" sqref="D3">
      <formula1>list02</formula1>
      <formula2>0</formula2>
    </dataValidation>
    <dataValidation type="list" allowBlank="1" showInputMessage="1" showErrorMessage="1" sqref="B4">
      <formula1>list03</formula1>
      <formula2>0</formula2>
    </dataValidation>
    <dataValidation type="list" allowBlank="1" showInputMessage="1" showErrorMessage="1" sqref="D4">
      <formula1>list01</formula1>
      <formula2>0</formula2>
    </dataValidation>
    <dataValidation type="list" allowBlank="1" showInputMessage="1" showErrorMessage="1" sqref="D7">
      <formula1>list01</formula1>
    </dataValidation>
    <dataValidation type="list" allowBlank="1" showInputMessage="1" showErrorMessage="1" sqref="G10:G21">
      <formula1>list06</formula1>
      <formula2>0</formula2>
    </dataValidation>
    <dataValidation type="list" allowBlank="1" showInputMessage="1" showErrorMessage="1" sqref="H10:H21">
      <formula1>list07</formula1>
      <formula2>0</formula2>
    </dataValidation>
    <dataValidation type="list" allowBlank="1" showInputMessage="1" showErrorMessage="1" sqref="I10:I21">
      <formula1>list08</formula1>
      <formula2>0</formula2>
    </dataValidation>
    <dataValidation type="list" allowBlank="1" showInputMessage="1" showErrorMessage="1" sqref="D6">
      <formula1>list09</formula1>
    </dataValidation>
    <dataValidation type="list" allowBlank="1" showInputMessage="1" showErrorMessage="1" sqref="J10:J21">
      <formula1>list10</formula1>
    </dataValidation>
    <dataValidation type="list" allowBlank="1" showInputMessage="1" showErrorMessage="1" sqref="Q2:Q4">
      <formula1>$Q$2:$Q$4</formula1>
    </dataValidation>
    <dataValidation type="list" allowBlank="1" showInputMessage="1" showErrorMessage="1" sqref="EK1:EK3 K10:K21">
      <formula1>$EK$1:$EK$3</formula1>
    </dataValidation>
  </dataValidations>
  <pageMargins left="0.7" right="0.7" top="0.75" bottom="0.75" header="0.51180555555555496" footer="0.51180555555555496"/>
  <pageSetup firstPageNumber="0" orientation="portrait" r:id="rId1"/>
  <drawing r:id="rId2"/>
  <legacyDrawing r:id="rId3"/>
  <oleObjects>
    <mc:AlternateContent xmlns:mc="http://schemas.openxmlformats.org/markup-compatibility/2006">
      <mc:Choice Requires="x14">
        <oleObject progId="Packager Shell Object" shapeId="3075" r:id="rId4">
          <objectPr defaultSize="0" autoPict="0" r:id="rId5">
            <anchor moveWithCells="1">
              <from>
                <xdr:col>5</xdr:col>
                <xdr:colOff>19050</xdr:colOff>
                <xdr:row>8</xdr:row>
                <xdr:rowOff>485775</xdr:rowOff>
              </from>
              <to>
                <xdr:col>5</xdr:col>
                <xdr:colOff>2095500</xdr:colOff>
                <xdr:row>10</xdr:row>
                <xdr:rowOff>9525</xdr:rowOff>
              </to>
            </anchor>
          </objectPr>
        </oleObject>
      </mc:Choice>
      <mc:Fallback>
        <oleObject progId="Packager Shell Object" shapeId="3075" r:id="rId4"/>
      </mc:Fallback>
    </mc:AlternateContent>
    <mc:AlternateContent xmlns:mc="http://schemas.openxmlformats.org/markup-compatibility/2006">
      <mc:Choice Requires="x14">
        <oleObject progId="Packager Shell Object" shapeId="3081" r:id="rId6">
          <objectPr defaultSize="0" autoPict="0" r:id="rId7">
            <anchor moveWithCells="1">
              <from>
                <xdr:col>5</xdr:col>
                <xdr:colOff>0</xdr:colOff>
                <xdr:row>12</xdr:row>
                <xdr:rowOff>19050</xdr:rowOff>
              </from>
              <to>
                <xdr:col>5</xdr:col>
                <xdr:colOff>2095500</xdr:colOff>
                <xdr:row>12</xdr:row>
                <xdr:rowOff>1123950</xdr:rowOff>
              </to>
            </anchor>
          </objectPr>
        </oleObject>
      </mc:Choice>
      <mc:Fallback>
        <oleObject progId="Packager Shell Object" shapeId="3081" r:id="rId6"/>
      </mc:Fallback>
    </mc:AlternateContent>
    <mc:AlternateContent xmlns:mc="http://schemas.openxmlformats.org/markup-compatibility/2006">
      <mc:Choice Requires="x14">
        <oleObject progId="Packager Shell Object" shapeId="3082" r:id="rId8">
          <objectPr defaultSize="0" autoPict="0" r:id="rId9">
            <anchor moveWithCells="1">
              <from>
                <xdr:col>5</xdr:col>
                <xdr:colOff>0</xdr:colOff>
                <xdr:row>10</xdr:row>
                <xdr:rowOff>647700</xdr:rowOff>
              </from>
              <to>
                <xdr:col>6</xdr:col>
                <xdr:colOff>0</xdr:colOff>
                <xdr:row>11</xdr:row>
                <xdr:rowOff>904875</xdr:rowOff>
              </to>
            </anchor>
          </objectPr>
        </oleObject>
      </mc:Choice>
      <mc:Fallback>
        <oleObject progId="Packager Shell Object" shapeId="3082" r:id="rId8"/>
      </mc:Fallback>
    </mc:AlternateContent>
    <mc:AlternateContent xmlns:mc="http://schemas.openxmlformats.org/markup-compatibility/2006">
      <mc:Choice Requires="x14">
        <oleObject progId="Packager Shell Object" shapeId="3084" r:id="rId10">
          <objectPr defaultSize="0" autoPict="0" r:id="rId11">
            <anchor moveWithCells="1">
              <from>
                <xdr:col>5</xdr:col>
                <xdr:colOff>0</xdr:colOff>
                <xdr:row>13</xdr:row>
                <xdr:rowOff>0</xdr:rowOff>
              </from>
              <to>
                <xdr:col>6</xdr:col>
                <xdr:colOff>0</xdr:colOff>
                <xdr:row>13</xdr:row>
                <xdr:rowOff>800100</xdr:rowOff>
              </to>
            </anchor>
          </objectPr>
        </oleObject>
      </mc:Choice>
      <mc:Fallback>
        <oleObject progId="Packager Shell Object" shapeId="3084" r:id="rId10"/>
      </mc:Fallback>
    </mc:AlternateContent>
    <mc:AlternateContent xmlns:mc="http://schemas.openxmlformats.org/markup-compatibility/2006">
      <mc:Choice Requires="x14">
        <oleObject progId="Packager Shell Object" shapeId="3087" r:id="rId12">
          <objectPr defaultSize="0" autoPict="0" r:id="rId13">
            <anchor moveWithCells="1">
              <from>
                <xdr:col>5</xdr:col>
                <xdr:colOff>0</xdr:colOff>
                <xdr:row>14</xdr:row>
                <xdr:rowOff>638175</xdr:rowOff>
              </from>
              <to>
                <xdr:col>6</xdr:col>
                <xdr:colOff>0</xdr:colOff>
                <xdr:row>15</xdr:row>
                <xdr:rowOff>1771650</xdr:rowOff>
              </to>
            </anchor>
          </objectPr>
        </oleObject>
      </mc:Choice>
      <mc:Fallback>
        <oleObject progId="Packager Shell Object" shapeId="3087" r:id="rId12"/>
      </mc:Fallback>
    </mc:AlternateContent>
    <mc:AlternateContent xmlns:mc="http://schemas.openxmlformats.org/markup-compatibility/2006">
      <mc:Choice Requires="x14">
        <oleObject progId="Packager Shell Object" shapeId="3090" r:id="rId14">
          <objectPr defaultSize="0" autoPict="0" r:id="rId15">
            <anchor moveWithCells="1">
              <from>
                <xdr:col>4</xdr:col>
                <xdr:colOff>1857375</xdr:colOff>
                <xdr:row>16</xdr:row>
                <xdr:rowOff>0</xdr:rowOff>
              </from>
              <to>
                <xdr:col>5</xdr:col>
                <xdr:colOff>2076450</xdr:colOff>
                <xdr:row>16</xdr:row>
                <xdr:rowOff>962025</xdr:rowOff>
              </to>
            </anchor>
          </objectPr>
        </oleObject>
      </mc:Choice>
      <mc:Fallback>
        <oleObject progId="Packager Shell Object" shapeId="3090" r:id="rId14"/>
      </mc:Fallback>
    </mc:AlternateContent>
    <mc:AlternateContent xmlns:mc="http://schemas.openxmlformats.org/markup-compatibility/2006">
      <mc:Choice Requires="x14">
        <oleObject progId="Packager Shell Object" shapeId="3093" r:id="rId16">
          <objectPr defaultSize="0" autoPict="0" r:id="rId17">
            <anchor moveWithCells="1">
              <from>
                <xdr:col>4</xdr:col>
                <xdr:colOff>1885950</xdr:colOff>
                <xdr:row>17</xdr:row>
                <xdr:rowOff>0</xdr:rowOff>
              </from>
              <to>
                <xdr:col>5</xdr:col>
                <xdr:colOff>2105025</xdr:colOff>
                <xdr:row>17</xdr:row>
                <xdr:rowOff>781050</xdr:rowOff>
              </to>
            </anchor>
          </objectPr>
        </oleObject>
      </mc:Choice>
      <mc:Fallback>
        <oleObject progId="Packager Shell Object" shapeId="3093" r:id="rId16"/>
      </mc:Fallback>
    </mc:AlternateContent>
    <mc:AlternateContent xmlns:mc="http://schemas.openxmlformats.org/markup-compatibility/2006">
      <mc:Choice Requires="x14">
        <oleObject progId="Worksheet" shapeId="3094" r:id="rId18">
          <objectPr defaultSize="0" autoPict="0" r:id="rId19">
            <anchor moveWithCells="1">
              <from>
                <xdr:col>4</xdr:col>
                <xdr:colOff>1847850</xdr:colOff>
                <xdr:row>10</xdr:row>
                <xdr:rowOff>28575</xdr:rowOff>
              </from>
              <to>
                <xdr:col>5</xdr:col>
                <xdr:colOff>2095500</xdr:colOff>
                <xdr:row>10</xdr:row>
                <xdr:rowOff>628650</xdr:rowOff>
              </to>
            </anchor>
          </objectPr>
        </oleObject>
      </mc:Choice>
      <mc:Fallback>
        <oleObject progId="Worksheet" shapeId="3094" r:id="rId18"/>
      </mc:Fallback>
    </mc:AlternateContent>
    <mc:AlternateContent xmlns:mc="http://schemas.openxmlformats.org/markup-compatibility/2006">
      <mc:Choice Requires="x14">
        <oleObject progId="Packager Shell Object" shapeId="3098" r:id="rId20">
          <objectPr defaultSize="0" autoPict="0" r:id="rId21">
            <anchor moveWithCells="1">
              <from>
                <xdr:col>5</xdr:col>
                <xdr:colOff>0</xdr:colOff>
                <xdr:row>17</xdr:row>
                <xdr:rowOff>790575</xdr:rowOff>
              </from>
              <to>
                <xdr:col>6</xdr:col>
                <xdr:colOff>0</xdr:colOff>
                <xdr:row>18</xdr:row>
                <xdr:rowOff>600075</xdr:rowOff>
              </to>
            </anchor>
          </objectPr>
        </oleObject>
      </mc:Choice>
      <mc:Fallback>
        <oleObject progId="Packager Shell Object" shapeId="3098" r:id="rId20"/>
      </mc:Fallback>
    </mc:AlternateContent>
    <mc:AlternateContent xmlns:mc="http://schemas.openxmlformats.org/markup-compatibility/2006">
      <mc:Choice Requires="x14">
        <oleObject progId="Packager Shell Object" shapeId="3100" r:id="rId22">
          <objectPr defaultSize="0" autoPict="0" r:id="rId23">
            <anchor moveWithCells="1">
              <from>
                <xdr:col>5</xdr:col>
                <xdr:colOff>0</xdr:colOff>
                <xdr:row>19</xdr:row>
                <xdr:rowOff>0</xdr:rowOff>
              </from>
              <to>
                <xdr:col>5</xdr:col>
                <xdr:colOff>2095500</xdr:colOff>
                <xdr:row>20</xdr:row>
                <xdr:rowOff>28575</xdr:rowOff>
              </to>
            </anchor>
          </objectPr>
        </oleObject>
      </mc:Choice>
      <mc:Fallback>
        <oleObject progId="Packager Shell Object" shapeId="3100" r:id="rId22"/>
      </mc:Fallback>
    </mc:AlternateContent>
    <mc:AlternateContent xmlns:mc="http://schemas.openxmlformats.org/markup-compatibility/2006">
      <mc:Choice Requires="x14">
        <oleObject progId="Packager Shell Object" shapeId="3101" r:id="rId24">
          <objectPr defaultSize="0" autoPict="0" r:id="rId25">
            <anchor moveWithCells="1">
              <from>
                <xdr:col>4</xdr:col>
                <xdr:colOff>1857375</xdr:colOff>
                <xdr:row>19</xdr:row>
                <xdr:rowOff>485775</xdr:rowOff>
              </from>
              <to>
                <xdr:col>5</xdr:col>
                <xdr:colOff>2076450</xdr:colOff>
                <xdr:row>21</xdr:row>
                <xdr:rowOff>9525</xdr:rowOff>
              </to>
            </anchor>
          </objectPr>
        </oleObject>
      </mc:Choice>
      <mc:Fallback>
        <oleObject progId="Packager Shell Object" shapeId="3101" r:id="rId2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26"/>
  <sheetViews>
    <sheetView zoomScale="115" zoomScaleNormal="115" workbookViewId="0">
      <selection activeCell="V11" sqref="V11"/>
    </sheetView>
  </sheetViews>
  <sheetFormatPr defaultRowHeight="12.75"/>
  <cols>
    <col min="1" max="1" width="17.7109375" style="20" bestFit="1" customWidth="1"/>
    <col min="2" max="2" width="28.5703125" style="20" bestFit="1" customWidth="1"/>
    <col min="3" max="3" width="52.28515625" style="20" customWidth="1"/>
    <col min="4" max="4" width="36.140625" style="20" bestFit="1" customWidth="1"/>
    <col min="5" max="5" width="28.28515625" style="20" bestFit="1" customWidth="1"/>
    <col min="6" max="6" width="31.7109375" style="20" bestFit="1" customWidth="1"/>
    <col min="7" max="7" width="10" style="62" bestFit="1" customWidth="1"/>
    <col min="8" max="8" width="8.85546875" style="62" bestFit="1" customWidth="1"/>
    <col min="9" max="9" width="13.28515625" style="62" customWidth="1"/>
    <col min="10" max="10" width="16.28515625" style="20" bestFit="1" customWidth="1"/>
    <col min="11" max="11" width="13.5703125" style="20" hidden="1" customWidth="1"/>
    <col min="12" max="12" width="10.85546875" style="20" hidden="1" customWidth="1"/>
    <col min="13" max="13" width="11.5703125" style="20" hidden="1" customWidth="1"/>
    <col min="14" max="14" width="9.5703125" style="20" hidden="1" customWidth="1"/>
    <col min="15" max="15" width="12.140625" style="20" hidden="1" customWidth="1"/>
    <col min="16" max="16" width="14.7109375" style="20" hidden="1" customWidth="1"/>
    <col min="17" max="17" width="10.42578125" style="20" hidden="1" customWidth="1"/>
    <col min="18" max="18" width="11" style="20" hidden="1" customWidth="1"/>
    <col min="19" max="19" width="12.85546875" style="20" hidden="1" customWidth="1"/>
    <col min="20" max="20" width="6.42578125" style="20" hidden="1" customWidth="1"/>
    <col min="21" max="140" width="9.140625" style="20"/>
    <col min="141" max="141" width="11.42578125" style="20" customWidth="1"/>
    <col min="142" max="16384" width="9.140625" style="20"/>
  </cols>
  <sheetData>
    <row r="1" spans="1:141" ht="13.5" thickBot="1">
      <c r="A1" s="59"/>
      <c r="B1" s="60" t="s">
        <v>97</v>
      </c>
      <c r="C1" s="61" t="s">
        <v>21</v>
      </c>
      <c r="EK1" s="20" t="s">
        <v>140</v>
      </c>
    </row>
    <row r="2" spans="1:141" ht="13.5" thickBot="1">
      <c r="EK2" s="20" t="s">
        <v>142</v>
      </c>
    </row>
    <row r="3" spans="1:141">
      <c r="A3" s="63" t="s">
        <v>137</v>
      </c>
      <c r="B3" s="64" t="s">
        <v>293</v>
      </c>
      <c r="C3" s="65" t="s">
        <v>2</v>
      </c>
      <c r="D3" s="66" t="s">
        <v>3</v>
      </c>
      <c r="E3" s="67" t="s">
        <v>138</v>
      </c>
      <c r="F3" s="68" t="s">
        <v>345</v>
      </c>
      <c r="EK3" s="20" t="s">
        <v>127</v>
      </c>
    </row>
    <row r="4" spans="1:141">
      <c r="A4" s="69" t="s">
        <v>101</v>
      </c>
      <c r="B4" s="70" t="s">
        <v>4</v>
      </c>
      <c r="C4" s="71" t="s">
        <v>5</v>
      </c>
      <c r="D4" s="72" t="s">
        <v>6</v>
      </c>
      <c r="E4" s="73" t="s">
        <v>139</v>
      </c>
      <c r="F4" s="74">
        <v>3</v>
      </c>
    </row>
    <row r="5" spans="1:141">
      <c r="A5" s="69" t="s">
        <v>114</v>
      </c>
      <c r="B5" s="70" t="s">
        <v>7</v>
      </c>
      <c r="C5" s="71" t="s">
        <v>8</v>
      </c>
      <c r="D5" s="72" t="s">
        <v>33</v>
      </c>
      <c r="E5" s="27"/>
      <c r="F5" s="75"/>
    </row>
    <row r="6" spans="1:141" ht="13.5" thickBot="1">
      <c r="A6" s="76" t="s">
        <v>115</v>
      </c>
      <c r="B6" s="77" t="s">
        <v>193</v>
      </c>
      <c r="C6" s="78" t="s">
        <v>10</v>
      </c>
      <c r="D6" s="79">
        <v>4.4000000000000004</v>
      </c>
      <c r="E6" s="80"/>
      <c r="F6" s="81"/>
    </row>
    <row r="7" spans="1:141">
      <c r="D7" s="62"/>
    </row>
    <row r="8" spans="1:141" ht="13.5" thickBot="1">
      <c r="A8" s="82"/>
      <c r="B8" s="83"/>
    </row>
    <row r="9" spans="1:141" ht="38.25">
      <c r="A9" s="84" t="s">
        <v>22</v>
      </c>
      <c r="B9" s="85" t="s">
        <v>120</v>
      </c>
      <c r="C9" s="85" t="s">
        <v>23</v>
      </c>
      <c r="D9" s="85" t="s">
        <v>24</v>
      </c>
      <c r="E9" s="86" t="s">
        <v>16</v>
      </c>
      <c r="F9" s="85" t="s">
        <v>102</v>
      </c>
      <c r="G9" s="85" t="s">
        <v>25</v>
      </c>
      <c r="H9" s="85" t="s">
        <v>26</v>
      </c>
      <c r="I9" s="85" t="s">
        <v>18</v>
      </c>
      <c r="J9" s="87" t="s">
        <v>103</v>
      </c>
      <c r="K9" s="21" t="s">
        <v>141</v>
      </c>
      <c r="L9" s="22" t="s">
        <v>132</v>
      </c>
      <c r="M9" s="22" t="s">
        <v>133</v>
      </c>
      <c r="N9" s="22" t="s">
        <v>134</v>
      </c>
      <c r="O9" s="22" t="s">
        <v>135</v>
      </c>
      <c r="P9" s="22" t="s">
        <v>136</v>
      </c>
      <c r="Q9" s="22" t="s">
        <v>143</v>
      </c>
      <c r="R9" s="22" t="s">
        <v>144</v>
      </c>
      <c r="S9" s="22" t="s">
        <v>145</v>
      </c>
      <c r="T9" s="22" t="s">
        <v>146</v>
      </c>
    </row>
    <row r="10" spans="1:141" s="29" customFormat="1" ht="36.75" customHeight="1">
      <c r="A10" s="88" t="s">
        <v>294</v>
      </c>
      <c r="B10" s="89"/>
      <c r="C10" s="89"/>
      <c r="D10" s="89"/>
      <c r="E10" s="89"/>
      <c r="F10" s="90"/>
      <c r="G10" s="91"/>
      <c r="H10" s="91"/>
      <c r="I10" s="91"/>
      <c r="J10" s="92"/>
      <c r="K10" s="23"/>
      <c r="L10" s="24">
        <f>COUNTIF(J10:J26,"*User Interface*")</f>
        <v>2</v>
      </c>
      <c r="M10" s="24">
        <f>COUNTIF(J10:J26,"*User Experience*")</f>
        <v>5</v>
      </c>
      <c r="N10" s="24">
        <f>COUNTIF(J10:J26,"*Perfomace*")</f>
        <v>0</v>
      </c>
      <c r="O10" s="24">
        <f>COUNTIF(J10:J26,"*Funcational*")</f>
        <v>5</v>
      </c>
      <c r="P10" s="24">
        <f>COUNTIF(J10:J226,"*Requirement*")</f>
        <v>0</v>
      </c>
      <c r="Q10" s="24">
        <f>COUNTIF(K10:K26,"*New Bug*")</f>
        <v>11</v>
      </c>
      <c r="R10" s="24">
        <f>COUNTIF(K10:K26,"*Re-Open Bug*")</f>
        <v>1</v>
      </c>
      <c r="S10" s="24">
        <f>COUNTIF(K10:K26,"*Suggestion*")</f>
        <v>0</v>
      </c>
      <c r="T10" s="24">
        <f>SUM(Q10:S10)</f>
        <v>12</v>
      </c>
    </row>
    <row r="11" spans="1:141" s="96" customFormat="1" ht="89.25" customHeight="1">
      <c r="A11" s="93" t="s">
        <v>187</v>
      </c>
      <c r="B11" s="89" t="s">
        <v>295</v>
      </c>
      <c r="C11" s="89" t="s">
        <v>303</v>
      </c>
      <c r="D11" s="89" t="s">
        <v>296</v>
      </c>
      <c r="E11" s="89" t="s">
        <v>297</v>
      </c>
      <c r="F11" s="89"/>
      <c r="G11" s="94" t="s">
        <v>29</v>
      </c>
      <c r="H11" s="94">
        <v>1</v>
      </c>
      <c r="I11" s="94" t="s">
        <v>28</v>
      </c>
      <c r="J11" s="95" t="s">
        <v>99</v>
      </c>
      <c r="K11" s="23" t="s">
        <v>140</v>
      </c>
      <c r="L11" s="25"/>
      <c r="M11" s="25"/>
      <c r="N11" s="25"/>
      <c r="O11" s="25"/>
      <c r="P11" s="25"/>
      <c r="Q11" s="25"/>
      <c r="R11" s="25"/>
      <c r="S11" s="25"/>
      <c r="T11" s="25"/>
    </row>
    <row r="12" spans="1:141" s="29" customFormat="1" ht="50.25" customHeight="1">
      <c r="A12" s="97" t="s">
        <v>195</v>
      </c>
      <c r="B12" s="89" t="s">
        <v>308</v>
      </c>
      <c r="C12" s="89" t="s">
        <v>298</v>
      </c>
      <c r="D12" s="89" t="s">
        <v>299</v>
      </c>
      <c r="E12" s="89" t="s">
        <v>300</v>
      </c>
      <c r="F12" s="89"/>
      <c r="G12" s="91" t="s">
        <v>29</v>
      </c>
      <c r="H12" s="91">
        <v>1</v>
      </c>
      <c r="I12" s="91" t="s">
        <v>28</v>
      </c>
      <c r="J12" s="95" t="s">
        <v>100</v>
      </c>
      <c r="K12" s="23" t="s">
        <v>140</v>
      </c>
      <c r="L12" s="26"/>
      <c r="M12" s="26"/>
      <c r="N12" s="26"/>
      <c r="O12" s="26"/>
      <c r="P12" s="26"/>
      <c r="Q12" s="26"/>
      <c r="R12" s="26"/>
      <c r="S12" s="26"/>
      <c r="T12" s="26"/>
    </row>
    <row r="13" spans="1:141" s="29" customFormat="1" ht="50.25" customHeight="1">
      <c r="A13" s="97" t="s">
        <v>204</v>
      </c>
      <c r="B13" s="89" t="s">
        <v>309</v>
      </c>
      <c r="C13" s="89" t="s">
        <v>310</v>
      </c>
      <c r="D13" s="89" t="s">
        <v>311</v>
      </c>
      <c r="E13" s="89" t="s">
        <v>312</v>
      </c>
      <c r="F13" s="89"/>
      <c r="G13" s="91" t="s">
        <v>29</v>
      </c>
      <c r="H13" s="91">
        <v>1</v>
      </c>
      <c r="I13" s="91" t="s">
        <v>28</v>
      </c>
      <c r="J13" s="95" t="s">
        <v>100</v>
      </c>
      <c r="K13" s="23" t="s">
        <v>140</v>
      </c>
      <c r="L13" s="26"/>
      <c r="M13" s="26"/>
      <c r="N13" s="26"/>
      <c r="O13" s="26"/>
      <c r="P13" s="26"/>
      <c r="Q13" s="26"/>
      <c r="R13" s="26"/>
      <c r="S13" s="26"/>
      <c r="T13" s="26"/>
    </row>
    <row r="14" spans="1:141" s="29" customFormat="1" ht="50.25" customHeight="1">
      <c r="A14" s="97" t="s">
        <v>208</v>
      </c>
      <c r="B14" s="89" t="s">
        <v>322</v>
      </c>
      <c r="C14" s="89" t="s">
        <v>323</v>
      </c>
      <c r="D14" s="89" t="s">
        <v>325</v>
      </c>
      <c r="E14" s="89" t="s">
        <v>324</v>
      </c>
      <c r="F14" s="89"/>
      <c r="G14" s="91" t="s">
        <v>29</v>
      </c>
      <c r="H14" s="91">
        <v>1</v>
      </c>
      <c r="I14" s="91" t="s">
        <v>28</v>
      </c>
      <c r="J14" s="95" t="s">
        <v>98</v>
      </c>
      <c r="K14" s="23" t="s">
        <v>140</v>
      </c>
      <c r="L14" s="26"/>
      <c r="M14" s="26"/>
      <c r="N14" s="26"/>
      <c r="O14" s="26"/>
      <c r="P14" s="26"/>
      <c r="Q14" s="26"/>
      <c r="R14" s="26"/>
      <c r="S14" s="26"/>
      <c r="T14" s="26"/>
    </row>
    <row r="15" spans="1:141" s="96" customFormat="1" ht="51">
      <c r="A15" s="93" t="s">
        <v>218</v>
      </c>
      <c r="B15" s="89" t="s">
        <v>346</v>
      </c>
      <c r="C15" s="89" t="s">
        <v>326</v>
      </c>
      <c r="D15" s="89" t="s">
        <v>327</v>
      </c>
      <c r="E15" s="89" t="s">
        <v>328</v>
      </c>
      <c r="F15" s="89"/>
      <c r="G15" s="94" t="s">
        <v>29</v>
      </c>
      <c r="H15" s="94">
        <v>1</v>
      </c>
      <c r="I15" s="94" t="s">
        <v>28</v>
      </c>
      <c r="J15" s="95" t="s">
        <v>98</v>
      </c>
      <c r="K15" s="23" t="s">
        <v>140</v>
      </c>
      <c r="L15" s="25"/>
      <c r="M15" s="25"/>
      <c r="N15" s="25"/>
      <c r="O15" s="25"/>
      <c r="P15" s="25"/>
      <c r="Q15" s="25"/>
      <c r="R15" s="25"/>
      <c r="S15" s="25"/>
      <c r="T15" s="25"/>
    </row>
    <row r="16" spans="1:141" s="96" customFormat="1" ht="73.5" customHeight="1">
      <c r="A16" s="93" t="s">
        <v>230</v>
      </c>
      <c r="B16" s="89" t="s">
        <v>337</v>
      </c>
      <c r="C16" s="89" t="s">
        <v>326</v>
      </c>
      <c r="D16" s="89" t="s">
        <v>338</v>
      </c>
      <c r="E16" s="89" t="s">
        <v>339</v>
      </c>
      <c r="F16" s="89" t="s">
        <v>169</v>
      </c>
      <c r="G16" s="94" t="s">
        <v>29</v>
      </c>
      <c r="H16" s="94">
        <v>1</v>
      </c>
      <c r="I16" s="94" t="s">
        <v>28</v>
      </c>
      <c r="J16" s="95" t="s">
        <v>99</v>
      </c>
      <c r="K16" s="23" t="s">
        <v>140</v>
      </c>
      <c r="L16" s="25"/>
      <c r="M16" s="25"/>
      <c r="N16" s="25"/>
      <c r="O16" s="25"/>
      <c r="P16" s="25"/>
      <c r="Q16" s="25"/>
      <c r="R16" s="25"/>
      <c r="S16" s="25"/>
      <c r="T16" s="25"/>
    </row>
    <row r="17" spans="1:20" s="29" customFormat="1" ht="24.75" customHeight="1">
      <c r="A17" s="88" t="s">
        <v>301</v>
      </c>
      <c r="B17" s="89"/>
      <c r="C17" s="89"/>
      <c r="D17" s="89"/>
      <c r="E17" s="89"/>
      <c r="F17" s="23"/>
      <c r="G17" s="91"/>
      <c r="H17" s="91"/>
      <c r="I17" s="91"/>
      <c r="J17" s="98"/>
      <c r="K17" s="23"/>
      <c r="L17" s="26"/>
      <c r="M17" s="26"/>
      <c r="N17" s="26"/>
      <c r="O17" s="26"/>
      <c r="P17" s="26"/>
      <c r="Q17" s="26"/>
      <c r="R17" s="26"/>
      <c r="S17" s="26"/>
      <c r="T17" s="26"/>
    </row>
    <row r="18" spans="1:20" s="29" customFormat="1" ht="50.25" customHeight="1">
      <c r="A18" s="99" t="s">
        <v>218</v>
      </c>
      <c r="B18" s="100" t="s">
        <v>302</v>
      </c>
      <c r="C18" s="100" t="s">
        <v>304</v>
      </c>
      <c r="D18" s="100" t="s">
        <v>305</v>
      </c>
      <c r="E18" s="100" t="s">
        <v>306</v>
      </c>
      <c r="F18" s="58"/>
      <c r="G18" s="101" t="s">
        <v>29</v>
      </c>
      <c r="H18" s="101">
        <v>1</v>
      </c>
      <c r="I18" s="101" t="s">
        <v>28</v>
      </c>
      <c r="J18" s="102" t="s">
        <v>99</v>
      </c>
      <c r="K18" s="58" t="s">
        <v>140</v>
      </c>
      <c r="L18" s="26"/>
      <c r="M18" s="26"/>
      <c r="N18" s="26"/>
      <c r="O18" s="26"/>
      <c r="P18" s="26"/>
      <c r="Q18" s="26"/>
      <c r="R18" s="26"/>
      <c r="S18" s="26"/>
      <c r="T18" s="26"/>
    </row>
    <row r="19" spans="1:20" s="29" customFormat="1" ht="63.75">
      <c r="A19" s="23" t="s">
        <v>230</v>
      </c>
      <c r="B19" s="89" t="s">
        <v>318</v>
      </c>
      <c r="C19" s="89" t="s">
        <v>319</v>
      </c>
      <c r="D19" s="89" t="s">
        <v>320</v>
      </c>
      <c r="E19" s="89" t="s">
        <v>321</v>
      </c>
      <c r="F19" s="23"/>
      <c r="G19" s="91" t="s">
        <v>27</v>
      </c>
      <c r="H19" s="91">
        <v>1</v>
      </c>
      <c r="I19" s="91" t="s">
        <v>28</v>
      </c>
      <c r="J19" s="89" t="s">
        <v>98</v>
      </c>
      <c r="K19" s="23" t="s">
        <v>140</v>
      </c>
      <c r="L19" s="26"/>
      <c r="M19" s="26"/>
      <c r="N19" s="26"/>
      <c r="O19" s="26"/>
      <c r="P19" s="26"/>
      <c r="Q19" s="26"/>
      <c r="R19" s="26"/>
      <c r="S19" s="26"/>
      <c r="T19" s="26"/>
    </row>
    <row r="20" spans="1:20">
      <c r="A20" s="27"/>
      <c r="B20" s="103"/>
      <c r="C20" s="103"/>
      <c r="D20" s="103"/>
      <c r="E20" s="103"/>
      <c r="F20" s="27"/>
      <c r="G20" s="104"/>
      <c r="H20" s="104"/>
      <c r="I20" s="104"/>
      <c r="J20" s="103"/>
      <c r="K20" s="27"/>
      <c r="L20" s="28"/>
      <c r="M20" s="28"/>
      <c r="N20" s="28"/>
      <c r="O20" s="28"/>
      <c r="P20" s="28"/>
      <c r="Q20" s="28"/>
      <c r="R20" s="28"/>
      <c r="S20" s="28"/>
      <c r="T20" s="28"/>
    </row>
    <row r="21" spans="1:20" s="29" customFormat="1">
      <c r="A21" s="23"/>
      <c r="B21" s="89"/>
      <c r="C21" s="89"/>
      <c r="D21" s="89"/>
      <c r="E21" s="89"/>
      <c r="F21" s="23"/>
      <c r="G21" s="91"/>
      <c r="H21" s="91"/>
      <c r="I21" s="91"/>
      <c r="J21" s="23"/>
      <c r="K21" s="23"/>
      <c r="L21" s="26"/>
      <c r="M21" s="26"/>
      <c r="N21" s="26"/>
      <c r="O21" s="26"/>
      <c r="P21" s="26"/>
      <c r="Q21" s="26"/>
      <c r="R21" s="26"/>
      <c r="S21" s="26"/>
      <c r="T21" s="26"/>
    </row>
    <row r="22" spans="1:20" s="29" customFormat="1" ht="48" customHeight="1">
      <c r="A22" s="105" t="s">
        <v>313</v>
      </c>
      <c r="B22" s="23"/>
      <c r="C22" s="23"/>
      <c r="D22" s="23"/>
      <c r="E22" s="23"/>
      <c r="F22" s="23"/>
      <c r="G22" s="91"/>
      <c r="H22" s="91"/>
      <c r="I22" s="91"/>
      <c r="J22" s="23"/>
      <c r="K22" s="23"/>
    </row>
    <row r="23" spans="1:20" s="29" customFormat="1" ht="76.5" customHeight="1">
      <c r="A23" s="23" t="s">
        <v>240</v>
      </c>
      <c r="B23" s="89" t="s">
        <v>314</v>
      </c>
      <c r="C23" s="89" t="s">
        <v>315</v>
      </c>
      <c r="D23" s="89" t="s">
        <v>316</v>
      </c>
      <c r="E23" s="89" t="s">
        <v>317</v>
      </c>
      <c r="F23" s="23"/>
      <c r="G23" s="91" t="s">
        <v>27</v>
      </c>
      <c r="H23" s="91">
        <v>1</v>
      </c>
      <c r="I23" s="91" t="s">
        <v>28</v>
      </c>
      <c r="J23" s="23" t="s">
        <v>99</v>
      </c>
      <c r="K23" s="23" t="s">
        <v>140</v>
      </c>
    </row>
    <row r="24" spans="1:20" s="29" customFormat="1" ht="98.25" customHeight="1">
      <c r="A24" s="23" t="s">
        <v>264</v>
      </c>
      <c r="B24" s="89" t="s">
        <v>329</v>
      </c>
      <c r="C24" s="89" t="s">
        <v>330</v>
      </c>
      <c r="D24" s="89" t="s">
        <v>331</v>
      </c>
      <c r="E24" s="89" t="s">
        <v>332</v>
      </c>
      <c r="F24" s="23"/>
      <c r="G24" s="91" t="s">
        <v>29</v>
      </c>
      <c r="H24" s="91">
        <v>1</v>
      </c>
      <c r="I24" s="91" t="s">
        <v>28</v>
      </c>
      <c r="J24" s="23" t="s">
        <v>98</v>
      </c>
      <c r="K24" s="23" t="s">
        <v>140</v>
      </c>
    </row>
    <row r="25" spans="1:20" s="29" customFormat="1" ht="63.75">
      <c r="A25" s="23" t="s">
        <v>272</v>
      </c>
      <c r="B25" s="89" t="s">
        <v>333</v>
      </c>
      <c r="C25" s="89" t="s">
        <v>334</v>
      </c>
      <c r="D25" s="89" t="s">
        <v>335</v>
      </c>
      <c r="E25" s="89" t="s">
        <v>336</v>
      </c>
      <c r="F25" s="23"/>
      <c r="G25" s="91" t="s">
        <v>27</v>
      </c>
      <c r="H25" s="91">
        <v>1</v>
      </c>
      <c r="I25" s="91" t="s">
        <v>28</v>
      </c>
      <c r="J25" s="23" t="s">
        <v>99</v>
      </c>
      <c r="K25" s="23" t="s">
        <v>140</v>
      </c>
    </row>
    <row r="26" spans="1:20" s="29" customFormat="1" ht="76.5">
      <c r="A26" s="23" t="s">
        <v>278</v>
      </c>
      <c r="B26" s="89" t="s">
        <v>340</v>
      </c>
      <c r="C26" s="89" t="s">
        <v>341</v>
      </c>
      <c r="D26" s="89" t="s">
        <v>342</v>
      </c>
      <c r="E26" s="89" t="s">
        <v>343</v>
      </c>
      <c r="F26" s="23" t="s">
        <v>344</v>
      </c>
      <c r="G26" s="91" t="s">
        <v>29</v>
      </c>
      <c r="H26" s="91">
        <v>1</v>
      </c>
      <c r="I26" s="91" t="s">
        <v>43</v>
      </c>
      <c r="J26" s="23" t="s">
        <v>98</v>
      </c>
      <c r="K26" s="23" t="s">
        <v>142</v>
      </c>
    </row>
  </sheetData>
  <sheetProtection algorithmName="SHA-512" hashValue="VhtOVgRB7KYbLrbF/EDQN80KjqRrxPOmAF9S4IowU6YzbxOFxTGJRF0cLW673IxRhgQ+O7DYcbJjz4Plsjc2pg==" saltValue="dZ7EGUmsECe1QwQoAfW6NA==" spinCount="100000" sheet="1" scenarios="1"/>
  <dataValidations count="13">
    <dataValidation type="list" allowBlank="1" showInputMessage="1" showErrorMessage="1" sqref="EK1:EK3 K10:K26">
      <formula1>$EK$1:$EK$3</formula1>
    </dataValidation>
    <dataValidation type="list" allowBlank="1" showInputMessage="1" showErrorMessage="1" sqref="Q2:Q4">
      <formula1>$Q$2:$Q$4</formula1>
    </dataValidation>
    <dataValidation type="list" allowBlank="1" showInputMessage="1" showErrorMessage="1" sqref="J10:J26">
      <formula1>list10</formula1>
    </dataValidation>
    <dataValidation type="list" allowBlank="1" showInputMessage="1" showErrorMessage="1" sqref="D6">
      <formula1>list09</formula1>
    </dataValidation>
    <dataValidation type="list" allowBlank="1" showInputMessage="1" showErrorMessage="1" sqref="I10:I26">
      <formula1>list08</formula1>
      <formula2>0</formula2>
    </dataValidation>
    <dataValidation type="list" allowBlank="1" showInputMessage="1" showErrorMessage="1" sqref="H10:H26">
      <formula1>list07</formula1>
      <formula2>0</formula2>
    </dataValidation>
    <dataValidation type="list" allowBlank="1" showInputMessage="1" showErrorMessage="1" sqref="G10:G26">
      <formula1>list06</formula1>
      <formula2>0</formula2>
    </dataValidation>
    <dataValidation type="list" allowBlank="1" showInputMessage="1" showErrorMessage="1" sqref="D7">
      <formula1>list01</formula1>
    </dataValidation>
    <dataValidation type="list" allowBlank="1" showInputMessage="1" showErrorMessage="1" sqref="D4">
      <formula1>list01</formula1>
      <formula2>0</formula2>
    </dataValidation>
    <dataValidation type="list" allowBlank="1" showInputMessage="1" showErrorMessage="1" sqref="B4">
      <formula1>list03</formula1>
      <formula2>0</formula2>
    </dataValidation>
    <dataValidation type="list" allowBlank="1" showInputMessage="1" showErrorMessage="1" sqref="D3">
      <formula1>list02</formula1>
      <formula2>0</formula2>
    </dataValidation>
    <dataValidation type="list" allowBlank="1" showInputMessage="1" showErrorMessage="1" sqref="B5 B7">
      <formula1>list04</formula1>
      <formula2>0</formula2>
    </dataValidation>
    <dataValidation type="list" allowBlank="1" showInputMessage="1" showErrorMessage="1" sqref="D5">
      <formula1>list05</formula1>
      <formula2>0</formula2>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4110" r:id="rId4">
          <objectPr locked="0" defaultSize="0" autoPict="0" r:id="rId5">
            <anchor moveWithCells="1">
              <from>
                <xdr:col>5</xdr:col>
                <xdr:colOff>85725</xdr:colOff>
                <xdr:row>10</xdr:row>
                <xdr:rowOff>123825</xdr:rowOff>
              </from>
              <to>
                <xdr:col>5</xdr:col>
                <xdr:colOff>1828800</xdr:colOff>
                <xdr:row>10</xdr:row>
                <xdr:rowOff>1066800</xdr:rowOff>
              </to>
            </anchor>
          </objectPr>
        </oleObject>
      </mc:Choice>
      <mc:Fallback>
        <oleObject progId="Packager Shell Object" shapeId="4110" r:id="rId4"/>
      </mc:Fallback>
    </mc:AlternateContent>
    <mc:AlternateContent xmlns:mc="http://schemas.openxmlformats.org/markup-compatibility/2006">
      <mc:Choice Requires="x14">
        <oleObject progId="Packager Shell Object" shapeId="4112" r:id="rId6">
          <objectPr locked="0" defaultSize="0" autoPict="0" r:id="rId7">
            <anchor moveWithCells="1">
              <from>
                <xdr:col>5</xdr:col>
                <xdr:colOff>9525</xdr:colOff>
                <xdr:row>11</xdr:row>
                <xdr:rowOff>19050</xdr:rowOff>
              </from>
              <to>
                <xdr:col>6</xdr:col>
                <xdr:colOff>0</xdr:colOff>
                <xdr:row>12</xdr:row>
                <xdr:rowOff>9525</xdr:rowOff>
              </to>
            </anchor>
          </objectPr>
        </oleObject>
      </mc:Choice>
      <mc:Fallback>
        <oleObject progId="Packager Shell Object" shapeId="4112" r:id="rId6"/>
      </mc:Fallback>
    </mc:AlternateContent>
    <mc:AlternateContent xmlns:mc="http://schemas.openxmlformats.org/markup-compatibility/2006">
      <mc:Choice Requires="x14">
        <oleObject progId="Packager Shell Object" shapeId="4117" r:id="rId8">
          <objectPr defaultSize="0" autoPict="0" r:id="rId9">
            <anchor moveWithCells="1">
              <from>
                <xdr:col>5</xdr:col>
                <xdr:colOff>0</xdr:colOff>
                <xdr:row>16</xdr:row>
                <xdr:rowOff>314325</xdr:rowOff>
              </from>
              <to>
                <xdr:col>5</xdr:col>
                <xdr:colOff>2105025</xdr:colOff>
                <xdr:row>18</xdr:row>
                <xdr:rowOff>333375</xdr:rowOff>
              </to>
            </anchor>
          </objectPr>
        </oleObject>
      </mc:Choice>
      <mc:Fallback>
        <oleObject progId="Packager Shell Object" shapeId="4117" r:id="rId8"/>
      </mc:Fallback>
    </mc:AlternateContent>
    <mc:AlternateContent xmlns:mc="http://schemas.openxmlformats.org/markup-compatibility/2006">
      <mc:Choice Requires="x14">
        <oleObject progId="Packager Shell Object" shapeId="4122" r:id="rId10">
          <objectPr locked="0" defaultSize="0" autoPict="0" r:id="rId11">
            <anchor moveWithCells="1">
              <from>
                <xdr:col>4</xdr:col>
                <xdr:colOff>1885950</xdr:colOff>
                <xdr:row>11</xdr:row>
                <xdr:rowOff>638175</xdr:rowOff>
              </from>
              <to>
                <xdr:col>5</xdr:col>
                <xdr:colOff>2105025</xdr:colOff>
                <xdr:row>13</xdr:row>
                <xdr:rowOff>9525</xdr:rowOff>
              </to>
            </anchor>
          </objectPr>
        </oleObject>
      </mc:Choice>
      <mc:Fallback>
        <oleObject progId="Packager Shell Object" shapeId="4122" r:id="rId10"/>
      </mc:Fallback>
    </mc:AlternateContent>
    <mc:AlternateContent xmlns:mc="http://schemas.openxmlformats.org/markup-compatibility/2006">
      <mc:Choice Requires="x14">
        <oleObject progId="Packager Shell Object" shapeId="4123" r:id="rId12">
          <objectPr defaultSize="0" autoPict="0" r:id="rId13">
            <anchor moveWithCells="1">
              <from>
                <xdr:col>5</xdr:col>
                <xdr:colOff>0</xdr:colOff>
                <xdr:row>21</xdr:row>
                <xdr:rowOff>609600</xdr:rowOff>
              </from>
              <to>
                <xdr:col>5</xdr:col>
                <xdr:colOff>2095500</xdr:colOff>
                <xdr:row>23</xdr:row>
                <xdr:rowOff>0</xdr:rowOff>
              </to>
            </anchor>
          </objectPr>
        </oleObject>
      </mc:Choice>
      <mc:Fallback>
        <oleObject progId="Packager Shell Object" shapeId="4123" r:id="rId12"/>
      </mc:Fallback>
    </mc:AlternateContent>
    <mc:AlternateContent xmlns:mc="http://schemas.openxmlformats.org/markup-compatibility/2006">
      <mc:Choice Requires="x14">
        <oleObject progId="Packager Shell Object" shapeId="4125" r:id="rId14">
          <objectPr defaultSize="0" autoPict="0" r:id="rId15">
            <anchor moveWithCells="1">
              <from>
                <xdr:col>4</xdr:col>
                <xdr:colOff>1885950</xdr:colOff>
                <xdr:row>18</xdr:row>
                <xdr:rowOff>0</xdr:rowOff>
              </from>
              <to>
                <xdr:col>5</xdr:col>
                <xdr:colOff>2105025</xdr:colOff>
                <xdr:row>19</xdr:row>
                <xdr:rowOff>0</xdr:rowOff>
              </to>
            </anchor>
          </objectPr>
        </oleObject>
      </mc:Choice>
      <mc:Fallback>
        <oleObject progId="Packager Shell Object" shapeId="4125" r:id="rId14"/>
      </mc:Fallback>
    </mc:AlternateContent>
    <mc:AlternateContent xmlns:mc="http://schemas.openxmlformats.org/markup-compatibility/2006">
      <mc:Choice Requires="x14">
        <oleObject progId="Packager Shell Object" shapeId="4132" r:id="rId16">
          <objectPr locked="0" defaultSize="0" autoPict="0" r:id="rId17">
            <anchor moveWithCells="1">
              <from>
                <xdr:col>5</xdr:col>
                <xdr:colOff>0</xdr:colOff>
                <xdr:row>13</xdr:row>
                <xdr:rowOff>0</xdr:rowOff>
              </from>
              <to>
                <xdr:col>5</xdr:col>
                <xdr:colOff>2095500</xdr:colOff>
                <xdr:row>13</xdr:row>
                <xdr:rowOff>628650</xdr:rowOff>
              </to>
            </anchor>
          </objectPr>
        </oleObject>
      </mc:Choice>
      <mc:Fallback>
        <oleObject progId="Packager Shell Object" shapeId="4132" r:id="rId16"/>
      </mc:Fallback>
    </mc:AlternateContent>
    <mc:AlternateContent xmlns:mc="http://schemas.openxmlformats.org/markup-compatibility/2006">
      <mc:Choice Requires="x14">
        <oleObject progId="Packager Shell Object" shapeId="4133" r:id="rId18">
          <objectPr defaultSize="0" autoPict="0" r:id="rId19">
            <anchor moveWithCells="1">
              <from>
                <xdr:col>5</xdr:col>
                <xdr:colOff>0</xdr:colOff>
                <xdr:row>13</xdr:row>
                <xdr:rowOff>638175</xdr:rowOff>
              </from>
              <to>
                <xdr:col>5</xdr:col>
                <xdr:colOff>2095500</xdr:colOff>
                <xdr:row>15</xdr:row>
                <xdr:rowOff>9525</xdr:rowOff>
              </to>
            </anchor>
          </objectPr>
        </oleObject>
      </mc:Choice>
      <mc:Fallback>
        <oleObject progId="Packager Shell Object" shapeId="4133" r:id="rId18"/>
      </mc:Fallback>
    </mc:AlternateContent>
    <mc:AlternateContent xmlns:mc="http://schemas.openxmlformats.org/markup-compatibility/2006">
      <mc:Choice Requires="x14">
        <oleObject progId="Packager Shell Object" shapeId="4137" r:id="rId20">
          <objectPr defaultSize="0" autoPict="0" r:id="rId21">
            <anchor moveWithCells="1">
              <from>
                <xdr:col>5</xdr:col>
                <xdr:colOff>0</xdr:colOff>
                <xdr:row>23</xdr:row>
                <xdr:rowOff>0</xdr:rowOff>
              </from>
              <to>
                <xdr:col>6</xdr:col>
                <xdr:colOff>0</xdr:colOff>
                <xdr:row>23</xdr:row>
                <xdr:rowOff>628650</xdr:rowOff>
              </to>
            </anchor>
          </objectPr>
        </oleObject>
      </mc:Choice>
      <mc:Fallback>
        <oleObject progId="Packager Shell Object" shapeId="4137" r:id="rId20"/>
      </mc:Fallback>
    </mc:AlternateContent>
    <mc:AlternateContent xmlns:mc="http://schemas.openxmlformats.org/markup-compatibility/2006">
      <mc:Choice Requires="x14">
        <oleObject progId="Packager Shell Object" shapeId="4139" r:id="rId22">
          <objectPr defaultSize="0" autoPict="0" r:id="rId23">
            <anchor moveWithCells="1">
              <from>
                <xdr:col>5</xdr:col>
                <xdr:colOff>0</xdr:colOff>
                <xdr:row>24</xdr:row>
                <xdr:rowOff>0</xdr:rowOff>
              </from>
              <to>
                <xdr:col>6</xdr:col>
                <xdr:colOff>0</xdr:colOff>
                <xdr:row>25</xdr:row>
                <xdr:rowOff>9525</xdr:rowOff>
              </to>
            </anchor>
          </objectPr>
        </oleObject>
      </mc:Choice>
      <mc:Fallback>
        <oleObject progId="Packager Shell Object" shapeId="4139" r:id="rId22"/>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Normal="100" workbookViewId="0">
      <selection activeCell="C7" sqref="C7"/>
    </sheetView>
  </sheetViews>
  <sheetFormatPr defaultRowHeight="12.75"/>
  <cols>
    <col min="1" max="1" width="8" style="4"/>
    <col min="2" max="2" width="43.140625" style="4"/>
    <col min="3" max="3" width="8.7109375" style="4"/>
    <col min="4" max="4" width="9.140625" style="11"/>
    <col min="5" max="5" width="13.28515625" style="4"/>
    <col min="6" max="7" width="9.140625" style="4"/>
    <col min="8" max="8" width="13.28515625" style="4" bestFit="1" customWidth="1"/>
    <col min="9" max="9" width="9.140625" style="9"/>
    <col min="10" max="10" width="16.140625" style="4" bestFit="1" customWidth="1"/>
    <col min="11" max="16384" width="9.140625" style="4"/>
  </cols>
  <sheetData>
    <row r="1" spans="1:11">
      <c r="A1" s="1" t="s">
        <v>104</v>
      </c>
      <c r="B1" s="1" t="s">
        <v>105</v>
      </c>
      <c r="C1" s="1" t="s">
        <v>106</v>
      </c>
      <c r="D1" s="2" t="s">
        <v>107</v>
      </c>
      <c r="E1" s="1" t="s">
        <v>108</v>
      </c>
      <c r="F1" s="1" t="s">
        <v>109</v>
      </c>
      <c r="G1" s="1" t="s">
        <v>110</v>
      </c>
      <c r="H1" s="1" t="s">
        <v>111</v>
      </c>
      <c r="I1" s="3" t="s">
        <v>113</v>
      </c>
      <c r="J1" s="3" t="s">
        <v>116</v>
      </c>
      <c r="K1" s="18" t="s">
        <v>119</v>
      </c>
    </row>
    <row r="2" spans="1:11">
      <c r="A2" s="5" t="s">
        <v>30</v>
      </c>
      <c r="B2" s="6" t="s">
        <v>31</v>
      </c>
      <c r="C2" s="5" t="s">
        <v>349</v>
      </c>
      <c r="D2" s="7" t="s">
        <v>32</v>
      </c>
      <c r="E2" s="5" t="s">
        <v>33</v>
      </c>
      <c r="F2" s="5" t="s">
        <v>29</v>
      </c>
      <c r="G2" s="8">
        <v>1</v>
      </c>
      <c r="H2" s="13" t="s">
        <v>28</v>
      </c>
      <c r="I2" s="15" t="s">
        <v>6</v>
      </c>
      <c r="J2" s="13" t="s">
        <v>100</v>
      </c>
      <c r="K2" s="5" t="s">
        <v>19</v>
      </c>
    </row>
    <row r="3" spans="1:11">
      <c r="A3" s="5" t="s">
        <v>6</v>
      </c>
      <c r="B3" s="6" t="s">
        <v>34</v>
      </c>
      <c r="C3" s="5" t="s">
        <v>350</v>
      </c>
      <c r="D3" s="7" t="s">
        <v>35</v>
      </c>
      <c r="E3" s="5" t="s">
        <v>9</v>
      </c>
      <c r="F3" s="5" t="s">
        <v>27</v>
      </c>
      <c r="G3" s="8">
        <v>2</v>
      </c>
      <c r="H3" s="13" t="s">
        <v>36</v>
      </c>
      <c r="I3" s="16">
        <v>1.6</v>
      </c>
      <c r="J3" s="13" t="s">
        <v>99</v>
      </c>
      <c r="K3" s="5" t="s">
        <v>20</v>
      </c>
    </row>
    <row r="4" spans="1:11">
      <c r="A4" s="5" t="s">
        <v>37</v>
      </c>
      <c r="B4" s="6" t="s">
        <v>38</v>
      </c>
      <c r="C4" s="5" t="s">
        <v>39</v>
      </c>
      <c r="D4" s="7" t="s">
        <v>40</v>
      </c>
      <c r="E4" s="5" t="s">
        <v>41</v>
      </c>
      <c r="F4" s="5" t="s">
        <v>42</v>
      </c>
      <c r="G4" s="8">
        <v>3</v>
      </c>
      <c r="H4" s="13" t="s">
        <v>43</v>
      </c>
      <c r="I4" s="16">
        <v>2.1</v>
      </c>
      <c r="J4" s="13" t="s">
        <v>348</v>
      </c>
      <c r="K4" s="5" t="s">
        <v>118</v>
      </c>
    </row>
    <row r="5" spans="1:11">
      <c r="A5" s="5" t="s">
        <v>44</v>
      </c>
      <c r="B5" s="6" t="s">
        <v>45</v>
      </c>
      <c r="C5" s="5" t="s">
        <v>49</v>
      </c>
      <c r="D5" s="7" t="s">
        <v>46</v>
      </c>
      <c r="H5" s="13" t="s">
        <v>47</v>
      </c>
      <c r="I5" s="16">
        <v>2.2000000000000002</v>
      </c>
      <c r="J5" s="5" t="s">
        <v>98</v>
      </c>
    </row>
    <row r="6" spans="1:11">
      <c r="B6" s="6" t="s">
        <v>48</v>
      </c>
      <c r="D6" s="7" t="s">
        <v>50</v>
      </c>
      <c r="H6" s="14" t="s">
        <v>112</v>
      </c>
      <c r="I6" s="17">
        <v>2.2999999999999998</v>
      </c>
      <c r="J6" s="5" t="s">
        <v>121</v>
      </c>
    </row>
    <row r="7" spans="1:11">
      <c r="B7" s="6" t="s">
        <v>51</v>
      </c>
      <c r="C7" s="10"/>
      <c r="D7" s="7" t="s">
        <v>52</v>
      </c>
      <c r="I7" s="17">
        <v>3</v>
      </c>
    </row>
    <row r="8" spans="1:11">
      <c r="B8" s="6" t="s">
        <v>53</v>
      </c>
      <c r="D8" s="7" t="s">
        <v>54</v>
      </c>
      <c r="I8" s="16">
        <v>4</v>
      </c>
    </row>
    <row r="9" spans="1:11">
      <c r="B9" s="6" t="s">
        <v>55</v>
      </c>
      <c r="D9" s="7" t="s">
        <v>56</v>
      </c>
      <c r="I9" s="16">
        <v>4.0999999999999996</v>
      </c>
    </row>
    <row r="10" spans="1:11">
      <c r="B10" s="6" t="s">
        <v>3</v>
      </c>
      <c r="D10" s="7" t="s">
        <v>57</v>
      </c>
      <c r="I10" s="16">
        <v>4.4000000000000004</v>
      </c>
    </row>
    <row r="11" spans="1:11">
      <c r="B11" s="6" t="s">
        <v>58</v>
      </c>
      <c r="D11" s="7" t="s">
        <v>59</v>
      </c>
      <c r="I11" s="16">
        <v>5</v>
      </c>
    </row>
    <row r="12" spans="1:11">
      <c r="B12" s="6" t="s">
        <v>60</v>
      </c>
      <c r="D12" s="7" t="s">
        <v>7</v>
      </c>
      <c r="I12" s="16">
        <v>6</v>
      </c>
    </row>
    <row r="13" spans="1:11">
      <c r="B13" s="6" t="s">
        <v>61</v>
      </c>
      <c r="D13" s="7" t="s">
        <v>62</v>
      </c>
      <c r="I13" s="16">
        <v>7</v>
      </c>
    </row>
    <row r="14" spans="1:11">
      <c r="B14" s="6" t="s">
        <v>63</v>
      </c>
      <c r="D14" s="7" t="s">
        <v>64</v>
      </c>
      <c r="I14" s="18" t="s">
        <v>30</v>
      </c>
    </row>
    <row r="15" spans="1:11">
      <c r="B15" s="6" t="s">
        <v>65</v>
      </c>
      <c r="D15" s="7" t="s">
        <v>66</v>
      </c>
      <c r="I15" s="16">
        <v>4.4000000000000004</v>
      </c>
    </row>
    <row r="16" spans="1:11">
      <c r="B16" s="6" t="s">
        <v>67</v>
      </c>
      <c r="D16" s="7" t="s">
        <v>68</v>
      </c>
      <c r="I16" s="16">
        <v>4.5</v>
      </c>
    </row>
    <row r="17" spans="2:9">
      <c r="B17" s="6" t="s">
        <v>69</v>
      </c>
      <c r="D17" s="7" t="s">
        <v>70</v>
      </c>
      <c r="I17" s="16">
        <v>4.5999999999999996</v>
      </c>
    </row>
    <row r="18" spans="2:9">
      <c r="B18" s="6" t="s">
        <v>71</v>
      </c>
      <c r="D18" s="7" t="s">
        <v>72</v>
      </c>
      <c r="I18" s="16">
        <v>4.7</v>
      </c>
    </row>
    <row r="19" spans="2:9">
      <c r="B19" s="6" t="s">
        <v>73</v>
      </c>
      <c r="D19" s="7" t="s">
        <v>74</v>
      </c>
      <c r="I19" s="16">
        <v>4.8</v>
      </c>
    </row>
    <row r="20" spans="2:9">
      <c r="B20" s="6" t="s">
        <v>75</v>
      </c>
      <c r="D20" s="7" t="s">
        <v>76</v>
      </c>
      <c r="I20" s="16">
        <v>4.9000000000000004</v>
      </c>
    </row>
    <row r="21" spans="2:9">
      <c r="B21" s="6" t="s">
        <v>77</v>
      </c>
      <c r="D21" s="7" t="s">
        <v>78</v>
      </c>
      <c r="I21" s="19">
        <v>4.0999999999999996</v>
      </c>
    </row>
    <row r="22" spans="2:9">
      <c r="B22" s="6" t="s">
        <v>79</v>
      </c>
      <c r="I22" s="16">
        <v>5.0999999999999996</v>
      </c>
    </row>
    <row r="23" spans="2:9">
      <c r="B23" s="6" t="s">
        <v>80</v>
      </c>
      <c r="I23" s="16">
        <v>5.2</v>
      </c>
    </row>
    <row r="24" spans="2:9">
      <c r="B24" s="6" t="s">
        <v>81</v>
      </c>
      <c r="I24" s="16">
        <v>5.3</v>
      </c>
    </row>
    <row r="25" spans="2:9">
      <c r="B25" s="6" t="s">
        <v>82</v>
      </c>
      <c r="I25" s="16">
        <v>5.4</v>
      </c>
    </row>
    <row r="26" spans="2:9">
      <c r="B26" s="6" t="s">
        <v>83</v>
      </c>
      <c r="I26" s="16">
        <v>6.1</v>
      </c>
    </row>
    <row r="27" spans="2:9">
      <c r="B27" s="6" t="s">
        <v>84</v>
      </c>
      <c r="I27" s="16">
        <v>7.1</v>
      </c>
    </row>
    <row r="28" spans="2:9">
      <c r="B28" s="6" t="s">
        <v>85</v>
      </c>
      <c r="I28" s="16">
        <v>7.2</v>
      </c>
    </row>
    <row r="29" spans="2:9">
      <c r="B29" s="6" t="s">
        <v>86</v>
      </c>
      <c r="I29" s="16">
        <v>9.1</v>
      </c>
    </row>
    <row r="30" spans="2:9">
      <c r="B30" s="6" t="s">
        <v>87</v>
      </c>
      <c r="I30" s="16">
        <v>9.1999999999999993</v>
      </c>
    </row>
    <row r="31" spans="2:9">
      <c r="B31" s="6" t="s">
        <v>88</v>
      </c>
      <c r="I31" s="16">
        <v>9.3000000000000007</v>
      </c>
    </row>
    <row r="32" spans="2:9">
      <c r="B32" s="6" t="s">
        <v>89</v>
      </c>
      <c r="I32" s="16">
        <v>9.4</v>
      </c>
    </row>
    <row r="33" spans="2:9">
      <c r="B33" s="6" t="s">
        <v>90</v>
      </c>
      <c r="I33" s="16">
        <v>9.5</v>
      </c>
    </row>
    <row r="34" spans="2:9">
      <c r="B34" s="6" t="s">
        <v>91</v>
      </c>
      <c r="I34" s="16">
        <v>9.6</v>
      </c>
    </row>
    <row r="35" spans="2:9">
      <c r="B35" s="6" t="s">
        <v>92</v>
      </c>
    </row>
    <row r="36" spans="2:9">
      <c r="B36" s="6" t="s">
        <v>93</v>
      </c>
    </row>
    <row r="37" spans="2:9">
      <c r="B37" s="6" t="s">
        <v>94</v>
      </c>
    </row>
    <row r="38" spans="2:9">
      <c r="B38" s="6" t="s">
        <v>95</v>
      </c>
    </row>
    <row r="39" spans="2:9">
      <c r="B39" s="12" t="s">
        <v>96</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6399</TotalTime>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Summary</vt:lpstr>
      <vt:lpstr>Test Case</vt:lpstr>
      <vt:lpstr>Defect Report Round1</vt:lpstr>
      <vt:lpstr>Defect Report Round3</vt:lpstr>
      <vt:lpstr>dropdown</vt:lpstr>
      <vt:lpstr>list01</vt:lpstr>
      <vt:lpstr>list02</vt:lpstr>
      <vt:lpstr>list03</vt:lpstr>
      <vt:lpstr>list04</vt:lpstr>
      <vt:lpstr>list05</vt:lpstr>
      <vt:lpstr>list06</vt:lpstr>
      <vt:lpstr>list07</vt:lpstr>
      <vt:lpstr>list08</vt:lpstr>
      <vt:lpstr>list09</vt:lpstr>
      <vt:lpstr>list10</vt:lpstr>
      <vt:lpstr>list11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Kedar Binivale</dc:creator>
  <cp:lastModifiedBy>Yogesh Solanki</cp:lastModifiedBy>
  <cp:revision>6</cp:revision>
  <cp:lastPrinted>2016-09-14T07:43:45Z</cp:lastPrinted>
  <dcterms:created xsi:type="dcterms:W3CDTF">2015-07-17T07:55:13Z</dcterms:created>
  <dcterms:modified xsi:type="dcterms:W3CDTF">2018-01-04T12:36:46Z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